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JULIO" sheetId="1" r:id="rId1"/>
    <sheet name="Hoja1" sheetId="2" r:id="rId2"/>
    <sheet name="Hoja2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K15" i="1" s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<sst xmlns="http://schemas.openxmlformats.org/spreadsheetml/2006/main" count="151" uniqueCount="84">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</sst>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A8" sqref="A8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23174551784</v>
      </c>
      <c r="L7" s="9">
        <v>28087448216</v>
      </c>
      <c r="M7" s="9">
        <v>28087448216</v>
      </c>
      <c r="N7" s="9">
        <v>28084236543</v>
      </c>
      <c r="O7" s="9">
        <v>0</v>
      </c>
      <c r="P7" s="9">
        <f>+L7-M7</f>
        <v>0</v>
      </c>
      <c r="Q7" s="9">
        <f t="shared" ref="Q7:Q21" si="1">+M7-N7</f>
        <v>3211673</v>
      </c>
      <c r="R7" s="8">
        <f t="shared" ref="R7:R22" si="2">+L7/J7</f>
        <v>0.54791947672740038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8946067176</v>
      </c>
      <c r="L8" s="9">
        <v>9648932824</v>
      </c>
      <c r="M8" s="9">
        <v>9648932824</v>
      </c>
      <c r="N8" s="9">
        <v>9648932824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0.51889931831137404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2718331996</v>
      </c>
      <c r="L9" s="9">
        <v>2006668004</v>
      </c>
      <c r="M9" s="9">
        <v>2006668004</v>
      </c>
      <c r="N9" s="9">
        <v>2006668004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0.42469164105820106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6259308760</v>
      </c>
      <c r="L10" s="9">
        <v>7440691240</v>
      </c>
      <c r="M10" s="9">
        <v>7440691240</v>
      </c>
      <c r="N10" s="9">
        <v>7440691240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0.54311614890510951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2528192247</v>
      </c>
      <c r="L11" s="9">
        <v>2648807753</v>
      </c>
      <c r="M11" s="9">
        <v>2648807753</v>
      </c>
      <c r="N11" s="9">
        <v>2648807753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0.51164916998261545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505254501</v>
      </c>
      <c r="L12" s="9">
        <v>432745499</v>
      </c>
      <c r="M12" s="9">
        <v>432745499</v>
      </c>
      <c r="N12" s="9">
        <v>432745499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0.46134914605543709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1000000</v>
      </c>
      <c r="I13" s="41">
        <v>0</v>
      </c>
      <c r="J13" s="9">
        <f t="shared" si="0"/>
        <v>83379000000</v>
      </c>
      <c r="K13" s="9">
        <f t="shared" si="3"/>
        <v>4937409613.1399994</v>
      </c>
      <c r="L13" s="9">
        <v>78441590386.860001</v>
      </c>
      <c r="M13" s="9">
        <v>39258944782.160004</v>
      </c>
      <c r="N13" s="9">
        <v>38204564303.440002</v>
      </c>
      <c r="O13" s="9">
        <v>0</v>
      </c>
      <c r="P13" s="9">
        <f t="shared" si="4"/>
        <v>39182645604.699997</v>
      </c>
      <c r="Q13" s="9">
        <f t="shared" si="1"/>
        <v>1054380478.7200012</v>
      </c>
      <c r="R13" s="8">
        <f t="shared" si="2"/>
        <v>0.94078353526499481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1000000</v>
      </c>
      <c r="H14" s="4">
        <v>0</v>
      </c>
      <c r="I14" s="41">
        <v>0</v>
      </c>
      <c r="J14" s="9">
        <f t="shared" si="0"/>
        <v>17500000</v>
      </c>
      <c r="K14" s="9">
        <f t="shared" si="3"/>
        <v>17500000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146843479</v>
      </c>
      <c r="L16" s="9">
        <v>265156521</v>
      </c>
      <c r="M16" s="9">
        <v>265156521</v>
      </c>
      <c r="N16" s="9">
        <v>265156521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0.64358378883495149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7434207861.3900003</v>
      </c>
      <c r="L17" s="9">
        <v>1048792138.61</v>
      </c>
      <c r="M17" s="9">
        <v>939606772.62</v>
      </c>
      <c r="N17" s="9">
        <v>918245652.35000002</v>
      </c>
      <c r="O17" s="9">
        <v>0</v>
      </c>
      <c r="P17" s="9">
        <f t="shared" si="4"/>
        <v>109185365.99000001</v>
      </c>
      <c r="Q17" s="9">
        <f t="shared" si="1"/>
        <v>21361120.269999981</v>
      </c>
      <c r="R17" s="8">
        <f t="shared" si="2"/>
        <v>0.12363457958387362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51543969.429999948</v>
      </c>
      <c r="L18" s="9">
        <v>715456030.57000005</v>
      </c>
      <c r="M18" s="9">
        <v>488184035.5</v>
      </c>
      <c r="N18" s="9">
        <v>488184035.5</v>
      </c>
      <c r="O18" s="9">
        <v>0</v>
      </c>
      <c r="P18" s="9">
        <f t="shared" si="4"/>
        <v>227271995.07000005</v>
      </c>
      <c r="Q18" s="9">
        <f t="shared" si="1"/>
        <v>0</v>
      </c>
      <c r="R18" s="8">
        <f t="shared" si="2"/>
        <v>0.93279795380704045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201083282</v>
      </c>
      <c r="L20" s="9">
        <v>540117394</v>
      </c>
      <c r="M20" s="9">
        <v>291167167.5</v>
      </c>
      <c r="N20" s="9">
        <v>204627333</v>
      </c>
      <c r="O20" s="9">
        <v>0</v>
      </c>
      <c r="P20" s="9">
        <f t="shared" si="4"/>
        <v>248950226.5</v>
      </c>
      <c r="Q20" s="9">
        <f t="shared" si="1"/>
        <v>86539834.5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1093762896.7799997</v>
      </c>
      <c r="L21" s="9">
        <v>5053691801.2200003</v>
      </c>
      <c r="M21" s="9">
        <v>1079612866.5799999</v>
      </c>
      <c r="N21" s="9">
        <v>992374793.46000004</v>
      </c>
      <c r="O21" s="9">
        <v>0</v>
      </c>
      <c r="P21" s="9">
        <f t="shared" si="4"/>
        <v>3974078934.6400003</v>
      </c>
      <c r="Q21" s="9">
        <f t="shared" si="1"/>
        <v>87238073.119999886</v>
      </c>
      <c r="R21" s="8">
        <f t="shared" si="2"/>
        <v>0.82207873819129695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1301000000</v>
      </c>
      <c r="H22" s="3">
        <f t="shared" si="5"/>
        <v>1301000000</v>
      </c>
      <c r="I22" s="3">
        <f t="shared" si="5"/>
        <v>6770000000</v>
      </c>
      <c r="J22" s="3">
        <f t="shared" si="5"/>
        <v>194353155374</v>
      </c>
      <c r="K22" s="3">
        <f t="shared" si="5"/>
        <v>58015050936.739998</v>
      </c>
      <c r="L22" s="3">
        <f t="shared" si="5"/>
        <v>136338104437.26001</v>
      </c>
      <c r="M22" s="3">
        <f t="shared" si="5"/>
        <v>92595972310.360001</v>
      </c>
      <c r="N22" s="3">
        <f t="shared" si="5"/>
        <v>91343241130.750015</v>
      </c>
      <c r="O22" s="3">
        <f t="shared" si="5"/>
        <v>0</v>
      </c>
      <c r="P22" s="3">
        <f t="shared" si="5"/>
        <v>43742132126.899994</v>
      </c>
      <c r="Q22" s="3">
        <f t="shared" si="5"/>
        <v>1252731179.6100011</v>
      </c>
      <c r="R22" s="2">
        <f t="shared" si="2"/>
        <v>0.70149673760068487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140253.79213861001</v>
      </c>
      <c r="U6" s="36">
        <f>+T6/S6</f>
        <v>0.79822200294870316</v>
      </c>
      <c r="V6" s="27">
        <f>SUM(V7:V10)</f>
        <v>135812.60677262</v>
      </c>
      <c r="W6" s="33">
        <f>+V6/T6</f>
        <v>0.96833465036295863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+JULIO!L17/1000000</f>
        <v>1048.7921386099999</v>
      </c>
      <c r="U8" s="37">
        <f t="shared" si="1"/>
        <v>2.8839936974311007E-2</v>
      </c>
      <c r="V8" s="29">
        <f>+JULIO!M17/1000000</f>
        <v>939.60677262000002</v>
      </c>
      <c r="W8" s="34">
        <f t="shared" si="2"/>
        <v>0.89589417962771245</v>
      </c>
      <c r="Y8" s="23" t="s">
        <v>5</v>
      </c>
      <c r="Z8" s="29">
        <v>36365.964999999997</v>
      </c>
      <c r="AA8" s="29" t="e">
        <f>+JULIO!#REF!/1000000</f>
        <v>#REF!</v>
      </c>
      <c r="AB8" s="37" t="e">
        <f t="shared" si="3"/>
        <v>#REF!</v>
      </c>
      <c r="AC8" s="29" t="e">
        <f>+JULIO!#REF!/1000000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+JULIO!#REF!/1000000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+JULIO!#REF!/1000000</f>
        <v>#REF!</v>
      </c>
      <c r="U12" s="37" t="e">
        <f t="shared" si="1"/>
        <v>#REF!</v>
      </c>
      <c r="V12" s="29" t="e">
        <f>+JULIO!#REF!/1000000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+JULIO!#REF!/1000000</f>
        <v>#REF!</v>
      </c>
      <c r="AB12" s="37" t="e">
        <f t="shared" si="3"/>
        <v>#REF!</v>
      </c>
      <c r="AC12" s="29" t="e">
        <f>+JULIO!#REF!/1000000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Sanchez Mendoza</cp:lastModifiedBy>
  <cp:lastPrinted>2018-05-03T14:43:44Z</cp:lastPrinted>
  <dcterms:created xsi:type="dcterms:W3CDTF">2018-01-23T20:49:19Z</dcterms:created>
  <dcterms:modified xsi:type="dcterms:W3CDTF">2020-08-18T14:47:08Z</dcterms:modified>
</cp:coreProperties>
</file>