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EJECUCION GASTOS\PRESUPUESTO 2020\INFORMES\9. Septiembre\"/>
    </mc:Choice>
  </mc:AlternateContent>
  <xr:revisionPtr revIDLastSave="0" documentId="13_ncr:1_{C17D9D8D-F0CA-4E56-9F0D-D32D0B2707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IEMBRE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P7" i="1"/>
  <c r="J8" i="1"/>
  <c r="K8" i="1"/>
  <c r="P8" i="1"/>
  <c r="J9" i="1"/>
  <c r="K9" i="1" s="1"/>
  <c r="P9" i="1"/>
  <c r="J10" i="1"/>
  <c r="K10" i="1"/>
  <c r="P10" i="1"/>
  <c r="J11" i="1"/>
  <c r="K11" i="1"/>
  <c r="P11" i="1"/>
  <c r="J12" i="1"/>
  <c r="K12" i="1" s="1"/>
  <c r="P12" i="1"/>
  <c r="J13" i="1"/>
  <c r="K13" i="1"/>
  <c r="P13" i="1"/>
  <c r="J14" i="1"/>
  <c r="K14" i="1"/>
  <c r="P14" i="1"/>
  <c r="J15" i="1"/>
  <c r="K15" i="1" s="1"/>
  <c r="J16" i="1"/>
  <c r="K16" i="1"/>
  <c r="P16" i="1"/>
  <c r="J17" i="1"/>
  <c r="K17" i="1"/>
  <c r="P17" i="1"/>
  <c r="J18" i="1"/>
  <c r="K18" i="1" s="1"/>
  <c r="P18" i="1"/>
  <c r="J19" i="1"/>
  <c r="K19" i="1"/>
  <c r="P19" i="1"/>
  <c r="J20" i="1"/>
  <c r="K20" i="1"/>
  <c r="P20" i="1"/>
  <c r="J21" i="1"/>
  <c r="K21" i="1" s="1"/>
  <c r="P2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U11" i="2" l="1"/>
  <c r="N13" i="2"/>
  <c r="W11" i="2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Q7" i="1" l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<sst xmlns="http://schemas.openxmlformats.org/spreadsheetml/2006/main" count="151" uniqueCount="84">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</sst>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00064"/>
        <c:axId val="166201600"/>
        <c:axId val="0"/>
      </c:bar3DChart>
      <c:catAx>
        <c:axId val="166200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66201600"/>
        <c:crosses val="autoZero"/>
        <c:auto val="1"/>
        <c:lblAlgn val="ctr"/>
        <c:lblOffset val="100"/>
        <c:noMultiLvlLbl val="0"/>
      </c:catAx>
      <c:valAx>
        <c:axId val="16620160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62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G7" zoomScaleNormal="100" workbookViewId="0">
      <selection activeCell="L22" sqref="L22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0</v>
      </c>
      <c r="I7" s="41">
        <v>0</v>
      </c>
      <c r="J7" s="9">
        <f t="shared" ref="J7:J21" si="0">+F7+G7-H7-I7</f>
        <v>51262000000</v>
      </c>
      <c r="K7" s="9">
        <f>+J7-L7</f>
        <v>15670604896</v>
      </c>
      <c r="L7" s="9">
        <v>35591395104</v>
      </c>
      <c r="M7" s="9">
        <v>35586970300</v>
      </c>
      <c r="N7" s="9">
        <v>35586970300</v>
      </c>
      <c r="O7" s="9">
        <v>0</v>
      </c>
      <c r="P7" s="9">
        <f>+L7-M7</f>
        <v>4424804</v>
      </c>
      <c r="Q7" s="9">
        <f t="shared" ref="Q7:Q21" si="1">+M7-N7</f>
        <v>0</v>
      </c>
      <c r="R7" s="8">
        <f t="shared" ref="R7:R22" si="2">+L7/J7</f>
        <v>0.69430367726581088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6005219456</v>
      </c>
      <c r="L8" s="9">
        <v>12589780544</v>
      </c>
      <c r="M8" s="9">
        <v>12589780544</v>
      </c>
      <c r="N8" s="9">
        <v>12589780544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0.67705192492605537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2107311509</v>
      </c>
      <c r="L9" s="9">
        <v>2617688491</v>
      </c>
      <c r="M9" s="9">
        <v>2616020481</v>
      </c>
      <c r="N9" s="9">
        <v>2616020481</v>
      </c>
      <c r="O9" s="9">
        <v>0</v>
      </c>
      <c r="P9" s="9">
        <f t="shared" si="4"/>
        <v>1668010</v>
      </c>
      <c r="Q9" s="9">
        <f t="shared" si="1"/>
        <v>0</v>
      </c>
      <c r="R9" s="8">
        <f t="shared" si="2"/>
        <v>0.55400814624338623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4241807218</v>
      </c>
      <c r="L10" s="9">
        <v>9458192782</v>
      </c>
      <c r="M10" s="9">
        <v>9454976180</v>
      </c>
      <c r="N10" s="9">
        <v>9454976180</v>
      </c>
      <c r="O10" s="9">
        <v>0</v>
      </c>
      <c r="P10" s="9">
        <f t="shared" si="4"/>
        <v>3216602</v>
      </c>
      <c r="Q10" s="9">
        <f t="shared" si="1"/>
        <v>0</v>
      </c>
      <c r="R10" s="8">
        <f t="shared" si="2"/>
        <v>0.69037903518248178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1725537235</v>
      </c>
      <c r="L11" s="9">
        <v>3451462765</v>
      </c>
      <c r="M11" s="9">
        <v>3451462765</v>
      </c>
      <c r="N11" s="9">
        <v>3451462765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0.6666916679544137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0</v>
      </c>
      <c r="I12" s="41">
        <v>0</v>
      </c>
      <c r="J12" s="9">
        <f t="shared" si="0"/>
        <v>938000000</v>
      </c>
      <c r="K12" s="9">
        <f t="shared" si="3"/>
        <v>391821976</v>
      </c>
      <c r="L12" s="9">
        <v>546178024</v>
      </c>
      <c r="M12" s="9">
        <v>545311698</v>
      </c>
      <c r="N12" s="9">
        <v>545311698</v>
      </c>
      <c r="O12" s="9">
        <v>0</v>
      </c>
      <c r="P12" s="9">
        <f t="shared" si="4"/>
        <v>866326</v>
      </c>
      <c r="Q12" s="9">
        <f t="shared" si="1"/>
        <v>0</v>
      </c>
      <c r="R12" s="8">
        <f t="shared" si="2"/>
        <v>0.58227934328358211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3000000</v>
      </c>
      <c r="I13" s="41">
        <v>0</v>
      </c>
      <c r="J13" s="9">
        <f t="shared" si="0"/>
        <v>83377000000</v>
      </c>
      <c r="K13" s="9">
        <f t="shared" si="3"/>
        <v>2993427840.7899933</v>
      </c>
      <c r="L13" s="9">
        <v>80383572159.210007</v>
      </c>
      <c r="M13" s="9">
        <v>51535821419.75</v>
      </c>
      <c r="N13" s="9">
        <v>51520954378.75</v>
      </c>
      <c r="O13" s="9">
        <v>0</v>
      </c>
      <c r="P13" s="9">
        <f t="shared" si="4"/>
        <v>28847750739.460007</v>
      </c>
      <c r="Q13" s="9">
        <f t="shared" si="1"/>
        <v>14867041</v>
      </c>
      <c r="R13" s="8">
        <f t="shared" si="2"/>
        <v>0.96409767872686725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3000000</v>
      </c>
      <c r="H14" s="4">
        <v>0</v>
      </c>
      <c r="I14" s="41">
        <v>0</v>
      </c>
      <c r="J14" s="9">
        <f t="shared" si="0"/>
        <v>19500000</v>
      </c>
      <c r="K14" s="9">
        <f t="shared" si="3"/>
        <v>0</v>
      </c>
      <c r="L14" s="9">
        <v>19500000</v>
      </c>
      <c r="M14" s="9">
        <v>0</v>
      </c>
      <c r="N14" s="9">
        <v>0</v>
      </c>
      <c r="O14" s="9">
        <v>0</v>
      </c>
      <c r="P14" s="9">
        <f t="shared" si="4"/>
        <v>19500000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0</v>
      </c>
      <c r="I15" s="41">
        <v>6770000000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63846182</v>
      </c>
      <c r="L16" s="9">
        <v>348153818</v>
      </c>
      <c r="M16" s="9">
        <v>311350954</v>
      </c>
      <c r="N16" s="9">
        <v>311350954</v>
      </c>
      <c r="O16" s="9">
        <v>0</v>
      </c>
      <c r="P16" s="9">
        <f t="shared" si="4"/>
        <v>36802864</v>
      </c>
      <c r="Q16" s="9">
        <f t="shared" si="1"/>
        <v>0</v>
      </c>
      <c r="R16" s="8">
        <f t="shared" si="2"/>
        <v>0.84503353883495147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41">
        <v>0</v>
      </c>
      <c r="J17" s="9">
        <f t="shared" si="0"/>
        <v>8483000000</v>
      </c>
      <c r="K17" s="9">
        <f t="shared" si="3"/>
        <v>6050511919.8600006</v>
      </c>
      <c r="L17" s="9">
        <v>2432488080.1399999</v>
      </c>
      <c r="M17" s="9">
        <v>2330400822.73</v>
      </c>
      <c r="N17" s="9">
        <v>2314634573.1700001</v>
      </c>
      <c r="O17" s="9">
        <v>0</v>
      </c>
      <c r="P17" s="9">
        <f t="shared" si="4"/>
        <v>102087257.40999985</v>
      </c>
      <c r="Q17" s="9">
        <f t="shared" si="1"/>
        <v>15766249.559999943</v>
      </c>
      <c r="R17" s="8">
        <f t="shared" si="2"/>
        <v>0.28674856538252974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39275275.840000033</v>
      </c>
      <c r="L18" s="9">
        <v>727724724.15999997</v>
      </c>
      <c r="M18" s="9">
        <v>727724724.15999997</v>
      </c>
      <c r="N18" s="9">
        <v>727724724.15999997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0.94879364297262059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993371</v>
      </c>
      <c r="L19" s="9">
        <v>8006629</v>
      </c>
      <c r="M19" s="9">
        <v>8006629</v>
      </c>
      <c r="N19" s="9">
        <v>8006629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0.88962544444444447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201383282</v>
      </c>
      <c r="L20" s="9">
        <v>539817394</v>
      </c>
      <c r="M20" s="9">
        <v>341765812.10000002</v>
      </c>
      <c r="N20" s="9">
        <v>341765812.10000002</v>
      </c>
      <c r="O20" s="9">
        <v>0</v>
      </c>
      <c r="P20" s="9">
        <f t="shared" si="4"/>
        <v>198051581.89999998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0</v>
      </c>
      <c r="J21" s="9">
        <f t="shared" si="0"/>
        <v>6147454698</v>
      </c>
      <c r="K21" s="9">
        <f t="shared" si="3"/>
        <v>1094277896.7799997</v>
      </c>
      <c r="L21" s="9">
        <v>5053176801.2200003</v>
      </c>
      <c r="M21" s="9">
        <v>3341088424.3400002</v>
      </c>
      <c r="N21" s="9">
        <v>3341088424.3400002</v>
      </c>
      <c r="O21" s="9">
        <v>0</v>
      </c>
      <c r="P21" s="9">
        <f t="shared" si="4"/>
        <v>1712088376.8800001</v>
      </c>
      <c r="Q21" s="9">
        <f t="shared" si="1"/>
        <v>0</v>
      </c>
      <c r="R21" s="8">
        <f t="shared" si="2"/>
        <v>0.82199496368212199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1303000000</v>
      </c>
      <c r="H22" s="3">
        <f t="shared" si="5"/>
        <v>1303000000</v>
      </c>
      <c r="I22" s="3">
        <f t="shared" si="5"/>
        <v>6770000000</v>
      </c>
      <c r="J22" s="3">
        <f t="shared" si="5"/>
        <v>194353155374</v>
      </c>
      <c r="K22" s="3">
        <f t="shared" si="5"/>
        <v>40586018058.269989</v>
      </c>
      <c r="L22" s="3">
        <f t="shared" si="5"/>
        <v>153767137315.73004</v>
      </c>
      <c r="M22" s="3">
        <f t="shared" si="5"/>
        <v>122840680754.08</v>
      </c>
      <c r="N22" s="3">
        <f t="shared" si="5"/>
        <v>122810047463.52</v>
      </c>
      <c r="O22" s="3">
        <f t="shared" si="5"/>
        <v>0</v>
      </c>
      <c r="P22" s="3">
        <f t="shared" si="5"/>
        <v>30926456561.650009</v>
      </c>
      <c r="Q22" s="3">
        <f t="shared" si="5"/>
        <v>30633290.559999943</v>
      </c>
      <c r="R22" s="2">
        <f t="shared" si="2"/>
        <v>0.79117386604725304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141637.48808014</v>
      </c>
      <c r="U6" s="36">
        <f>+T6/S6</f>
        <v>0.80609698820991105</v>
      </c>
      <c r="V6" s="27">
        <f>SUM(V7:V10)</f>
        <v>137203.40082273001</v>
      </c>
      <c r="W6" s="33">
        <f>+V6/T6</f>
        <v>0.9686941125720816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+SEPTIEMBRE!L17/1000000</f>
        <v>2432.48808014</v>
      </c>
      <c r="U8" s="37">
        <f t="shared" si="1"/>
        <v>6.6889138790624705E-2</v>
      </c>
      <c r="V8" s="29">
        <f>+SEPTIEMBRE!M17/1000000</f>
        <v>2330.4008227300001</v>
      </c>
      <c r="W8" s="34">
        <f t="shared" si="2"/>
        <v>0.95803175429985077</v>
      </c>
      <c r="Y8" s="23" t="s">
        <v>5</v>
      </c>
      <c r="Z8" s="29">
        <v>36365.964999999997</v>
      </c>
      <c r="AA8" s="29" t="e">
        <f>+SEPTIEMBRE!#REF!/1000000</f>
        <v>#REF!</v>
      </c>
      <c r="AB8" s="37" t="e">
        <f t="shared" si="3"/>
        <v>#REF!</v>
      </c>
      <c r="AC8" s="29" t="e">
        <f>+SEPTIEMBRE!#REF!/1000000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+SEPTIEMBRE!#REF!/1000000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+SEPTIEMBRE!#REF!/1000000</f>
        <v>#REF!</v>
      </c>
      <c r="U12" s="37" t="e">
        <f t="shared" si="1"/>
        <v>#REF!</v>
      </c>
      <c r="V12" s="29" t="e">
        <f>+SEPTIEMBRE!#REF!/1000000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+SEPTIEMBRE!#REF!/1000000</f>
        <v>#REF!</v>
      </c>
      <c r="AB12" s="37" t="e">
        <f t="shared" si="3"/>
        <v>#REF!</v>
      </c>
      <c r="AC12" s="29" t="e">
        <f>+SEPTIEMBRE!#REF!/1000000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2020-10-22T21:03:57Z</dcterms:modified>
</cp:coreProperties>
</file>