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AGOST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<sst xmlns="http://schemas.openxmlformats.org/spreadsheetml/2006/main" count="154" uniqueCount="86">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</sst>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732480"/>
        <c:axId val="73063168"/>
        <c:axId val="0"/>
      </c:bar3DChart>
      <c:catAx>
        <c:axId val="99732480"/>
        <c:scaling>
          <c:orientation val="minMax"/>
        </c:scaling>
        <c:delete val="0"/>
        <c:axPos val="l"/>
        <c:majorTickMark val="out"/>
        <c:minorTickMark val="none"/>
        <c:tickLblPos val="nextTo"/>
        <c:crossAx val="73063168"/>
        <c:crosses val="autoZero"/>
        <c:auto val="1"/>
        <c:lblAlgn val="ctr"/>
        <c:lblOffset val="100"/>
        <c:noMultiLvlLbl val="0"/>
      </c:catAx>
      <c:valAx>
        <c:axId val="73063168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997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H8" sqref="H8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3.5" thickBot="1" x14ac:dyDescent="0.3">
      <c r="A4" s="50" t="s">
        <v>85</v>
      </c>
      <c r="B4" s="51"/>
      <c r="C4" s="51"/>
      <c r="D4" s="51"/>
      <c r="E4" s="5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2" t="s">
        <v>36</v>
      </c>
      <c r="B5" s="54" t="s">
        <v>35</v>
      </c>
      <c r="C5" s="54" t="s">
        <v>34</v>
      </c>
      <c r="D5" s="56" t="s">
        <v>33</v>
      </c>
      <c r="E5" s="54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3"/>
      <c r="B6" s="55"/>
      <c r="C6" s="55"/>
      <c r="D6" s="57"/>
      <c r="E6" s="55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0</v>
      </c>
      <c r="H7" s="4">
        <v>300000000</v>
      </c>
      <c r="I7" s="4">
        <v>0</v>
      </c>
      <c r="J7" s="11">
        <f t="shared" ref="J7:J22" si="0">+F7+G7-H7-I7</f>
        <v>46931313000</v>
      </c>
      <c r="K7" s="11">
        <f>+J7-L7</f>
        <v>16916182148</v>
      </c>
      <c r="L7" s="11">
        <v>30015130852</v>
      </c>
      <c r="M7" s="11">
        <v>30011815486</v>
      </c>
      <c r="N7" s="11">
        <v>30011815486</v>
      </c>
      <c r="O7" s="11">
        <v>0</v>
      </c>
      <c r="P7" s="11">
        <f>+L7-M7</f>
        <v>3315366</v>
      </c>
      <c r="Q7" s="11">
        <f t="shared" ref="Q7:Q22" si="1">+M7-N7</f>
        <v>0</v>
      </c>
      <c r="R7" s="10">
        <f t="shared" ref="R7:R23" si="2">+L7/J7</f>
        <v>0.63955446658822435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0</v>
      </c>
      <c r="H8" s="4">
        <v>0</v>
      </c>
      <c r="I8" s="4">
        <v>0</v>
      </c>
      <c r="J8" s="11">
        <f t="shared" si="0"/>
        <v>17186583000</v>
      </c>
      <c r="K8" s="11">
        <f t="shared" ref="K8:K22" si="3">+J8-L8</f>
        <v>5895067322</v>
      </c>
      <c r="L8" s="11">
        <v>11291515678</v>
      </c>
      <c r="M8" s="11">
        <v>11291515678</v>
      </c>
      <c r="N8" s="11">
        <v>11291515678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0.65699596470106947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0</v>
      </c>
      <c r="I9" s="4">
        <v>0</v>
      </c>
      <c r="J9" s="11">
        <f t="shared" si="0"/>
        <v>4725182000</v>
      </c>
      <c r="K9" s="11">
        <f t="shared" si="3"/>
        <v>2172472801</v>
      </c>
      <c r="L9" s="11">
        <v>2552709199</v>
      </c>
      <c r="M9" s="11">
        <v>2551670273</v>
      </c>
      <c r="N9" s="11">
        <v>2551670273</v>
      </c>
      <c r="O9" s="11">
        <v>0</v>
      </c>
      <c r="P9" s="11">
        <f t="shared" si="4"/>
        <v>1038926</v>
      </c>
      <c r="Q9" s="11">
        <f t="shared" si="1"/>
        <v>0</v>
      </c>
      <c r="R9" s="10">
        <f t="shared" si="2"/>
        <v>0.5402351060763374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0</v>
      </c>
      <c r="H10" s="4">
        <v>0</v>
      </c>
      <c r="I10" s="4">
        <v>0</v>
      </c>
      <c r="J10" s="11">
        <f t="shared" si="0"/>
        <v>12006465000</v>
      </c>
      <c r="K10" s="11">
        <f t="shared" si="3"/>
        <v>4269062914</v>
      </c>
      <c r="L10" s="11">
        <v>7737402086</v>
      </c>
      <c r="M10" s="11">
        <v>7737402086</v>
      </c>
      <c r="N10" s="11">
        <v>7737402086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0.6444363171008286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0</v>
      </c>
      <c r="I11" s="4">
        <v>0</v>
      </c>
      <c r="J11" s="11">
        <f t="shared" si="0"/>
        <v>4748531000</v>
      </c>
      <c r="K11" s="11">
        <f t="shared" si="3"/>
        <v>1838109482</v>
      </c>
      <c r="L11" s="11">
        <v>2910421518</v>
      </c>
      <c r="M11" s="11">
        <v>2910421518</v>
      </c>
      <c r="N11" s="11">
        <v>2910421518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0.61290987002085484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0</v>
      </c>
      <c r="I12" s="4">
        <v>0</v>
      </c>
      <c r="J12" s="11">
        <f t="shared" si="0"/>
        <v>1084357000</v>
      </c>
      <c r="K12" s="11">
        <f t="shared" si="3"/>
        <v>463987712</v>
      </c>
      <c r="L12" s="11">
        <v>620369288</v>
      </c>
      <c r="M12" s="11">
        <v>619532310</v>
      </c>
      <c r="N12" s="11">
        <v>619532310</v>
      </c>
      <c r="O12" s="11">
        <v>0</v>
      </c>
      <c r="P12" s="11">
        <f t="shared" si="4"/>
        <v>836978</v>
      </c>
      <c r="Q12" s="11">
        <f t="shared" si="1"/>
        <v>0</v>
      </c>
      <c r="R12" s="10">
        <f t="shared" si="2"/>
        <v>0.57210797550991044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4765107311.3999939</v>
      </c>
      <c r="L13" s="4">
        <v>76179957982.600006</v>
      </c>
      <c r="M13" s="4">
        <v>47630680530.629997</v>
      </c>
      <c r="N13" s="4">
        <v>47630680530.629997</v>
      </c>
      <c r="O13" s="11">
        <v>0</v>
      </c>
      <c r="P13" s="11">
        <f t="shared" si="4"/>
        <v>28549277451.970009</v>
      </c>
      <c r="Q13" s="11">
        <f t="shared" si="1"/>
        <v>0</v>
      </c>
      <c r="R13" s="10">
        <f t="shared" si="2"/>
        <v>0.94113158975049704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300000000</v>
      </c>
      <c r="H15" s="4">
        <v>0</v>
      </c>
      <c r="I15" s="4">
        <v>0</v>
      </c>
      <c r="J15" s="11">
        <f t="shared" si="0"/>
        <v>700000000</v>
      </c>
      <c r="K15" s="11">
        <f t="shared" si="3"/>
        <v>208285741</v>
      </c>
      <c r="L15" s="4">
        <v>491714259</v>
      </c>
      <c r="M15" s="4">
        <v>491714259</v>
      </c>
      <c r="N15" s="4">
        <v>491714259</v>
      </c>
      <c r="O15" s="11">
        <v>0</v>
      </c>
      <c r="P15" s="11">
        <f t="shared" si="4"/>
        <v>0</v>
      </c>
      <c r="Q15" s="11">
        <f t="shared" si="1"/>
        <v>0</v>
      </c>
      <c r="R15" s="10">
        <f t="shared" si="2"/>
        <v>0.70244894142857139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654284575.70000076</v>
      </c>
      <c r="L16" s="4">
        <v>15348530424.299999</v>
      </c>
      <c r="M16" s="4">
        <v>12608917588.549999</v>
      </c>
      <c r="N16" s="4">
        <v>12604357773.25</v>
      </c>
      <c r="O16" s="11">
        <v>0</v>
      </c>
      <c r="P16" s="11">
        <f t="shared" si="4"/>
        <v>2739612835.75</v>
      </c>
      <c r="Q16" s="11">
        <f t="shared" si="1"/>
        <v>4559815.2999992371</v>
      </c>
      <c r="R16" s="10">
        <f t="shared" si="2"/>
        <v>0.95911440732771069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13539741.730000019</v>
      </c>
      <c r="L17" s="4">
        <v>730894258.26999998</v>
      </c>
      <c r="M17" s="4">
        <v>601066476.79999995</v>
      </c>
      <c r="N17" s="4">
        <v>601066476.79999995</v>
      </c>
      <c r="O17" s="11">
        <v>0</v>
      </c>
      <c r="P17" s="11">
        <f t="shared" si="4"/>
        <v>129827781.47000003</v>
      </c>
      <c r="Q17" s="11">
        <f t="shared" si="1"/>
        <v>0</v>
      </c>
      <c r="R17" s="10">
        <f t="shared" si="2"/>
        <v>0.98181203205388257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711186224</v>
      </c>
      <c r="L20" s="4">
        <v>0</v>
      </c>
      <c r="M20" s="4">
        <v>0</v>
      </c>
      <c r="N20" s="4">
        <v>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 t="e">
        <f t="shared" si="2"/>
        <v>#DIV/0!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2802676765</v>
      </c>
      <c r="L22" s="4">
        <v>3120178085</v>
      </c>
      <c r="M22" s="4">
        <v>1261606283.02</v>
      </c>
      <c r="N22" s="4">
        <v>1261606283.02</v>
      </c>
      <c r="O22" s="11">
        <v>0</v>
      </c>
      <c r="P22" s="11">
        <f t="shared" si="4"/>
        <v>1858571801.98</v>
      </c>
      <c r="Q22" s="11">
        <f t="shared" si="1"/>
        <v>0</v>
      </c>
      <c r="R22" s="10">
        <f t="shared" si="2"/>
        <v>0.52680306440398417</v>
      </c>
    </row>
    <row r="23" spans="1:18" ht="15" customHeight="1" thickBot="1" x14ac:dyDescent="0.3">
      <c r="A23" s="43" t="s">
        <v>0</v>
      </c>
      <c r="B23" s="44"/>
      <c r="C23" s="44"/>
      <c r="D23" s="44"/>
      <c r="E23" s="45"/>
      <c r="F23" s="3">
        <f t="shared" ref="F23:Q23" si="5">SUM(F7:F22)</f>
        <v>191733273368</v>
      </c>
      <c r="G23" s="3">
        <f t="shared" si="5"/>
        <v>2652484850</v>
      </c>
      <c r="H23" s="3">
        <f t="shared" si="5"/>
        <v>2652484850</v>
      </c>
      <c r="I23" s="3">
        <f t="shared" si="5"/>
        <v>0</v>
      </c>
      <c r="J23" s="3">
        <f t="shared" si="5"/>
        <v>191733273368</v>
      </c>
      <c r="K23" s="3">
        <f t="shared" si="5"/>
        <v>40710608737.829994</v>
      </c>
      <c r="L23" s="3">
        <f t="shared" si="5"/>
        <v>151022664630.16998</v>
      </c>
      <c r="M23" s="3">
        <f>SUM(M7:M22)</f>
        <v>117740183489.00002</v>
      </c>
      <c r="N23" s="3">
        <f t="shared" si="5"/>
        <v>117735623673.70001</v>
      </c>
      <c r="O23" s="3">
        <f t="shared" si="5"/>
        <v>0</v>
      </c>
      <c r="P23" s="3">
        <f t="shared" si="5"/>
        <v>33282481141.17001</v>
      </c>
      <c r="Q23" s="3">
        <f t="shared" si="5"/>
        <v>4559815.2999992371</v>
      </c>
      <c r="R23" s="2">
        <f t="shared" si="2"/>
        <v>0.7876706112470484</v>
      </c>
    </row>
    <row r="24" spans="1:18" x14ac:dyDescent="0.25">
      <c r="L24" s="9"/>
      <c r="N24" s="9"/>
    </row>
    <row r="27" spans="1:18" x14ac:dyDescent="0.25">
      <c r="F27" s="42"/>
      <c r="G27" s="42"/>
      <c r="H27" s="9"/>
    </row>
    <row r="28" spans="1:18" x14ac:dyDescent="0.25">
      <c r="F28" s="42"/>
    </row>
    <row r="32" spans="1:18" x14ac:dyDescent="0.25">
      <c r="F32" s="9"/>
    </row>
    <row r="33" spans="6:6" x14ac:dyDescent="0.25">
      <c r="F33" s="41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154553.5304243</v>
      </c>
      <c r="U6" s="38">
        <f>+T6/S6</f>
        <v>0.87960565441364991</v>
      </c>
      <c r="V6" s="29">
        <f>SUM(V7:V10)</f>
        <v>147481.91758855002</v>
      </c>
      <c r="W6" s="35">
        <f>+V6/T6</f>
        <v>0.95424489614481089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+AGOSTO!L16/1000000</f>
        <v>15348.530424299999</v>
      </c>
      <c r="U8" s="39">
        <f t="shared" si="1"/>
        <v>0.42205755915730547</v>
      </c>
      <c r="V8" s="31">
        <f>+AGOSTO!M16/1000000</f>
        <v>12608.917588549999</v>
      </c>
      <c r="W8" s="36">
        <f t="shared" si="2"/>
        <v>0.82150650518224155</v>
      </c>
      <c r="Y8" s="25" t="s">
        <v>5</v>
      </c>
      <c r="Z8" s="31">
        <v>36365.964999999997</v>
      </c>
      <c r="AA8" s="31" t="e">
        <f>+AGOSTO!#REF!/1000000</f>
        <v>#REF!</v>
      </c>
      <c r="AB8" s="39" t="e">
        <f t="shared" si="3"/>
        <v>#REF!</v>
      </c>
      <c r="AC8" s="31" t="e">
        <f>+AGOSTO!#REF!/1000000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3120.178085</v>
      </c>
      <c r="U11" s="38">
        <f t="shared" si="1"/>
        <v>0.47032842428855909</v>
      </c>
      <c r="V11" s="29">
        <f>+V12</f>
        <v>1261.6062830200001</v>
      </c>
      <c r="W11" s="35">
        <f t="shared" si="2"/>
        <v>0.40433790913572171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+AGOSTO!J22/1000000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+AGOSTO!L22/1000000</f>
        <v>3120.178085</v>
      </c>
      <c r="U12" s="39">
        <f t="shared" si="1"/>
        <v>0.47032842428855909</v>
      </c>
      <c r="V12" s="31">
        <f>+AGOSTO!M22/1000000</f>
        <v>1261.6062830200001</v>
      </c>
      <c r="W12" s="36">
        <f t="shared" si="2"/>
        <v>0.40433790913572171</v>
      </c>
      <c r="Y12" s="27" t="s">
        <v>49</v>
      </c>
      <c r="Z12" s="31">
        <v>6634.0410739999998</v>
      </c>
      <c r="AA12" s="31" t="e">
        <f>+AGOSTO!#REF!/1000000</f>
        <v>#REF!</v>
      </c>
      <c r="AB12" s="39" t="e">
        <f t="shared" si="3"/>
        <v>#REF!</v>
      </c>
      <c r="AC12" s="31" t="e">
        <f>+AGOSTO!#REF!/1000000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157673.70850929999</v>
      </c>
      <c r="U13" s="40">
        <f t="shared" si="1"/>
        <v>0.86471514610334754</v>
      </c>
      <c r="V13" s="33">
        <f>+V6+V11</f>
        <v>148743.52387157001</v>
      </c>
      <c r="W13" s="37">
        <f t="shared" si="2"/>
        <v>0.94336288071005026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2019-09-05T16:44:55Z</dcterms:modified>
</cp:coreProperties>
</file>