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JULI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R21" i="1" s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<sst xmlns="http://schemas.openxmlformats.org/spreadsheetml/2006/main" count="154" uniqueCount="86">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</sst>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#.##0_);_(* \(#.##0\);_(*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#.##0_);_(* \(#.##0\);_(*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513600"/>
        <c:axId val="124589120"/>
        <c:axId val="0"/>
      </c:bar3DChart>
      <c:catAx>
        <c:axId val="151513600"/>
        <c:scaling>
          <c:orientation val="minMax"/>
        </c:scaling>
        <c:delete val="0"/>
        <c:axPos val="l"/>
        <c:majorTickMark val="out"/>
        <c:minorTickMark val="none"/>
        <c:tickLblPos val="nextTo"/>
        <c:crossAx val="124589120"/>
        <c:crosses val="autoZero"/>
        <c:auto val="1"/>
        <c:lblAlgn val="ctr"/>
        <c:lblOffset val="100"/>
        <c:noMultiLvlLbl val="0"/>
      </c:catAx>
      <c:valAx>
        <c:axId val="124589120"/>
        <c:scaling>
          <c:orientation val="minMax"/>
        </c:scaling>
        <c:delete val="0"/>
        <c:axPos val="b"/>
        <c:majorGridlines/>
        <c:numFmt formatCode="_(* #.##0_);_(* \(#.##0\);_(* &quot;-&quot;??_);_(@_)" sourceLinked="1"/>
        <c:majorTickMark val="out"/>
        <c:minorTickMark val="none"/>
        <c:tickLblPos val="nextTo"/>
        <c:crossAx val="15151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Normal="100" workbookViewId="0">
      <selection activeCell="A4" sqref="A4:E4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0</v>
      </c>
      <c r="H7" s="4">
        <v>0</v>
      </c>
      <c r="I7" s="4">
        <v>0</v>
      </c>
      <c r="J7" s="11">
        <f t="shared" ref="J7:J22" si="0">+F7+G7-H7-I7</f>
        <v>47231313000</v>
      </c>
      <c r="K7" s="11">
        <f>+J7-L7</f>
        <v>20591951605</v>
      </c>
      <c r="L7" s="11">
        <v>26639361395</v>
      </c>
      <c r="M7" s="11">
        <v>26639361395</v>
      </c>
      <c r="N7" s="11">
        <v>26639361395</v>
      </c>
      <c r="O7" s="11">
        <v>0</v>
      </c>
      <c r="P7" s="11">
        <f>+L7-M7</f>
        <v>0</v>
      </c>
      <c r="Q7" s="11">
        <f t="shared" ref="Q7:Q22" si="1">+M7-N7</f>
        <v>0</v>
      </c>
      <c r="R7" s="10">
        <f t="shared" ref="R7:R23" si="2">+L7/J7</f>
        <v>0.56401907342698687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0</v>
      </c>
      <c r="H8" s="4">
        <v>0</v>
      </c>
      <c r="I8" s="4">
        <v>0</v>
      </c>
      <c r="J8" s="11">
        <f t="shared" si="0"/>
        <v>17186583000</v>
      </c>
      <c r="K8" s="11">
        <f t="shared" ref="K8:K22" si="3">+J8-L8</f>
        <v>7547556022</v>
      </c>
      <c r="L8" s="11">
        <v>9639026978</v>
      </c>
      <c r="M8" s="11">
        <v>9639026978</v>
      </c>
      <c r="N8" s="11">
        <v>9639026978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0.56084603774933039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0</v>
      </c>
      <c r="I9" s="4">
        <v>0</v>
      </c>
      <c r="J9" s="11">
        <f t="shared" si="0"/>
        <v>4725182000</v>
      </c>
      <c r="K9" s="11">
        <f t="shared" si="3"/>
        <v>2424187292</v>
      </c>
      <c r="L9" s="11">
        <v>2300994708</v>
      </c>
      <c r="M9" s="11">
        <v>2300994708</v>
      </c>
      <c r="N9" s="11">
        <v>2300994708</v>
      </c>
      <c r="O9" s="11">
        <v>0</v>
      </c>
      <c r="P9" s="11">
        <f t="shared" si="4"/>
        <v>0</v>
      </c>
      <c r="Q9" s="11">
        <f t="shared" si="1"/>
        <v>0</v>
      </c>
      <c r="R9" s="10">
        <f t="shared" si="2"/>
        <v>0.48696424984265158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0</v>
      </c>
      <c r="H10" s="4">
        <v>0</v>
      </c>
      <c r="I10" s="4">
        <v>0</v>
      </c>
      <c r="J10" s="11">
        <f t="shared" si="0"/>
        <v>12006465000</v>
      </c>
      <c r="K10" s="11">
        <f t="shared" si="3"/>
        <v>5135743322</v>
      </c>
      <c r="L10" s="11">
        <v>6870721678</v>
      </c>
      <c r="M10" s="11">
        <v>6870721678</v>
      </c>
      <c r="N10" s="11">
        <v>6870721678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0.57225183915498856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0</v>
      </c>
      <c r="I11" s="4">
        <v>0</v>
      </c>
      <c r="J11" s="11">
        <f t="shared" si="0"/>
        <v>4748531000</v>
      </c>
      <c r="K11" s="11">
        <f t="shared" si="3"/>
        <v>2267802945</v>
      </c>
      <c r="L11" s="11">
        <v>2480728055</v>
      </c>
      <c r="M11" s="11">
        <v>2480728055</v>
      </c>
      <c r="N11" s="11">
        <v>2480728055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0.52242010318559573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0</v>
      </c>
      <c r="I12" s="4">
        <v>0</v>
      </c>
      <c r="J12" s="11">
        <f t="shared" si="0"/>
        <v>1084357000</v>
      </c>
      <c r="K12" s="11">
        <f t="shared" si="3"/>
        <v>518597760</v>
      </c>
      <c r="L12" s="11">
        <v>565759240</v>
      </c>
      <c r="M12" s="11">
        <v>565759240</v>
      </c>
      <c r="N12" s="11">
        <v>565759240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0.52174628835337444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5894239523.4299927</v>
      </c>
      <c r="L13" s="4">
        <v>75050825770.570007</v>
      </c>
      <c r="M13" s="4">
        <v>39962943379.389999</v>
      </c>
      <c r="N13" s="4">
        <v>39962943379.389999</v>
      </c>
      <c r="O13" s="11">
        <v>0</v>
      </c>
      <c r="P13" s="11">
        <f t="shared" si="4"/>
        <v>35087882391.180008</v>
      </c>
      <c r="Q13" s="11">
        <f t="shared" si="1"/>
        <v>0</v>
      </c>
      <c r="R13" s="10">
        <f t="shared" si="2"/>
        <v>0.92718222535219941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0</v>
      </c>
      <c r="H15" s="4">
        <v>0</v>
      </c>
      <c r="I15" s="4">
        <v>0</v>
      </c>
      <c r="J15" s="11">
        <f t="shared" si="0"/>
        <v>400000000</v>
      </c>
      <c r="K15" s="11">
        <f t="shared" si="3"/>
        <v>7231482</v>
      </c>
      <c r="L15" s="4">
        <v>392768518</v>
      </c>
      <c r="M15" s="4">
        <v>392768518</v>
      </c>
      <c r="N15" s="4">
        <v>392768518</v>
      </c>
      <c r="O15" s="11">
        <v>0</v>
      </c>
      <c r="P15" s="11">
        <f t="shared" si="4"/>
        <v>0</v>
      </c>
      <c r="Q15" s="11">
        <f t="shared" si="1"/>
        <v>0</v>
      </c>
      <c r="R15" s="10">
        <f t="shared" si="2"/>
        <v>0.98192129500000003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1148292669.5300007</v>
      </c>
      <c r="L16" s="4">
        <v>14854522330.469999</v>
      </c>
      <c r="M16" s="4">
        <v>11347270712.07</v>
      </c>
      <c r="N16" s="4">
        <v>11347270712.07</v>
      </c>
      <c r="O16" s="11">
        <v>0</v>
      </c>
      <c r="P16" s="11">
        <f t="shared" si="4"/>
        <v>3507251618.3999996</v>
      </c>
      <c r="Q16" s="11">
        <f t="shared" si="1"/>
        <v>0</v>
      </c>
      <c r="R16" s="10">
        <f t="shared" si="2"/>
        <v>0.92824433266709638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52097694.649999976</v>
      </c>
      <c r="L17" s="4">
        <v>692336305.35000002</v>
      </c>
      <c r="M17" s="4">
        <v>539683105.66999996</v>
      </c>
      <c r="N17" s="4">
        <v>539683105.66999996</v>
      </c>
      <c r="O17" s="11">
        <v>0</v>
      </c>
      <c r="P17" s="11">
        <f t="shared" si="4"/>
        <v>152653199.68000007</v>
      </c>
      <c r="Q17" s="11">
        <f t="shared" si="1"/>
        <v>0</v>
      </c>
      <c r="R17" s="10">
        <f t="shared" si="2"/>
        <v>0.93001704026146037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711186224</v>
      </c>
      <c r="L20" s="4">
        <v>0</v>
      </c>
      <c r="M20" s="4">
        <v>0</v>
      </c>
      <c r="N20" s="4">
        <v>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 t="e">
        <f t="shared" si="2"/>
        <v>#DIV/0!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3362975924</v>
      </c>
      <c r="L22" s="4">
        <v>2559878926</v>
      </c>
      <c r="M22" s="4">
        <v>310580000</v>
      </c>
      <c r="N22" s="4">
        <v>310580000</v>
      </c>
      <c r="O22" s="11">
        <v>0</v>
      </c>
      <c r="P22" s="11">
        <f t="shared" si="4"/>
        <v>2249298926</v>
      </c>
      <c r="Q22" s="11">
        <f t="shared" si="1"/>
        <v>0</v>
      </c>
      <c r="R22" s="10">
        <f t="shared" si="2"/>
        <v>0.43220355568902724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2352484850</v>
      </c>
      <c r="H23" s="3">
        <f t="shared" si="5"/>
        <v>2352484850</v>
      </c>
      <c r="I23" s="3">
        <f t="shared" si="5"/>
        <v>0</v>
      </c>
      <c r="J23" s="3">
        <f t="shared" si="5"/>
        <v>191733273368</v>
      </c>
      <c r="K23" s="3">
        <f t="shared" si="5"/>
        <v>49662508463.609993</v>
      </c>
      <c r="L23" s="3">
        <f t="shared" si="5"/>
        <v>142070764904.39001</v>
      </c>
      <c r="M23" s="3">
        <f>SUM(M7:M22)</f>
        <v>101073678769.12999</v>
      </c>
      <c r="N23" s="3">
        <f t="shared" si="5"/>
        <v>101073678769.12999</v>
      </c>
      <c r="O23" s="3">
        <f t="shared" si="5"/>
        <v>0</v>
      </c>
      <c r="P23" s="3">
        <f t="shared" si="5"/>
        <v>40997086135.26001</v>
      </c>
      <c r="Q23" s="3">
        <f t="shared" si="5"/>
        <v>0</v>
      </c>
      <c r="R23" s="2">
        <f t="shared" si="2"/>
        <v>0.74098127262297819</v>
      </c>
    </row>
    <row r="24" spans="1:18" x14ac:dyDescent="0.25">
      <c r="L24" s="9"/>
      <c r="N24" s="9"/>
    </row>
    <row r="30" spans="1:18" x14ac:dyDescent="0.25">
      <c r="F30" s="42"/>
      <c r="G30" s="42"/>
      <c r="H30" s="9"/>
    </row>
    <row r="31" spans="1:18" x14ac:dyDescent="0.25">
      <c r="F31" s="42"/>
    </row>
    <row r="35" spans="6:6" x14ac:dyDescent="0.25">
      <c r="F35" s="9"/>
    </row>
    <row r="36" spans="6:6" x14ac:dyDescent="0.25">
      <c r="F36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154059.52233047</v>
      </c>
      <c r="U6" s="38">
        <f>+T6/S6</f>
        <v>0.87679412166207815</v>
      </c>
      <c r="V6" s="29">
        <f>SUM(V7:V10)</f>
        <v>146220.27071206999</v>
      </c>
      <c r="W6" s="35">
        <f>+V6/T6</f>
        <v>0.94911543603527349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+JULIO!L16/1000000</f>
        <v>14854.522330469999</v>
      </c>
      <c r="U8" s="39">
        <f t="shared" si="1"/>
        <v>0.40847320648496477</v>
      </c>
      <c r="V8" s="31">
        <f>+JULIO!M16/1000000</f>
        <v>11347.27071207</v>
      </c>
      <c r="W8" s="36">
        <f t="shared" si="2"/>
        <v>0.76389334235232664</v>
      </c>
      <c r="Y8" s="25" t="s">
        <v>5</v>
      </c>
      <c r="Z8" s="31">
        <v>36365.964999999997</v>
      </c>
      <c r="AA8" s="31" t="e">
        <f>+JULIO!#REF!/1000000</f>
        <v>#REF!</v>
      </c>
      <c r="AB8" s="39" t="e">
        <f t="shared" si="3"/>
        <v>#REF!</v>
      </c>
      <c r="AC8" s="31" t="e">
        <f>+JULIO!#REF!/1000000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2559.8789259999999</v>
      </c>
      <c r="U11" s="38">
        <f t="shared" si="1"/>
        <v>0.38587022562049333</v>
      </c>
      <c r="V11" s="29">
        <f>+V12</f>
        <v>310.58</v>
      </c>
      <c r="W11" s="35">
        <f t="shared" si="2"/>
        <v>0.12132605055868959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+JULIO!J22/1000000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+JULIO!L22/1000000</f>
        <v>2559.8789259999999</v>
      </c>
      <c r="U12" s="39">
        <f t="shared" si="1"/>
        <v>0.38587022562049333</v>
      </c>
      <c r="V12" s="31">
        <f>+JULIO!M22/1000000</f>
        <v>310.58</v>
      </c>
      <c r="W12" s="36">
        <f t="shared" si="2"/>
        <v>0.12132605055868959</v>
      </c>
      <c r="Y12" s="27" t="s">
        <v>49</v>
      </c>
      <c r="Z12" s="31">
        <v>6634.0410739999998</v>
      </c>
      <c r="AA12" s="31" t="e">
        <f>+JULIO!#REF!/1000000</f>
        <v>#REF!</v>
      </c>
      <c r="AB12" s="39" t="e">
        <f t="shared" si="3"/>
        <v>#REF!</v>
      </c>
      <c r="AC12" s="31" t="e">
        <f>+JULIO!#REF!/1000000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156619.40125647001</v>
      </c>
      <c r="U13" s="40">
        <f t="shared" si="1"/>
        <v>0.85893310762154873</v>
      </c>
      <c r="V13" s="33">
        <f>+V6+V11</f>
        <v>146530.85071206998</v>
      </c>
      <c r="W13" s="37">
        <f t="shared" si="2"/>
        <v>0.93558556306903728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2019-08-26T21:37:27Z</dcterms:modified>
</cp:coreProperties>
</file>