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2840" activeTab="0"/>
  </bookViews>
  <sheets>
    <sheet name="Abril 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<sst xmlns="http://schemas.openxmlformats.org/spreadsheetml/2006/main" count="99" uniqueCount="65">
  <si>
    <t>131401 - UNIDAD ADMINISTRATIVA ESPECIAL DE GESTIÓN PENSIONAL Y CONTRIBUCIONES PARAFISCALES DE LA PROTECCIÓN SOCIAL</t>
  </si>
  <si>
    <t>INFORME ACUMULADO DE EJECUCIÓN DEL PRESUPUESTO</t>
  </si>
  <si>
    <t>VIGENCIA ACTUAL</t>
  </si>
  <si>
    <t>RUBRO</t>
  </si>
  <si>
    <t>FUENTE</t>
  </si>
  <si>
    <t>RECURSO</t>
  </si>
  <si>
    <t>SITUACION</t>
  </si>
  <si>
    <t>NOMBRE</t>
  </si>
  <si>
    <t>APRP.INICIAL</t>
  </si>
  <si>
    <t>MOD.POSITIVAS      (+)</t>
  </si>
  <si>
    <t>MOD.NEGATIVAS      (-)</t>
  </si>
  <si>
    <t>APR VIGENTE</t>
  </si>
  <si>
    <t>APR SIN COMPROMETER</t>
  </si>
  <si>
    <t>COMPROMISOS</t>
  </si>
  <si>
    <t xml:space="preserve">OBLIGACION </t>
  </si>
  <si>
    <t xml:space="preserve">PAGOS </t>
  </si>
  <si>
    <t>REINTEGROS</t>
  </si>
  <si>
    <t xml:space="preserve">EJECUCION PRESUPUESTAL </t>
  </si>
  <si>
    <t>(1)</t>
  </si>
  <si>
    <t>(2)</t>
  </si>
  <si>
    <t>(3)</t>
  </si>
  <si>
    <t>(4) = (1)+(2)-(3)</t>
  </si>
  <si>
    <t>(5)=(4)-(6)</t>
  </si>
  <si>
    <t>(6)</t>
  </si>
  <si>
    <t>(7)</t>
  </si>
  <si>
    <t>(8)</t>
  </si>
  <si>
    <t>(9)</t>
  </si>
  <si>
    <t>(10) = (6)-(7)</t>
  </si>
  <si>
    <t>(11) = (7)-(8)</t>
  </si>
  <si>
    <t>(12)=(6)/(4) * 100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</si>
  <si>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</si>
  <si>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</si>
  <si>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</si>
  <si>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</si>
  <si>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</si>
  <si>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</si>
  <si>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</si>
  <si>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</si>
  <si>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</si>
  <si>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</si>
  <si>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</si>
  <si>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</si>
  <si>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</si>
  <si>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</si>
  <si>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</si>
  <si>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</si>
  <si>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</si>
  <si>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</si>
  <si>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</si>
  <si>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</si>
  <si>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</si>
  <si>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</si>
  <si>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</si>
  <si>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A-3-4-1-82</t>
  </si>
  <si>
    <t>ORGANIZACION IBEROAMERICANA DE SEGURIDAD SOCIAL OISS (LEY 65 / 1981).</t>
  </si>
  <si>
    <t>A-3-6-1-1</t>
  </si>
  <si>
    <t>SENTENCIAS Y CONCILIACIONES</t>
  </si>
  <si>
    <t>C-310-1000-1</t>
  </si>
  <si>
    <t xml:space="preserve">CAPACITACION DE LOS FUNCIONARIOS DE LA UGPP </t>
  </si>
  <si>
    <t>C-520-1000-1</t>
  </si>
  <si>
    <t xml:space="preserve">DOTACION DE LA INFRAESTRUCTURA TECNOLOGICA EN INFORMATICA Y COMUNICACIONES DE ULTIMA GENERACION PARA LA UGPP </t>
  </si>
  <si>
    <t>TOTALES</t>
  </si>
  <si>
    <t>RESERVAS PRESUPUESTALES ACUMLADA</t>
  </si>
  <si>
    <t>CUENTAS POR PAGAR ACUMULADA</t>
  </si>
  <si>
    <t>PERÍODO: MAYO DE 2014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</si>
</sst>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  <numFmt numFmtId="165" formatCode="_(&quot;$&quot;* #,##0.00_);_(&quot;$&quot;* \(#,##0.0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10" fontId="39" fillId="0" borderId="21" xfId="59" applyNumberFormat="1" applyFont="1" applyBorder="1" applyAlignment="1">
      <alignment horizontal="center"/>
    </xf>
    <xf numFmtId="0" fontId="38" fillId="0" borderId="22" xfId="0" applyFont="1" applyBorder="1" applyAlignment="1">
      <alignment horizontal="center" vertical="center" wrapText="1"/>
    </xf>
    <xf numFmtId="10" fontId="38" fillId="0" borderId="23" xfId="59" applyNumberFormat="1" applyFont="1" applyBorder="1" applyAlignment="1">
      <alignment horizontal="center" vertical="center"/>
    </xf>
    <xf numFmtId="44" fontId="38" fillId="0" borderId="24" xfId="48" applyFont="1" applyBorder="1" applyAlignment="1">
      <alignment horizontal="center" vertical="center"/>
    </xf>
    <xf numFmtId="44" fontId="38" fillId="0" borderId="12" xfId="48" applyFont="1" applyBorder="1" applyAlignment="1">
      <alignment horizontal="center" vertical="center"/>
    </xf>
    <xf numFmtId="44" fontId="39" fillId="0" borderId="25" xfId="48" applyFont="1" applyBorder="1" applyAlignment="1">
      <alignment/>
    </xf>
    <xf numFmtId="49" fontId="39" fillId="10" borderId="12" xfId="0" applyNumberFormat="1" applyFont="1" applyFill="1" applyBorder="1" applyAlignment="1">
      <alignment horizontal="center" vertical="center" wrapText="1"/>
    </xf>
    <xf numFmtId="49" fontId="39" fillId="10" borderId="26" xfId="0" applyNumberFormat="1" applyFont="1" applyFill="1" applyBorder="1" applyAlignment="1">
      <alignment horizontal="center" vertical="center" wrapText="1"/>
    </xf>
    <xf numFmtId="44" fontId="40" fillId="0" borderId="12" xfId="48" applyFont="1" applyFill="1" applyBorder="1" applyAlignment="1">
      <alignment vertical="center" wrapText="1" readingOrder="1"/>
    </xf>
    <xf numFmtId="44" fontId="38" fillId="0" borderId="12" xfId="48" applyFont="1" applyBorder="1" applyAlignment="1">
      <alignment vertical="center" readingOrder="1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10" borderId="31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32" xfId="0" applyFont="1" applyFill="1" applyBorder="1" applyAlignment="1">
      <alignment horizontal="center" vertical="center" wrapText="1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33" xfId="0" applyFont="1" applyFill="1" applyBorder="1" applyAlignment="1">
      <alignment horizontal="center" vertical="center" wrapText="1"/>
    </xf>
    <xf numFmtId="0" fontId="39" fillId="10" borderId="15" xfId="0" applyFont="1" applyFill="1" applyBorder="1" applyAlignment="1">
      <alignment horizontal="center" vertical="center" wrapText="1"/>
    </xf>
    <xf numFmtId="0" fontId="39" fillId="10" borderId="34" xfId="0" applyFont="1" applyFill="1" applyBorder="1" applyAlignment="1">
      <alignment horizontal="center" vertical="center" wrapText="1"/>
    </xf>
    <xf numFmtId="0" fontId="39" fillId="10" borderId="19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2 2" xfId="53"/>
    <cellStyle name="Normal 2_Abril 2014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D1">
      <selection activeCell="A23" sqref="A23"/>
    </sheetView>
  </sheetViews>
  <sheetFormatPr defaultColWidth="11.421875" defaultRowHeight="15"/>
  <cols>
    <col min="1" max="1" width="9.7109375" style="1" bestFit="1" customWidth="1"/>
    <col min="2" max="2" width="6.28125" style="1" bestFit="1" customWidth="1"/>
    <col min="3" max="3" width="7.7109375" style="1" bestFit="1" customWidth="1"/>
    <col min="4" max="4" width="8.421875" style="1" bestFit="1" customWidth="1"/>
    <col min="5" max="5" width="34.7109375" style="1" customWidth="1"/>
    <col min="6" max="6" width="16.28125" style="1" bestFit="1" customWidth="1"/>
    <col min="7" max="7" width="13.8515625" style="1" customWidth="1"/>
    <col min="8" max="8" width="13.7109375" style="1" customWidth="1"/>
    <col min="9" max="9" width="16.140625" style="1" bestFit="1" customWidth="1"/>
    <col min="10" max="10" width="18.421875" style="1" customWidth="1"/>
    <col min="11" max="13" width="15.140625" style="1" bestFit="1" customWidth="1"/>
    <col min="14" max="14" width="14.7109375" style="1" customWidth="1"/>
    <col min="15" max="15" width="14.00390625" style="1" bestFit="1" customWidth="1"/>
    <col min="16" max="16" width="13.7109375" style="1" bestFit="1" customWidth="1"/>
    <col min="17" max="16384" width="11.421875" style="1" customWidth="1"/>
  </cols>
  <sheetData>
    <row r="1" spans="1:17" ht="12.7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2.7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3.5" thickBot="1">
      <c r="A4" s="30" t="s">
        <v>64</v>
      </c>
      <c r="B4" s="31"/>
      <c r="C4" s="31"/>
      <c r="D4" s="31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39" thickTop="1">
      <c r="A5" s="32" t="s">
        <v>3</v>
      </c>
      <c r="B5" s="34" t="s">
        <v>4</v>
      </c>
      <c r="C5" s="34" t="s">
        <v>5</v>
      </c>
      <c r="D5" s="36" t="s">
        <v>6</v>
      </c>
      <c r="E5" s="38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62</v>
      </c>
      <c r="P5" s="10" t="s">
        <v>63</v>
      </c>
      <c r="Q5" s="11" t="s">
        <v>17</v>
      </c>
    </row>
    <row r="6" spans="1:17" ht="12.75">
      <c r="A6" s="33"/>
      <c r="B6" s="35"/>
      <c r="C6" s="35"/>
      <c r="D6" s="37"/>
      <c r="E6" s="39"/>
      <c r="F6" s="20" t="s">
        <v>18</v>
      </c>
      <c r="G6" s="20" t="s">
        <v>19</v>
      </c>
      <c r="H6" s="20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0" t="s">
        <v>25</v>
      </c>
      <c r="N6" s="20" t="s">
        <v>26</v>
      </c>
      <c r="O6" s="20" t="s">
        <v>27</v>
      </c>
      <c r="P6" s="20" t="s">
        <v>28</v>
      </c>
      <c r="Q6" s="21" t="s">
        <v>29</v>
      </c>
    </row>
    <row r="7" spans="1:17" ht="12.75">
      <c r="A7" s="4" t="s">
        <v>30</v>
      </c>
      <c r="B7" s="5" t="s">
        <v>31</v>
      </c>
      <c r="C7" s="5" t="s">
        <v>32</v>
      </c>
      <c r="D7" s="8" t="s">
        <v>33</v>
      </c>
      <c r="E7" s="15" t="s">
        <v>34</v>
      </c>
      <c r="F7" s="22">
        <v>39601000000</v>
      </c>
      <c r="G7" s="22">
        <v>0</v>
      </c>
      <c r="H7" s="22">
        <v>4266000000</v>
      </c>
      <c r="I7" s="22">
        <f>+F7+G7-H7</f>
        <v>35335000000</v>
      </c>
      <c r="J7" s="23">
        <f>+I7-K7</f>
        <v>23052923164</v>
      </c>
      <c r="K7" s="23">
        <v>12282076836</v>
      </c>
      <c r="L7" s="23">
        <v>12280863073</v>
      </c>
      <c r="M7" s="23">
        <v>12280863073</v>
      </c>
      <c r="N7" s="18">
        <v>644700</v>
      </c>
      <c r="O7" s="17">
        <f>+K7-L7</f>
        <v>1213763</v>
      </c>
      <c r="P7" s="17">
        <f>+L7-M7</f>
        <v>0</v>
      </c>
      <c r="Q7" s="16">
        <f>+K7/I7</f>
        <v>0.3475895524550729</v>
      </c>
    </row>
    <row r="8" spans="1:17" ht="12.75">
      <c r="A8" s="4" t="s">
        <v>35</v>
      </c>
      <c r="B8" s="5" t="s">
        <v>31</v>
      </c>
      <c r="C8" s="5" t="s">
        <v>32</v>
      </c>
      <c r="D8" s="8" t="s">
        <v>33</v>
      </c>
      <c r="E8" s="12" t="s">
        <v>36</v>
      </c>
      <c r="F8" s="22">
        <v>1789000000</v>
      </c>
      <c r="G8" s="22">
        <v>0</v>
      </c>
      <c r="H8" s="22">
        <v>150000000</v>
      </c>
      <c r="I8" s="22">
        <f aca="true" t="shared" si="0" ref="I8:I19">+F8+G8-H8</f>
        <v>1639000000</v>
      </c>
      <c r="J8" s="23">
        <f aca="true" t="shared" si="1" ref="J8:J19">+I8-K8</f>
        <v>1000130178</v>
      </c>
      <c r="K8" s="23">
        <v>638869822</v>
      </c>
      <c r="L8" s="23">
        <v>638869822</v>
      </c>
      <c r="M8" s="23">
        <v>638869822</v>
      </c>
      <c r="N8" s="18">
        <v>0</v>
      </c>
      <c r="O8" s="17">
        <f aca="true" t="shared" si="2" ref="O8:O19">+K8-L8</f>
        <v>0</v>
      </c>
      <c r="P8" s="17">
        <f aca="true" t="shared" si="3" ref="P8:P19">+L8-M8</f>
        <v>0</v>
      </c>
      <c r="Q8" s="16">
        <f aca="true" t="shared" si="4" ref="Q8:Q19">+K8/I8</f>
        <v>0.38979244783404515</v>
      </c>
    </row>
    <row r="9" spans="1:17" ht="12.75">
      <c r="A9" s="4" t="s">
        <v>37</v>
      </c>
      <c r="B9" s="5" t="s">
        <v>31</v>
      </c>
      <c r="C9" s="5" t="s">
        <v>32</v>
      </c>
      <c r="D9" s="8" t="s">
        <v>33</v>
      </c>
      <c r="E9" s="12" t="s">
        <v>38</v>
      </c>
      <c r="F9" s="22">
        <v>9405000000</v>
      </c>
      <c r="G9" s="22">
        <v>0</v>
      </c>
      <c r="H9" s="22">
        <v>1950000000</v>
      </c>
      <c r="I9" s="22">
        <f t="shared" si="0"/>
        <v>7455000000</v>
      </c>
      <c r="J9" s="23">
        <f t="shared" si="1"/>
        <v>6955668417</v>
      </c>
      <c r="K9" s="23">
        <v>499331583</v>
      </c>
      <c r="L9" s="23">
        <v>485316973</v>
      </c>
      <c r="M9" s="23">
        <v>485316973</v>
      </c>
      <c r="N9" s="18">
        <v>0</v>
      </c>
      <c r="O9" s="17">
        <f t="shared" si="2"/>
        <v>14014610</v>
      </c>
      <c r="P9" s="17">
        <f t="shared" si="3"/>
        <v>0</v>
      </c>
      <c r="Q9" s="16">
        <f t="shared" si="4"/>
        <v>0.06697942092555333</v>
      </c>
    </row>
    <row r="10" spans="1:17" ht="25.5">
      <c r="A10" s="4" t="s">
        <v>39</v>
      </c>
      <c r="B10" s="5" t="s">
        <v>31</v>
      </c>
      <c r="C10" s="5" t="s">
        <v>32</v>
      </c>
      <c r="D10" s="8" t="s">
        <v>33</v>
      </c>
      <c r="E10" s="12" t="s">
        <v>40</v>
      </c>
      <c r="F10" s="22">
        <v>43000000</v>
      </c>
      <c r="G10" s="22">
        <v>266000000</v>
      </c>
      <c r="H10" s="22">
        <v>0</v>
      </c>
      <c r="I10" s="22">
        <f t="shared" si="0"/>
        <v>309000000</v>
      </c>
      <c r="J10" s="23">
        <f t="shared" si="1"/>
        <v>88825816</v>
      </c>
      <c r="K10" s="23">
        <v>220174184</v>
      </c>
      <c r="L10" s="23">
        <v>211769851</v>
      </c>
      <c r="M10" s="23">
        <v>211769851</v>
      </c>
      <c r="N10" s="18">
        <v>0</v>
      </c>
      <c r="O10" s="17">
        <f>+K10-L10</f>
        <v>8404333</v>
      </c>
      <c r="P10" s="17">
        <f t="shared" si="3"/>
        <v>0</v>
      </c>
      <c r="Q10" s="16">
        <f t="shared" si="4"/>
        <v>0.7125378122977346</v>
      </c>
    </row>
    <row r="11" spans="1:17" ht="12.75">
      <c r="A11" s="4" t="s">
        <v>41</v>
      </c>
      <c r="B11" s="5" t="s">
        <v>31</v>
      </c>
      <c r="C11" s="5" t="s">
        <v>32</v>
      </c>
      <c r="D11" s="8" t="s">
        <v>33</v>
      </c>
      <c r="E11" s="12" t="s">
        <v>42</v>
      </c>
      <c r="F11" s="22">
        <v>30000000000</v>
      </c>
      <c r="G11" s="22">
        <v>8000000000</v>
      </c>
      <c r="H11" s="22">
        <v>0</v>
      </c>
      <c r="I11" s="22">
        <f t="shared" si="0"/>
        <v>38000000000</v>
      </c>
      <c r="J11" s="23">
        <f t="shared" si="1"/>
        <v>14413732602.400002</v>
      </c>
      <c r="K11" s="23">
        <v>23586267397.6</v>
      </c>
      <c r="L11" s="23">
        <v>9084907284.62</v>
      </c>
      <c r="M11" s="23">
        <v>9084907284.62</v>
      </c>
      <c r="N11" s="18">
        <v>0</v>
      </c>
      <c r="O11" s="17">
        <f t="shared" si="2"/>
        <v>14501360112.979998</v>
      </c>
      <c r="P11" s="17">
        <f>+L11-M11</f>
        <v>0</v>
      </c>
      <c r="Q11" s="16">
        <f t="shared" si="4"/>
        <v>0.6206912473052631</v>
      </c>
    </row>
    <row r="12" spans="1:17" ht="25.5">
      <c r="A12" s="4" t="s">
        <v>43</v>
      </c>
      <c r="B12" s="5" t="s">
        <v>31</v>
      </c>
      <c r="C12" s="5" t="s">
        <v>32</v>
      </c>
      <c r="D12" s="8" t="s">
        <v>33</v>
      </c>
      <c r="E12" s="12" t="s">
        <v>44</v>
      </c>
      <c r="F12" s="22">
        <v>17283000000</v>
      </c>
      <c r="G12" s="22">
        <v>0</v>
      </c>
      <c r="H12" s="22">
        <v>1900000000</v>
      </c>
      <c r="I12" s="22">
        <f t="shared" si="0"/>
        <v>15383000000</v>
      </c>
      <c r="J12" s="23">
        <f t="shared" si="1"/>
        <v>10322923586</v>
      </c>
      <c r="K12" s="23">
        <v>5060076414</v>
      </c>
      <c r="L12" s="23">
        <v>5060076414</v>
      </c>
      <c r="M12" s="23">
        <v>5060076414</v>
      </c>
      <c r="N12" s="18">
        <f aca="true" t="shared" si="5" ref="N12:N18">+K12-L12</f>
        <v>0</v>
      </c>
      <c r="O12" s="17">
        <f t="shared" si="2"/>
        <v>0</v>
      </c>
      <c r="P12" s="17">
        <f t="shared" si="3"/>
        <v>0</v>
      </c>
      <c r="Q12" s="16">
        <f t="shared" si="4"/>
        <v>0.3289395055580836</v>
      </c>
    </row>
    <row r="13" spans="1:17" ht="12.75">
      <c r="A13" s="4" t="s">
        <v>45</v>
      </c>
      <c r="B13" s="5" t="s">
        <v>31</v>
      </c>
      <c r="C13" s="5" t="s">
        <v>32</v>
      </c>
      <c r="D13" s="8" t="s">
        <v>33</v>
      </c>
      <c r="E13" s="12" t="s">
        <v>46</v>
      </c>
      <c r="F13" s="22">
        <v>55000000</v>
      </c>
      <c r="G13" s="22">
        <v>0</v>
      </c>
      <c r="H13" s="22">
        <v>0</v>
      </c>
      <c r="I13" s="22">
        <f t="shared" si="0"/>
        <v>55000000</v>
      </c>
      <c r="J13" s="23">
        <f t="shared" si="1"/>
        <v>54959000</v>
      </c>
      <c r="K13" s="23">
        <v>41000</v>
      </c>
      <c r="L13" s="23">
        <v>41000</v>
      </c>
      <c r="M13" s="23">
        <v>41000</v>
      </c>
      <c r="N13" s="18">
        <f t="shared" si="5"/>
        <v>0</v>
      </c>
      <c r="O13" s="17">
        <f t="shared" si="2"/>
        <v>0</v>
      </c>
      <c r="P13" s="17">
        <f t="shared" si="3"/>
        <v>0</v>
      </c>
      <c r="Q13" s="16">
        <f t="shared" si="4"/>
        <v>0.0007454545454545455</v>
      </c>
    </row>
    <row r="14" spans="1:17" ht="12.75">
      <c r="A14" s="4" t="s">
        <v>47</v>
      </c>
      <c r="B14" s="5" t="s">
        <v>31</v>
      </c>
      <c r="C14" s="5" t="s">
        <v>32</v>
      </c>
      <c r="D14" s="8" t="s">
        <v>33</v>
      </c>
      <c r="E14" s="12" t="s">
        <v>48</v>
      </c>
      <c r="F14" s="22">
        <v>50261000000</v>
      </c>
      <c r="G14" s="22">
        <v>0</v>
      </c>
      <c r="H14" s="22">
        <v>0</v>
      </c>
      <c r="I14" s="22">
        <f t="shared" si="0"/>
        <v>50261000000</v>
      </c>
      <c r="J14" s="23">
        <f t="shared" si="1"/>
        <v>15479295726</v>
      </c>
      <c r="K14" s="23">
        <v>34781704274</v>
      </c>
      <c r="L14" s="23">
        <v>16279880875</v>
      </c>
      <c r="M14" s="23">
        <v>16279880875</v>
      </c>
      <c r="N14" s="18">
        <f>210164424+773316</f>
        <v>210937740</v>
      </c>
      <c r="O14" s="17">
        <f t="shared" si="2"/>
        <v>18501823399</v>
      </c>
      <c r="P14" s="17">
        <f t="shared" si="3"/>
        <v>0</v>
      </c>
      <c r="Q14" s="16">
        <f t="shared" si="4"/>
        <v>0.6920217320387577</v>
      </c>
    </row>
    <row r="15" spans="1:17" ht="12.75">
      <c r="A15" s="4" t="s">
        <v>49</v>
      </c>
      <c r="B15" s="5" t="s">
        <v>31</v>
      </c>
      <c r="C15" s="5" t="s">
        <v>50</v>
      </c>
      <c r="D15" s="8" t="s">
        <v>51</v>
      </c>
      <c r="E15" s="12" t="s">
        <v>52</v>
      </c>
      <c r="F15" s="22">
        <v>985000000</v>
      </c>
      <c r="G15" s="22">
        <v>0</v>
      </c>
      <c r="H15" s="22">
        <v>0</v>
      </c>
      <c r="I15" s="22">
        <f t="shared" si="0"/>
        <v>985000000</v>
      </c>
      <c r="J15" s="23">
        <f t="shared" si="1"/>
        <v>985000000</v>
      </c>
      <c r="K15" s="23">
        <v>0</v>
      </c>
      <c r="L15" s="23">
        <v>0</v>
      </c>
      <c r="M15" s="23">
        <v>0</v>
      </c>
      <c r="N15" s="18">
        <f t="shared" si="5"/>
        <v>0</v>
      </c>
      <c r="O15" s="17">
        <f t="shared" si="2"/>
        <v>0</v>
      </c>
      <c r="P15" s="17">
        <f t="shared" si="3"/>
        <v>0</v>
      </c>
      <c r="Q15" s="16">
        <f t="shared" si="4"/>
        <v>0</v>
      </c>
    </row>
    <row r="16" spans="1:17" ht="25.5">
      <c r="A16" s="4" t="s">
        <v>53</v>
      </c>
      <c r="B16" s="5" t="s">
        <v>31</v>
      </c>
      <c r="C16" s="5" t="s">
        <v>32</v>
      </c>
      <c r="D16" s="8" t="s">
        <v>33</v>
      </c>
      <c r="E16" s="12" t="s">
        <v>54</v>
      </c>
      <c r="F16" s="22">
        <v>189000000</v>
      </c>
      <c r="G16" s="22">
        <v>0</v>
      </c>
      <c r="H16" s="22">
        <v>0</v>
      </c>
      <c r="I16" s="22">
        <f t="shared" si="0"/>
        <v>189000000</v>
      </c>
      <c r="J16" s="23">
        <f t="shared" si="1"/>
        <v>189000000</v>
      </c>
      <c r="K16" s="23">
        <v>0</v>
      </c>
      <c r="L16" s="23">
        <v>0</v>
      </c>
      <c r="M16" s="23">
        <v>0</v>
      </c>
      <c r="N16" s="18">
        <f t="shared" si="5"/>
        <v>0</v>
      </c>
      <c r="O16" s="17">
        <f t="shared" si="2"/>
        <v>0</v>
      </c>
      <c r="P16" s="17">
        <f t="shared" si="3"/>
        <v>0</v>
      </c>
      <c r="Q16" s="16">
        <f t="shared" si="4"/>
        <v>0</v>
      </c>
    </row>
    <row r="17" spans="1:17" ht="12.75">
      <c r="A17" s="4" t="s">
        <v>55</v>
      </c>
      <c r="B17" s="5" t="s">
        <v>31</v>
      </c>
      <c r="C17" s="5" t="s">
        <v>32</v>
      </c>
      <c r="D17" s="8" t="s">
        <v>33</v>
      </c>
      <c r="E17" s="12" t="s">
        <v>56</v>
      </c>
      <c r="F17" s="22">
        <v>2639000000</v>
      </c>
      <c r="G17" s="22">
        <v>0</v>
      </c>
      <c r="H17" s="22">
        <v>0</v>
      </c>
      <c r="I17" s="22">
        <f t="shared" si="0"/>
        <v>2639000000</v>
      </c>
      <c r="J17" s="23">
        <f t="shared" si="1"/>
        <v>2381339028.77</v>
      </c>
      <c r="K17" s="23">
        <v>257660971.23</v>
      </c>
      <c r="L17" s="23">
        <v>253824996.77</v>
      </c>
      <c r="M17" s="23">
        <v>253824996.77</v>
      </c>
      <c r="N17" s="18">
        <v>0</v>
      </c>
      <c r="O17" s="17">
        <f t="shared" si="2"/>
        <v>3835974.4599999785</v>
      </c>
      <c r="P17" s="17">
        <f t="shared" si="3"/>
        <v>0</v>
      </c>
      <c r="Q17" s="16">
        <f t="shared" si="4"/>
        <v>0.0976358360098522</v>
      </c>
    </row>
    <row r="18" spans="1:17" ht="25.5">
      <c r="A18" s="4" t="s">
        <v>57</v>
      </c>
      <c r="B18" s="5" t="s">
        <v>31</v>
      </c>
      <c r="C18" s="5" t="s">
        <v>50</v>
      </c>
      <c r="D18" s="8" t="s">
        <v>33</v>
      </c>
      <c r="E18" s="12" t="s">
        <v>58</v>
      </c>
      <c r="F18" s="22">
        <v>500000000</v>
      </c>
      <c r="G18" s="22">
        <v>0</v>
      </c>
      <c r="H18" s="22">
        <v>0</v>
      </c>
      <c r="I18" s="22">
        <f t="shared" si="0"/>
        <v>500000000</v>
      </c>
      <c r="J18" s="23">
        <f t="shared" si="1"/>
        <v>500000000</v>
      </c>
      <c r="K18" s="23">
        <v>0</v>
      </c>
      <c r="L18" s="23">
        <v>0</v>
      </c>
      <c r="M18" s="23">
        <v>0</v>
      </c>
      <c r="N18" s="18">
        <f t="shared" si="5"/>
        <v>0</v>
      </c>
      <c r="O18" s="17">
        <f t="shared" si="2"/>
        <v>0</v>
      </c>
      <c r="P18" s="17">
        <f t="shared" si="3"/>
        <v>0</v>
      </c>
      <c r="Q18" s="16">
        <f t="shared" si="4"/>
        <v>0</v>
      </c>
    </row>
    <row r="19" spans="1:17" ht="51">
      <c r="A19" s="4" t="s">
        <v>59</v>
      </c>
      <c r="B19" s="5" t="s">
        <v>31</v>
      </c>
      <c r="C19" s="5" t="s">
        <v>50</v>
      </c>
      <c r="D19" s="8" t="s">
        <v>33</v>
      </c>
      <c r="E19" s="12" t="s">
        <v>60</v>
      </c>
      <c r="F19" s="22">
        <v>6950000000</v>
      </c>
      <c r="G19" s="22">
        <v>0</v>
      </c>
      <c r="H19" s="22">
        <v>0</v>
      </c>
      <c r="I19" s="22">
        <f t="shared" si="0"/>
        <v>6950000000</v>
      </c>
      <c r="J19" s="23">
        <f t="shared" si="1"/>
        <v>3279792234</v>
      </c>
      <c r="K19" s="23">
        <v>3670207766</v>
      </c>
      <c r="L19" s="23">
        <v>2578308528</v>
      </c>
      <c r="M19" s="23">
        <v>2578308528</v>
      </c>
      <c r="N19" s="18">
        <v>0</v>
      </c>
      <c r="O19" s="17">
        <f t="shared" si="2"/>
        <v>1091899238</v>
      </c>
      <c r="P19" s="17">
        <f t="shared" si="3"/>
        <v>0</v>
      </c>
      <c r="Q19" s="16">
        <f t="shared" si="4"/>
        <v>0.5280874483453237</v>
      </c>
    </row>
    <row r="20" spans="1:17" ht="13.5" thickBot="1">
      <c r="A20" s="6"/>
      <c r="B20" s="7"/>
      <c r="C20" s="7"/>
      <c r="D20" s="9"/>
      <c r="E20" s="13" t="s">
        <v>61</v>
      </c>
      <c r="F20" s="19">
        <f aca="true" t="shared" si="6" ref="F20:P20">SUM(F7:F19)</f>
        <v>159700000000</v>
      </c>
      <c r="G20" s="19">
        <f t="shared" si="6"/>
        <v>8266000000</v>
      </c>
      <c r="H20" s="19">
        <f t="shared" si="6"/>
        <v>8266000000</v>
      </c>
      <c r="I20" s="19">
        <f t="shared" si="6"/>
        <v>159700000000</v>
      </c>
      <c r="J20" s="19">
        <f>SUM(J7:J19)</f>
        <v>78703589752.17</v>
      </c>
      <c r="K20" s="19">
        <f t="shared" si="6"/>
        <v>80996410247.83</v>
      </c>
      <c r="L20" s="19">
        <f>SUM(L7:L19)</f>
        <v>46873858817.39</v>
      </c>
      <c r="M20" s="19">
        <f t="shared" si="6"/>
        <v>46873858817.39</v>
      </c>
      <c r="N20" s="19">
        <f t="shared" si="6"/>
        <v>211582440</v>
      </c>
      <c r="O20" s="19">
        <f>SUM(O7:O19)</f>
        <v>34122551430.439995</v>
      </c>
      <c r="P20" s="19">
        <f t="shared" si="6"/>
        <v>0</v>
      </c>
      <c r="Q20" s="14">
        <f>+K20/I20</f>
        <v>0.5071785237810269</v>
      </c>
    </row>
  </sheetData>
  <sheetProtection/>
  <mergeCells count="9">
    <mergeCell ref="A1:Q1"/>
    <mergeCell ref="A2:Q2"/>
    <mergeCell ref="A3:Q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Mauricio Morales Triana</dc:creator>
  <cp:keywords/>
  <dc:description/>
  <cp:lastModifiedBy>Sandra Patricia Garzon Rojas</cp:lastModifiedBy>
  <dcterms:created xsi:type="dcterms:W3CDTF">2013-12-04T20:03:40Z</dcterms:created>
  <dcterms:modified xsi:type="dcterms:W3CDTF">2014-06-12T13:46:34Z</dcterms:modified>
  <cp:category/>
  <cp:version/>
  <cp:contentType/>
  <cp:contentStatus/>
</cp:coreProperties>
</file>