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ESTRUCTURA GRAL NORMOGRAMA" sheetId="2" r:id="rId5"/>
    <sheet state="visible" name="CUADRO NORMAS PENSIONES" sheetId="3" r:id="rId6"/>
    <sheet state="hidden" name="Listas" sheetId="4" r:id="rId7"/>
  </sheets>
  <definedNames>
    <definedName name="GESTION_HUMANA">#REF!</definedName>
    <definedName name="GESTION_ADMINISTRATIVA">#REF!</definedName>
    <definedName name="GESTION_TECNOLOGICA">#REF!</definedName>
    <definedName name="DEFINICION">#REF!</definedName>
    <definedName name="ASEGURAMIENTO_DE_PROCESOS">#REF!</definedName>
    <definedName name="GENERAL_A_LA_ENTIDAD">#REF!</definedName>
    <definedName name="ESTRATEGIA_NORMATIVA">#REF!</definedName>
    <definedName name="EVALUACION_ESTRATEGIA">#REF!</definedName>
    <definedName name="GESTION_FINANCIERA">#REF!</definedName>
    <definedName name="DEFINICION_DE_ESTRATEGIA">#REF!</definedName>
    <definedName name="GESTION_JURIDICA">#REF!</definedName>
    <definedName name="CONTROL_INTERNO">#REF!</definedName>
    <definedName name="GESTION_DE_LAS_COMUNICACIONES">#REF!</definedName>
    <definedName name="GESTION_DE_SERVICIOS_AL_CIUDADANO">#REF!</definedName>
    <definedName name="EVALUACION_ESTRATEGICA">#REF!</definedName>
    <definedName hidden="1" localSheetId="1" name="_xlnm._FilterDatabase">'ESTRUCTURA GRAL NORMOGRAMA'!$A$3:$P$1121</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8">
      <text>
        <t xml:space="preserve">falta
	-Giovana Gutiérrez Castañeda</t>
      </text>
    </comment>
  </commentList>
</comments>
</file>

<file path=xl/sharedStrings.xml><?xml version="1.0" encoding="utf-8"?>
<sst xmlns="http://schemas.openxmlformats.org/spreadsheetml/2006/main" count="10652" uniqueCount="2698">
  <si>
    <t>AP-FOR-010</t>
  </si>
  <si>
    <t>NORMOGRAMA UGPP</t>
  </si>
  <si>
    <t>HOJA DE APROBACION</t>
  </si>
  <si>
    <t>Preparado por:</t>
  </si>
  <si>
    <t>Revisado por:</t>
  </si>
  <si>
    <t>Aprobado por:</t>
  </si>
  <si>
    <t>Nombre:</t>
  </si>
  <si>
    <t xml:space="preserve">Gloria Carolina Cardenas
Nancy Bibiana González Chica
</t>
  </si>
  <si>
    <t>Diana Patricia Rodriguez Turmeque</t>
  </si>
  <si>
    <t>Cargo:</t>
  </si>
  <si>
    <t>Profesional Especializado de la Dirección Jurídica
Profesional Especializado Dirección de Seguimiento y Mejoramiento de Procesos</t>
  </si>
  <si>
    <t>Directora Juridica</t>
  </si>
  <si>
    <t>Directora Jurídica</t>
  </si>
  <si>
    <t>Fecha</t>
  </si>
  <si>
    <t>HOJA DE CONTROL DE CAMBIOS</t>
  </si>
  <si>
    <t>Versión</t>
  </si>
  <si>
    <t>Acción</t>
  </si>
  <si>
    <t>Descripción de la acción</t>
  </si>
  <si>
    <t>Numeral</t>
  </si>
  <si>
    <t>Responsable</t>
  </si>
  <si>
    <t>1.0</t>
  </si>
  <si>
    <t>Creación</t>
  </si>
  <si>
    <t>Creación del formato</t>
  </si>
  <si>
    <t>Todos</t>
  </si>
  <si>
    <t>Carlos Andrés Gutiérrez</t>
  </si>
  <si>
    <t>2.0</t>
  </si>
  <si>
    <t>Actualizacion</t>
  </si>
  <si>
    <t>Inclusion de normas otros procesos no misionales</t>
  </si>
  <si>
    <t>3.0</t>
  </si>
  <si>
    <t>Cambio formato y revisión normas contenidas</t>
  </si>
  <si>
    <t>Heidy Yulieth Olaya</t>
  </si>
  <si>
    <t>4.0</t>
  </si>
  <si>
    <t>William Alfonso Castellar Rios, Paola Andrea Quintero</t>
  </si>
  <si>
    <t>5.0</t>
  </si>
  <si>
    <t>6.0</t>
  </si>
  <si>
    <t>7.0</t>
  </si>
  <si>
    <t>8.0</t>
  </si>
  <si>
    <t>9.0</t>
  </si>
  <si>
    <t>William Alfonso Castellar Rios</t>
  </si>
  <si>
    <t>10.0</t>
  </si>
  <si>
    <t xml:space="preserve">* Se incluye el DECRETO 915 DE 30 DE MAYO DE 2017, "Por el cual se modifica parcialmente las funciones y estructura de la Unidad Administrativa Especial Agencia Nacional de Defensa Jurídica del Estado."  
</t>
  </si>
  <si>
    <t>11.0</t>
  </si>
  <si>
    <t>Se actualizaron las normas de  los procesos de "Gestión Humana" y "Parafiscales"</t>
  </si>
  <si>
    <t>12.0</t>
  </si>
  <si>
    <t xml:space="preserve">*Se incluyeron Normas en los Macroprocesos de CONTROL INTERNO, DEFENSA JUDICIAL Y EXTRAJUDICIAL, GESTIÓN HUMANA Y PARAFISCALES.
* Se pasó de 897 a 902 anotaciones normativas. </t>
  </si>
  <si>
    <t>13.0</t>
  </si>
  <si>
    <t>Se incluyeron Normas en los Macroprocesos de GESTIÓN ADMINISTRATIVA - ADQUISICIÓN DE BIENES Y SERVICIOS, GESTIÓN HUMANA - TRANSVERSAL AL MACROPROCESO - GESTIÓN DEL DESARROLLO DEL TALENTO HUMANO Y CONTROL INTERNO DISCIPLINARIO.</t>
  </si>
  <si>
    <t>14.0</t>
  </si>
  <si>
    <t xml:space="preserve">Se incluyeron Normas en los Macroprocesos de GESTIÓN ADMINISTRATIVA - ADQUISICIÓN DE BIENES Y SERVICIOS, GESTIÓN FINANCIERA - GESTIÓN PRESUPUESTAL - GESTIÓN CONTABLE, Y GESTIÓN CONTROL INTERNO - TRANSVERSAL AL MACROPROCESO.
Pasó de 907 a 911 anotaciones normativas. 
</t>
  </si>
  <si>
    <t>15.0</t>
  </si>
  <si>
    <t xml:space="preserve">Se incluyeron Normas en los Macroprocesos de GESTIÓN HUMANA - TRANSVERSAL AL MACROPROCESO, CONTROL INTERNO - TRASNVERSAL AL MACROPROCESO Y PARAFISCALES - COBRO DE LAS OBLIGACIONES ADEUDADAS. Pasó de 911 a 915 anotaciones normativas. </t>
  </si>
  <si>
    <t>16.0</t>
  </si>
  <si>
    <t>Se incluyeron Normas en los Macroprocesos de GESTIÓN HUMANA - SALUD Y SEGURIDAD EN EL TRABAJO que van desde la anotación normativa N° 469 a la 557 del Normograma.</t>
  </si>
  <si>
    <t>17.0</t>
  </si>
  <si>
    <t xml:space="preserve">Se incluyeron Normas en los Macroprocesos de GESTIÓN ADMINISTRATIVA - GESTIÓN DOCUMENTAL. El normograma pasó de 1006 a 1016 anotaciones normativas. </t>
  </si>
  <si>
    <t>18.0</t>
  </si>
  <si>
    <t xml:space="preserve">Se incluyeron Normas en los Macroprocesos de GESTIÓN FINANCIERA - GESTIÓN CONTABLE. El normograma pasó de 1066 a 1024 anotaciones normativas. </t>
  </si>
  <si>
    <t>19.0</t>
  </si>
  <si>
    <t>Se hace la inclucion de 23 normas de del Macroproceso CONTROL INTERNO, pasando el Normograma de 1024  a 1048 anotaciones normativas.</t>
  </si>
  <si>
    <t>20.0</t>
  </si>
  <si>
    <r>
      <rPr>
        <rFont val="Arial Narrow"/>
        <b/>
        <color rgb="FF000000"/>
        <sz val="8.0"/>
      </rPr>
      <t>Se incluyeron las siguiente normas:</t>
    </r>
    <r>
      <rPr>
        <rFont val="Arial Narrow"/>
        <color rgb="FF000000"/>
        <sz val="8.0"/>
      </rPr>
      <t xml:space="preserve">
- Ley 1955 de 2019
- Ley 1952 de 2019
</t>
    </r>
    <r>
      <rPr>
        <rFont val="Arial Narrow"/>
        <b/>
        <color rgb="FF000000"/>
        <sz val="8.0"/>
      </rPr>
      <t xml:space="preserve">En los siguientes Macroprocesos: </t>
    </r>
    <r>
      <rPr>
        <rFont val="Arial Narrow"/>
        <color rgb="FF000000"/>
        <sz val="8.0"/>
      </rPr>
      <t xml:space="preserve">
- General a la Entidad - Aplicación General a la UGPP
- Control Interno - Transversal al Macroproceso
- Control Interno - Control Interno Disciplinario 
Pasando el Normograma de 1048  a 1051 anotaciones normativas.</t>
    </r>
  </si>
  <si>
    <t>21.0</t>
  </si>
  <si>
    <t>Se incluyeron Normas en los Macroprocesos de GESTIÓN HUMANA - SEGURIDAD Y SALUD EN EL TRABAJO, pasando el Normograma de 1051  a 1060 anotaciones normativas.</t>
  </si>
  <si>
    <t>22.0</t>
  </si>
  <si>
    <t>Se actualiza el Normograma y pasa de 1060  a 1073 anotaciones normativas. Se incluyeron normas en los siguientes Macroprocesos- Procesos:
Pensiones - Gestión de Atención de Solicitudes de Obligaciones PensionalesPensiones - Gestión de Cobro de Obligaciones PensionalesPensiones - Gestión de Novedades de NóminaParafiscales - Cobro de Obligaciones AdeudadasGestión de Servicios al Ciudadano - Administración de las Gestiones con el Ciudadano </t>
  </si>
  <si>
    <t>23.0</t>
  </si>
  <si>
    <t>Se actualiza el Normograma y pasa de 1073  a 1094 anotaciones normativas. Se incluyeron normas en los siguientes Macroprocesos- Procesos:
Pensiones - Gestión de Atención de Solicitudes de Obligaciones Pensionales
Pensiones - Gestión de Cobro de Obligaciones PensionalesPensiones - 
Se incluyeron Normas en los Macroprocesos de GESTIÓN HUMANA - SEGURIDAD Y SALUD EN EL TRABAJO</t>
  </si>
  <si>
    <t>24.0</t>
  </si>
  <si>
    <t>Se actualiza el Normograma y pasa de 1095  a  1142 anotaciones normativas. Se incluyeron normas en los siguientes Macroprocesos-Procesos:                                                                                                                                                                                                                                                                                                                                                                                                             
GESTIÓN FINANCIERA - GESTIÓN PRESUPUESTAL.
GESTIÓN FINANCIERA - GESTIÓN TESORAL</t>
  </si>
  <si>
    <t>25.0</t>
  </si>
  <si>
    <r>
      <rPr>
        <rFont val="Arial Narrow"/>
        <color rgb="FF000000"/>
        <sz val="8.0"/>
      </rPr>
      <t xml:space="preserve">Se actualiza el Normograma y pasa de 1142  a  1164 anotaciones normativas. Se incluyeron normas en los siguientes Macroprocesos-Procesos:                                                                                                                                                                                                                                                                                                                                                                                                             
GESTIÓN HUMANA - SEGURIDAD Y SALUD EN EL TRABAJO                                                        GESTIÓN JURÍDICA - ANÁLISIS  Y SUSTENTO JURÌDICO                       </t>
    </r>
    <r>
      <rPr>
        <rFont val="Arial Narrow"/>
        <color rgb="FF000000"/>
        <sz val="8.0"/>
      </rPr>
      <t xml:space="preserve">           </t>
    </r>
  </si>
  <si>
    <t>26.0</t>
  </si>
  <si>
    <t xml:space="preserve">Se actualiza el Normograma y pasa de 1164 a 1176 anotaciones normativas. Se incluyeron normas en los siguientes Macroprocesos-Procesos:                                                                                                                                                                                                                                                                                                                                                                                                             
PENSIONES - GESTION DE COBRO DE OBLIGACIONES PENSIONALES
GESTIÓN HUMANA - SEGURIDAD Y SALUD EN EL TRABAJO
Se elimina la observación de la línea 643, se corrige palabra en la observación de la línea 644, se adiciona observación en línea 645.                                                                                          </t>
  </si>
  <si>
    <t>Hans Roger Gutiérrez Rodríguez</t>
  </si>
  <si>
    <t>27.0</t>
  </si>
  <si>
    <t>Actualización</t>
  </si>
  <si>
    <t>Se actualiza el Normograma y pasa de 1176 a 1177 anotaciones normativas. Se incluyeron normas en los siguientes Macroprocesos-Procesos:
GENERAL_A_LA_ENTIDAD - APLICACIÓN GENERAL A LA UGPP
De las 27 normas que se derogan con la Resolución 18 de 12 de enero de 2021 que se incluye en la presente actualización, solo se encontraron dos (2) en el normograma, frente a las cuales se actualiza la vigencia y las observaciones. 
Estas dos (2) normas que se actualizan a "derogadas" son la Resolución 127 de 2015 (línea 47) y 856 de 2015 (línea 377).</t>
  </si>
  <si>
    <t>28.0</t>
  </si>
  <si>
    <t>Se actualiza el Normograma y pasa de 1177 a 1200 anotaciones normativas. Se incluyeron normas en los siguientes Macroprocesos-Procesos:
PENSIONES y GESTION HUMANA</t>
  </si>
  <si>
    <t>29.0</t>
  </si>
  <si>
    <t>1. Se actualiza el Normograma con la última versión del formato, que incluye la adición de la columna de "Entidad que expide la norma".
2. Se actualiza el Normograma y pasa de 1201 a 1243 anotaciones normativas. Se incluyeron normas en los siguientes Macroprocesos:                                                                                                                                                                                                                                                                                                                                                                                                
PARAFISCALES y GESTIÓN HUMANA</t>
  </si>
  <si>
    <t>Hans Roger Gutiérrez Rodríguez
Grace Jiménez</t>
  </si>
  <si>
    <t>30.0</t>
  </si>
  <si>
    <t>1. Se actualiza el Normograma y pasa de 1243 a 1252 anotaciones normativas. Se incluyeron normas en los siguientes Macroprocesos:                                                                                                                                                                                                                                                                                                                                                                                                
PARAFISCALES</t>
  </si>
  <si>
    <t>31.0</t>
  </si>
  <si>
    <t>1. Se actualiza el Normograma y pasa de 1252 a 1259 anotaciones normativas. Se incluyeron normas en los siguientes Macroprocesos:                                                                                                                                                                                                                                                                                                                                                                                                
GESTIÓN HUMANA y PARAFISCALES</t>
  </si>
  <si>
    <t>32.0</t>
  </si>
  <si>
    <t>1. Se actualiza el Normograma y pasa de 1259 a 1279 anotaciones normativas. Se incluyeron normas en los siguientes Macroprocesos:                                                                                                                                                                                                                                                                                                                                                                                                
GESTIÓN ADMINISTRATIVA,  GESTIÓN JURÌDICA y GESTIÓN HUMANA</t>
  </si>
  <si>
    <t>33.0</t>
  </si>
  <si>
    <t>1. Se actualiza el Normograma y pasa de 1279 a 1291 anotaciones normativas. Se incluyeron normas en los siguientes Macroprocesos:                                                                                                                                                                                                                                                                                                                                                                                                
GESTIÓN DE LAS COMUNICACIONES,  GESTIÓN JURÌDICA y GESTIÓN HUMANA</t>
  </si>
  <si>
    <t>34.0</t>
  </si>
  <si>
    <t xml:space="preserve">1. Se actualiza el Normograma y pasa de 1291 a 1295 anotaciones normativas. Se incluyeron normas en los siguientes Macroprocesos: GESTIÓN HUMANA                                                                                                                                                                                                                                                                                                                                                           </t>
  </si>
  <si>
    <t>Gloria Carolina Cardenas Garzon
Grace Jiménez</t>
  </si>
  <si>
    <t>35.0</t>
  </si>
  <si>
    <t xml:space="preserve">1. Se actualiza el Normograma y pasa de 1295 a 1299 anotaciones normativas. Se incluyeron normas en los siguientes Macroprocesos: GESTIÓN HUMANA.                                   2. Así mismo se efectuó la modificación de las normas que han sido derogadas con la marcación correspondiente, específicamente de las normas ubicadas en las filas 56, 57, 509, 519,  521, 522                                                                                                                                                                                                                                                                                                                                </t>
  </si>
  <si>
    <t>36.0</t>
  </si>
  <si>
    <r>
      <rPr>
        <rFont val="Arial Narrow"/>
        <color rgb="FF000000"/>
        <sz val="8.0"/>
      </rPr>
      <t xml:space="preserve">1. Se actualiza el Normograma y pasa de 1299 a 1334 anotaciones normativas. </t>
    </r>
    <r>
      <rPr>
        <rFont val="Arial Narrow"/>
        <color theme="1"/>
        <sz val="8.0"/>
      </rPr>
      <t>Se incluyeron normas en los siguientes Macroprocesos: GESTIÓN HUMANA y GESTIÓN JURÍDICA
2. Así mismo se efectuó la modificación de las normas que han sido derogadas y modificadas.</t>
    </r>
    <r>
      <rPr>
        <rFont val="Arial Narrow"/>
        <color rgb="FF000000"/>
        <sz val="8.0"/>
      </rPr>
      <t xml:space="preserve">                                                                                                                                                                                                                                                                                                                               </t>
    </r>
  </si>
  <si>
    <t>Gloria Carolina Cardenas Garzon
Gloria Consuelo Sarmiento</t>
  </si>
  <si>
    <t>37.0</t>
  </si>
  <si>
    <t xml:space="preserve">1. Se actualiza el Normograma; pasa de 1335 a 1341  anotaciones normativas. Se incluyeron normas en los siguientes Macroprocesos: GESTIÓN HUMANA y PARAFISCALES.  
2. Se efectuó la anotación de las normas que han sido subrogadas y modificadas.                                                                                                                                                                                                                                                                                                                               </t>
  </si>
  <si>
    <t>38.0</t>
  </si>
  <si>
    <t xml:space="preserve">1. Se actualiza el Normograma y pasa de 1342 a 1346 anotaciones normativas. Se incluyó norma en el Macroproceso: GESTIÓN HUMANA. 
2. Se efectuó la anotación de las normas que han sido modificadas y derogadas, especificamente en las normas ubicadas en las filas 614 y 643.
3. Se actualizan todos los campos con listas desplegables.
4. Se adiciona el vínculo de cada norma para facilitar su consulta </t>
  </si>
  <si>
    <t>Gloria Carolina Cardenas Garzon
Blanca Marcela Camargo
 Grace Jiménez</t>
  </si>
  <si>
    <t>39.0</t>
  </si>
  <si>
    <t>1. Se actualiza el Normograma y pasa de 1346 a 1382  anotaciones normativas. Se incluyen normas en los Macroprocesos de:  PENSIONES-  PARAFISCALES  - GESTIÓN HUMANA. - GESTIÓN ADMINISTRATIVA -  GESTIÓN  DE SERVICIO AL CIUDADANO
2. Se actualizan todos los campos con listas desplegables.
3. Se adiciona el vínculo de cada norma para facilitar su consulta.</t>
  </si>
  <si>
    <t>Blanca Marcela Camargo
 Grace Jiménez</t>
  </si>
  <si>
    <t>40.0</t>
  </si>
  <si>
    <t>1. Se actualiza el Normograma y pasa de 1382 a 1426 anotaciones normativas. Se incluyen normas en los Macroprocesos de: Gestión Humana, Definición Estrategia, Gestión Financiera, Gestión de las comunicaciones, Parafiscales, Pensiones</t>
  </si>
  <si>
    <t>Hans Roger Gutiérrez Rodríguez
 Blanca Marcela Camargo
 Luz Yamile Simanca Castro</t>
  </si>
  <si>
    <t>41.0</t>
  </si>
  <si>
    <t>1. Se actualiza el Normograma: SE INCLUYEN ACLARACIONES EN LA COLUMNA DE "OBSERVACIONES" EN ALGUNAS ANOTACIONES POR SOLICITUD DE LA SUBDIRECCIÓN DE GESTIÓN DOCUMENTAL en anotación 242, 249, 254, 255, 257 y 259, 262.
 2. Se incluyen tres (3) nuevas anotaciones normativas pasando de 1426 a 1429 anotaciones - corresponden al Macroproceso de: Gestión Administrativa - Subproceso de Gestión Documental</t>
  </si>
  <si>
    <t>Hans Roger Gutiérrez Rodríguez
  Blanca Marcela Camargo
  Luz Yamile Simanca Castro</t>
  </si>
  <si>
    <t>42.0</t>
  </si>
  <si>
    <t>1. Se actualizan observaciones, entidades que emiten la norma y vigencias en líneas 227, 230, 231, 241, 243 a 260, 262, 264 a 267, 1260, 1262, 1428 del Macroproceso GESTIÓN ADMINISTRATIVA - Proceso GESTIÓN DOCUMENTAL.
 2. Se actualizan observaciones en líneas 862, 1334, 1350 del macroproceso de PARAFISCALES 1428 del macroproceso de GESTION ADMINISTRATIVA
 3. Se incluyen CIENTO CINCUENTA Y CINCO (155) nuevas anotaciones normativas pasando de 1429 a 1584 anotaciones - corresponden al Macroproceso de: GESTIÓN HUMANA - GESTIÓN JURÍDICA, PENSIONES, PARAFISCALES - TODOS LOS MACROPROCESOS - GESTIÓN DE SERVICIO AL CIUDADANO</t>
  </si>
  <si>
    <t>Hans Roger Gutiérrez Rodríguez 
 Blanca Marcela Camargo
  Luz Yamile Simanca Castro</t>
  </si>
  <si>
    <t>43.0</t>
  </si>
  <si>
    <t xml:space="preserve">1. Se actualiza la hipervinculación de las nomrmas relacionadas en las siguientes líneas: 122,178,354, 434, 1016,1017,1018,1019,1020,1021,1022,1023,1024,1025,1026,1027,1028,1029,1030,1031,1032,1033,1034,1035,1036,1037,
1038,1039,1040,1041,1042,1043,1044,1045,1046,1047,1048,1049,
1050,1051,1052,1053,1054,1055,1056,1057,1058,1059,1060,1061,
1062,1063,1064,1065,1066,1067,1068,1069,1070,1071,1072,1074,
1075,1076,1077,1078,1079,1080.
</t>
  </si>
  <si>
    <t>Gloria Carolina Cardenas
  Luz Yamile Simanca Castro</t>
  </si>
  <si>
    <t>44.0</t>
  </si>
  <si>
    <t xml:space="preserve">1. Se suprime 467 filas pasando de 1584 a 1117 de la siguiente forma:19 filas que se encontraban en blanco:22,24,26,27,28,36,37,54,74,146,181 a 185, 202, 1086 a 1088; y 448 filas que se encontraban con información repetida: 19,55,62,76,90,105,116,127,128,130,132,137,138,140,141,143,144,148,149,154,157,162,163,166,178,180,189 a 198, 200,208,211,212,214,216,221,224,225,229,232,234,239 a 241, 244 a 246,250,259,268,269,272,275,281,286,287,289,291,296,299 a 301, 303,310,314,317,318,319,321,324,326,330,332,339 a 342, 344,353, 356, 359,361,362,364 a 366, 378 a 383, 388,389,395,398 a 400, 402,404 a 406, 408 a 410, 413,414,416,432,436,441 a 445,449,451,453,456,459,460,462,470 a 872,874,875,877 a 884,886 a 890, 892 a 919,925 a 930,932 474,476,481,482,486,494,512,516,522,531,535,537,539,558,570,573,581,582,586,589,592,596,614,616,617,629,635,651,653 a 657,661,670,671,673,675,677,685,693,702,711 a 713,727 a 729,740 a 742,751,776,777,780 a 783,785,786,788,790 a 792,796,799,806,826,836,846,848,863 a 866, 868 a 968, 970 a 985,988,989,992 a 998, 1001,1002,1004,1007,1008,1016 a 1027,1029,1030,1032,1035,1036,1038,1040,1042,1043,1045,1046,1048,1050,1051,1053 a 1056,1058,1060 a 1064,1067 a 1069,1071,1072,1074,1077 a 1080, 1082 a 1085,1089,1090,1097 a 1107,1109 a 1113,1115 a 1121, 1123 a 1127,1129 a 1139,1141 a 1147,1151 a 1153,1155 a 1160, 1178 a 1180,1241,1297,1360,1423,1507,1536,1568,1570,1571.                                 
2. Se efectuaron correcciones por error en fechas y número de normas, así como actualización de vigencia en 153 filas: 1,3,4,5,10,13 a 15,26,28,33,74,77,78,80,83,85 a 89, 91,92,94,99,100,103,107,110,111,113,116 a 119,124 a 131,148 a 153,196 a 200,206,209,210,213,221,223,225,229,235,243,245,246,269,295,311,327,328,334,336 a 339,349,353,360,363,367,370,380,381,384,386,387,413,420,423,426,455,496,518,519,528,529,531,533,535 a 538, 540,542 a 546,552,561,564,567,574,575,580,581,585,590,600 a 602,609,611,613,614,622,624 a 627,630,643,654,657 a 659,684,685,687,693,701,703,708,723,724,794,799,801,813,827,828,838,919. </t>
  </si>
  <si>
    <t>Gloria Carolina Cardenas</t>
  </si>
  <si>
    <t>Antes de usar este documento revise el listado maestro de documentos y verifique que esta es la última versión.</t>
  </si>
  <si>
    <t>AP-FOR-10 V 5.0</t>
  </si>
  <si>
    <t>NORMOGRAMA</t>
  </si>
  <si>
    <t>No.</t>
  </si>
  <si>
    <t>MACROPROCESO</t>
  </si>
  <si>
    <t>PROCESO</t>
  </si>
  <si>
    <t>TIPO DE NORMA</t>
  </si>
  <si>
    <t>ENTIDAD QUE EXPIDE LA NORMA</t>
  </si>
  <si>
    <t>NÚMERO DE IDENTIFICACIÓN</t>
  </si>
  <si>
    <t>FECHA DE EXPEDICIÓN
(DD/MM/AAAA)</t>
  </si>
  <si>
    <t>TÍTULO DEL DOCUMENTO</t>
  </si>
  <si>
    <t>DESCRIPCIÓN GENERAL 
TEMA ESPECÍFICO
(Opcional)</t>
  </si>
  <si>
    <t>ORIGEN 
(marcar con "X")</t>
  </si>
  <si>
    <t>ARTÍCULOS APLICABLES / RELEVANTES</t>
  </si>
  <si>
    <t>ESTADO (marcar con "X")</t>
  </si>
  <si>
    <t>OBSERVACIONES</t>
  </si>
  <si>
    <t>EXTERNO</t>
  </si>
  <si>
    <t>INTERNO</t>
  </si>
  <si>
    <t>VIGENTE</t>
  </si>
  <si>
    <t>DEROGADO y/o MODIFICADA PARCIALMENTE</t>
  </si>
  <si>
    <t>DEROGADO TOTALMENTE</t>
  </si>
  <si>
    <t>GENERAL_A_LA_ENTIDAD</t>
  </si>
  <si>
    <t>Transversal al Macroproceso</t>
  </si>
  <si>
    <t>Ley</t>
  </si>
  <si>
    <t>-</t>
  </si>
  <si>
    <t>Por el Cual se expide el Plan Nacional de Desarrollo 2018-2022. "Pacto por Colombia, Pacto por la Equidad"</t>
  </si>
  <si>
    <t>X</t>
  </si>
  <si>
    <t>TODOS</t>
  </si>
  <si>
    <t>Mediante la Ley 2294 de 2023 se derogan expresamente los artículos 12, 49, 62, 85, 94, la expresión “Colombia rural” del artículo 118, los artículos 132, 137, 163, 175, 179, 200, 218, 239, 281, 303, 305, 307</t>
  </si>
  <si>
    <t>Aplicación General a la UGPP</t>
  </si>
  <si>
    <t>“Por medio de la cual se regula el Derecho Fundamental de Petición y se sustituye un título del Código de procedimiento Administrativo y de lo contencioso administrativo"</t>
  </si>
  <si>
    <t>Por la cual se expeide el Plan Nacional de Desarrollo</t>
  </si>
  <si>
    <t>Modificado por la Ley 2294 de 2023</t>
  </si>
  <si>
    <t>Por medio de la cual se crea la Ley de Transparencia y del Derecho de Acceso a la Información Pública Nacional y se dictan otras disposiciones.</t>
  </si>
  <si>
    <t>El objeto de la presente ley es regular el derecho de acceso a la información pública, los procedimientos para el ejercicio y garantía del derecho y las excepciones a la publicidad de información</t>
  </si>
  <si>
    <t>Modificado por la Ley 2195 de 2022 en su artículo 32</t>
  </si>
  <si>
    <t>Por la cual se expide el Plan Nacional de Desarrollo 2006-2010.</t>
  </si>
  <si>
    <t>Creación UGPP</t>
  </si>
  <si>
    <t>Artículo 156</t>
  </si>
  <si>
    <t xml:space="preserve">Modificado por el Decreto Nacional 019 de 2012. 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Derogado por el art. 276, Ley 1450 de 2011, salvo los arts. 11, 13, 14, 15, 19, 21, 22, 24, 25, 27, 28, 31, 39, 49, 50 excepto su tercer inciso, 62, 64, 67, los incisos primero y tercero del 69, 70, 71, 76, 80, 82, 87, 88, 89, 90, 91, 97, 98, 106, 110, 112, 115, 118, 121, 126, 127, inciso primero del 131, 138, 155 y 156
</t>
  </si>
  <si>
    <t>Decreto</t>
  </si>
  <si>
    <t>Por el cual se adiciona el Decreto Único Reglamentario del Sector Hacienda y Crédito
Público</t>
  </si>
  <si>
    <t>Por el cual se establecen las reglas para la asunción de la función pensional de las Zonas Francas Industriales y Comerciales de Barranquilla, Cartagena y Palmaseca por parte de la Unidad Administrativa Especial de Gestión Pensional y Contribuciones Parafiscales de la Protección Social -UGPP y el pago a través del Fondo de Pensiones Públicas del Nivel Nacional -FOPEP</t>
  </si>
  <si>
    <t>Otorga la competencia a la UGPP para el reconocimiento de obligaciones pensionales, defensa juducial asociada a ella y la administración de la nómina de pensionados de la Entidad Zonas Francas</t>
  </si>
  <si>
    <t>Por el cual se reglamenta el artículo 80 de la Ley 1753 de 2015</t>
  </si>
  <si>
    <t xml:space="preserve">Otorga la competencia a la UGPP para el reconocimiento de obligaciones pensionales, defensa juducial asociada a ella y la administración de la nómina de pensionados de las pensiones que estaban a cargo de la Positiva Compañía de Seguros S.A., cuyos derechos fueron causados originalemnte en el Instotuto de Seguros Sociales.
</t>
  </si>
  <si>
    <t>Por medio del cual se expide el Decreto Unico Reglamentario del Sector
Hacienda y Crédito Público.</t>
  </si>
  <si>
    <t>Por el cual se reglamenta parcialmente la Ley 1712 de 2014 y se dictan otras disposiciones.</t>
  </si>
  <si>
    <t>Derogado Parcialmente por el Decreto 1081 de 2015</t>
  </si>
  <si>
    <t>2408</t>
  </si>
  <si>
    <t xml:space="preserve">Por medio del cual se prorrogan los plazos  establecidos en el artículo 10 del Decreto 1389 de 2013, modificado por el artículo 10 del Decreto 653 de 
2014 y el artículo 10 del Decreto 1440 de 2014 y se dictan otras disposiciones </t>
  </si>
  <si>
    <t>Otorga la competencia a la UGPP para el reconocimiento de obligaciones pensionales, defensa juducial asociada a ella y la administración de la nómina de pensionados de Telecom, Telehuila, Telcartagena,Telesantamarta, Telearmenia,Telecalarcá, Teletolima y Telenariño.</t>
  </si>
  <si>
    <t>2350</t>
  </si>
  <si>
    <t xml:space="preserve">Por el cual se establecen las reglas para la asunción de la función pensional del Instituto Nacional de Vías - INVIAS, por parte de la Unidad Administrativa Especial de Gestión Pensional y Contribuciones Parafiscales de la Protección Social - UGPP y para el pago a través del Fondo de Pensiones Públicas del Nivel Nacional - FOPEP </t>
  </si>
  <si>
    <t>Entrega de la función pensional, administración de nómina de pensionados y defensa judicial del extinto INVÍAS</t>
  </si>
  <si>
    <t xml:space="preserve">Todos </t>
  </si>
  <si>
    <t>2252</t>
  </si>
  <si>
    <t xml:space="preserve">Por el cual se establecen las reglas para la asunción de la función pensional  de la Caja de Previsión Social de Comunicaciones - CAPRECOM en calidad de  
empleador por parte de la Unidad Administrativa Especial de Gestión Pensional y Contribuciones Parafiscales de la Protección Social - UGPP y el pago a través del Fondo de Pensiones Públicas del Nivel Nacional - FOPEP </t>
  </si>
  <si>
    <t>Aportes pensiona/es y depuración de aportes no identificados</t>
  </si>
  <si>
    <t>Artículo</t>
  </si>
  <si>
    <r>
      <rPr>
        <rFont val="Arial, sans-serif"/>
        <color theme="1"/>
        <sz val="9.0"/>
      </rPr>
      <t>El presente Decreto fue COMPILADO por el Decreto Único Reglamentario 1833 de 10 de noviembre de 2016</t>
    </r>
  </si>
  <si>
    <t>1440</t>
  </si>
  <si>
    <t xml:space="preserve">Por medio del cual se prorrogan los plazos establecidos en el artículo 10 del Decreto 1389 de 2013, modificado por el artículo 10 del  
Decreto 653 de 2014 </t>
  </si>
  <si>
    <t>Entrega la función pensional y administración de nómina de pensionados de Caprecom - patrono a la Unidad</t>
  </si>
  <si>
    <t>1212</t>
  </si>
  <si>
    <t>Por el cual se establecen reglas y se asignan competencias para la asunción de la función pensional de la Caja de Previsión Social de la Superintendencia Bancaria (Capresub) por parte de la Unidad Administrativa Especial de Gestión Pensional y Contribuciones Parafiscales de la Protección Social (UGPP) y el pago a través del Fondo de Pensiones Públicas del Nivel Nacional (FOPEP).</t>
  </si>
  <si>
    <t>Entrega la función pensional y administración de nómina de pensionados del Capresub a la Unidad</t>
  </si>
  <si>
    <t>Modificado por el Decreto 2713 de 2014 en su artículo 3ro</t>
  </si>
  <si>
    <t xml:space="preserve">Por el cual se establecen las reglas para la asunción de la función pensional del 
extinto Instituto Nacional de Adecuación de Tierras -INAT por parte de la Unidad.¡d 
Administrativa Especial de Gestión Pensional y Contribuciones Parafiscales de le 
Protección Social UGPP' y el pago a través del Fondo de Pensiones Públicas del 
Nivel Nacional FOPEP' </t>
  </si>
  <si>
    <t>Entrega la función pensional y administración de nómina de pensionados del INAT a la Unidad</t>
  </si>
  <si>
    <t xml:space="preserve">Por el cual se establecen las reglas para la asunción de la función pensional del Instituto de Ciencias 
Nucleares y Energías Altenativas - INEA por parte de la Unidad Administrativa Especial de Gestión 
Pensional y Contribuciones Parafiscales de la Protección Social 'UGPP' y el pago a través del Fondo 
de Pensiones Públicas del Nivel Nacional 'FOPEP' </t>
  </si>
  <si>
    <t>Entrega la función pensional y administración de nómina de pensionados del INEA a la Unidad</t>
  </si>
  <si>
    <t xml:space="preserve">Por el cual se asignan unas competencias a la Unidad Administrativa Especial de Gestión Pensional y 
Contribuciones Parafiscales de la Protección Social -UGPP- y al Fondo de Pensiones Públicas del Nivel 
Nacional FOPEP y se dictan otras disposiciones. 
</t>
  </si>
  <si>
    <t>Entrega la función pensional, administración de nómina de pensionados y defensa judicial de Corelca a la Unidad</t>
  </si>
  <si>
    <t xml:space="preserve">Por el cual se prorroga el plazo contenido en el Artículo 2° del Decreto 211.5 de2013 </t>
  </si>
  <si>
    <t>Entrega la función pensional y administración de nómina de pensionados del ISS empleador a la Unidad</t>
  </si>
  <si>
    <t>Por medio del cual se establecen las reglas para la asunción de la función pensional de la Caja de Crédito Agrario Industrial y Minero por parte de la Unidad de Gestión Pensional y Contribuciones Parafiscales de la Protección Social (UGPP).</t>
  </si>
  <si>
    <t>Entrega la función pensional y administración de nómina de pensionados de la Caja Agraria a la Unidad</t>
  </si>
  <si>
    <t xml:space="preserve">Por medio del cual se establecen las reglas para la asunción de la función pensional 
del Instituto Colombiano de la Reforma Agraria - Incora por parte de la Unidad de 
Gestión Pensional y Contribuciones Parafiscales de la Protección Social (UGPP) </t>
  </si>
  <si>
    <t>Entrega la función pensional y administración de nómina de pensionados del Incora a la Unidad</t>
  </si>
  <si>
    <t>Por medio del cual se modifica parcialmente el artículo 1° del Decreto 1389 de 2013.</t>
  </si>
  <si>
    <t>Entrega la función pensional y administración de nómina de pensionados de Mincomunicaciones a la Unidad</t>
  </si>
  <si>
    <t>Por el cual se modifica la composición del Consejo Directivo de la Unidad Administrativa Especial de Gestión Pensional y Contribuciones Parafiscales de la Protección Social, se establece el proceso de selección y evaluación de sus miembros independientes y se dictan otras disposiciones.</t>
  </si>
  <si>
    <t>Composición Consejo Directivo UGPP</t>
  </si>
  <si>
    <t xml:space="preserve">Por medio del cual se modifica el artículo 4o. del Decreto 2011 de 2012 y se dictan otras disposiciones. </t>
  </si>
  <si>
    <t>Entrega la función pensional y administración de nómina de pensionados de Audiovisuales, Adpostal e Inravisón a la Unidad</t>
  </si>
  <si>
    <t xml:space="preserve">Por el cual se asignan unas competencias a la Unidad Administrativa Especial de Gestión Pensional y Contribuciones Parafiscales de la Protección Social, (UGPP).
</t>
  </si>
  <si>
    <t>La Unidad debe asumirla función pensional y la defensa judicial asociada, así como la administración de la nómina de los pensionados del Fondo Nacional de Caminos Vecinales (FNCV) Liquidado, funciones que se encuentran actualmente a cargo del Ministerio del Transporte.</t>
  </si>
  <si>
    <t>Por el cual se crea, se determina la conformación y las funciones del Consejo Directivo de la Unidad Administrativa Especial de Gestión Pensional y Contribuciones Parafiscales de la Protección Social</t>
  </si>
  <si>
    <t>Consejo Direcrivo UGPP</t>
  </si>
  <si>
    <t>Modificado Por el Decreto 1419 de 2012</t>
  </si>
  <si>
    <t>Por el cual se modifica la estructura de la Unidad Administrativa Especial de Gestión Pensional y Contribuciones Parafiscales de la Protección Social -UGPP -y se determinan las funciones de sus dependencias.</t>
  </si>
  <si>
    <t>Adición Planta de la UGPP</t>
  </si>
  <si>
    <t>Por el cual se crean unos empleos temporales en la planta de personal de la Unidad Administrativa Especial de Gestión Pensional y Contribuciones Parafiscales de la Protección Social-UGPP-</t>
  </si>
  <si>
    <t>Planta Temporal UGPP 2013-2018</t>
  </si>
  <si>
    <t>Modificado por el Decreto 2444 de 2022</t>
  </si>
  <si>
    <t>Por el cual se modifican los artículos 21 y 23 del Decreto 520 de 2003, modificados por el artículo 1o del Decreto 3517 de 2006.</t>
  </si>
  <si>
    <t>Entrega la función pensional, administración de nómina de pensionados y la defensa judicial de Carbocol a la Unidad</t>
  </si>
  <si>
    <t>Por el cual se establecen los objetivos, estructura, funciones del Ministerio de Vivienda, Ciudad y Territorio y se integra el Sector Administrativo de Vivienda, Ciudad y Territorio</t>
  </si>
  <si>
    <t>La Unidad asumirá la administración de los derechos pensionales y prestaciones económicas legalmente reconocidas por el Instituto de Crédito Territorial -ICT-, por el Instituto Nacional de Vivienda de Interés Social y Reforma Urbana -INURBE-, y las pagadas por el Instituto Nacional de Vivienda de Interés Social y Reforma Urbana en Liquidación y por el Patrimonio Autónomo de Remanentes del INURBE en Liquidación</t>
  </si>
  <si>
    <t>Artíuclo 37</t>
  </si>
  <si>
    <t>Por el cual se establece la estructura y organización de la Unidad Administrativa Especial de Gestión Pensional y Contribuciones ParaFiscales de la Protección Social – UGPP– y las funciones de sus dependencias.</t>
  </si>
  <si>
    <t>Funciones UGPP</t>
  </si>
  <si>
    <t>Derogado Por el artículo 33 del Decreto 575 de 2013</t>
  </si>
  <si>
    <t>Por el cual se crea la planta de la Unidad Administrativa Especial de Gestión Pensional y Contribuciones Parafiscales de la Protección Social - UGPP</t>
  </si>
  <si>
    <t>Planta Inicial UGPP</t>
  </si>
  <si>
    <t>Modificado y aclarado Por el Decrero 576 de 23 de marzo de 2013</t>
  </si>
  <si>
    <t>Por el cual se establece el Sistema Específico de Carrera Administrativa de la Unidad Administrativa Especial de Gestión Pensional y Contribuciones Parafiscales de la Protección Social –UGPP–.</t>
  </si>
  <si>
    <t>Sistema de Carrera Específico UGPP</t>
  </si>
  <si>
    <t>Resolución</t>
  </si>
  <si>
    <t>"Por la cual se establece el modelo propio de Evaluación del Desempeño Laboral de la
Unidad Especial de Gestión Pensional y Contribuciones Parafiscales de la Protección Social-UGPP"</t>
  </si>
  <si>
    <t>20161010042655*</t>
  </si>
  <si>
    <t>Por la cual se aprueba el Sistema Propio de Evaluación del Desempeño Laboral de la Unidad Administrativa Especial de Gestión Pensional y Contribuciones Parafiscales de la Protección Social</t>
  </si>
  <si>
    <t>Por medio de la cual se modifica la Estructura y Funcionamiento del Comité Institucional de desarrollo administrativo.</t>
  </si>
  <si>
    <t>Por medio de la cual se modifica la resolución 127 de 10 de Febrero de 2015 en lo relativo a regulación del otorgamiento de los permisos sindicales.</t>
  </si>
  <si>
    <t>Por medio de la cual se convoca a los representantes de los empleados ante la comisión de personal de la UGPP para la vigencia 2015 – 2017.</t>
  </si>
  <si>
    <t>Por medio de la cual se adoptan unos lineamientos para el otorgamiento del permiso sindical y se efectúa una delegación.</t>
  </si>
  <si>
    <t>Derogada por el artículo 28 de la Resolución 018 de 12 de enero de 2021</t>
  </si>
  <si>
    <t>Por medio de la cual se convoca a los representantes de los servidores públicos ante la comisión de personal de la UGPP.</t>
  </si>
  <si>
    <t>Modifica el Comité Ético de la UGPP y establece un procedimiento a fin de preservar y garantizar el cumplimiento de las directrices establecidas en el Código de Ética.</t>
  </si>
  <si>
    <t>Por medio de la cual se modifica la conformación y funcionamiento del Comité de Convivencia Laboral de la Unidad Administrativa Especial de Gestión Pensional y Contribuciones Parafiscales de la Protección Social -UGPP</t>
  </si>
  <si>
    <t>Resolución Vigente que regula el Comité de Convivencia Laboral</t>
  </si>
  <si>
    <t xml:space="preserve">Por medio de la cual se delegan unas funciones al Director de Soporte y Desarrollo Organizacional. </t>
  </si>
  <si>
    <t>Por la cual se conforma el Comité de Convivencia Laboral</t>
  </si>
  <si>
    <t>Comité Convivencia Periodo 2012-2014</t>
  </si>
  <si>
    <t>Por medio de la cual se convoca a la elección de los Representantes de los empleados públicos ante el comité de convivencia laboral de la UGPP.</t>
  </si>
  <si>
    <t>Por la cual se adopta el reglamento para el trámite interno de las comisiones de servicio al interior y exterior del país y el reconocimiento de viáticos y gastos de viaje para los servidores Públicos de la UGPP.</t>
  </si>
  <si>
    <t>Derogado por la Resolucion 456 del 01 de junio de 2021</t>
  </si>
  <si>
    <t>Por la cual se adopta el procedimiento para el reconocimiento de los gastos de desplazamiento de los Colaboradores de prestación de servicios de la UGPP.</t>
  </si>
  <si>
    <t>Por la cual se modifica la Resolución 463 de 2011</t>
  </si>
  <si>
    <t>Se establecen los prefijos a utilizar en cada uno de los actos administrativos expedidos por las direcciones y subdirecciones.</t>
  </si>
  <si>
    <t>Por la cual se crea e integra el comité operativo de atención de solicitudes de obligaciones pensionales se establece su procedimiento y se dictan otras disposiciones</t>
  </si>
  <si>
    <t>Comité SOP</t>
  </si>
  <si>
    <t>Por la cual se modifica la Resolución 087 de 13 de marzo de 2012</t>
  </si>
  <si>
    <t>Por la cual se delega la competencia contractual de los contratos cuyo valor no supere el diez por ciento (10%) de la menos cuantía, así como de los procesos de selección de mínima cuantía y su correspondiente ordenación del gasto, así como la aprobación de las garantías constituidas dentro de los contratos estatales.</t>
  </si>
  <si>
    <t>Por la cual se distribuye una competencia en la Dirección de Parafiscales.</t>
  </si>
  <si>
    <t>Se distribuye las competencias de Cobro coactivo y cobro persuasivo de las multas impuestas por la Subdirección de determinación de Obligaciones.</t>
  </si>
  <si>
    <t>Por la cual se modifica el artículo 6° de la Resolución 344 del 13 de octubre de 2011.</t>
  </si>
  <si>
    <t>Por la cual se establece la conformación y funcionamiento del Comité de Convivencia Laboral en entidades públicas y empresas privadas y se dictan otras disposiciones.</t>
  </si>
  <si>
    <t>Por la cual se conforma el Comité de Convivencia Laboral y se determinan las funciones</t>
  </si>
  <si>
    <t>1° Comité de Convivencia Laboral</t>
  </si>
  <si>
    <t>Derogado Por la Resolución No. 368 de 17 de Julio de 2012</t>
  </si>
  <si>
    <t>Directiva Presidencial</t>
  </si>
  <si>
    <t>Reporte a la Secretaría de Transparencia de la Presidencia de la República de posibles actos de corrupción o irregularidades.</t>
  </si>
  <si>
    <t>CIRCULAR ANDJE</t>
  </si>
  <si>
    <t>Certificación de Inclusón de de Obligaciones de los Contratos suscritos con Abogados Externos.</t>
  </si>
  <si>
    <t xml:space="preserve">CIRCULAR INTERNA </t>
  </si>
  <si>
    <t>Definición y procedimiento en caso de acoso Laboral</t>
  </si>
  <si>
    <t>CIRCULAR INTERNA</t>
  </si>
  <si>
    <t>Responsabilidad Disciplinaria de los Supervisores Contractuales</t>
  </si>
  <si>
    <t>Circular</t>
  </si>
  <si>
    <t>Respeto de régimen de transición, para quienes adquirieron status pensional hasta el 31 de diciembre de 2014.</t>
  </si>
  <si>
    <t>TODA</t>
  </si>
  <si>
    <t xml:space="preserve">Firma de comunicaciones emitidas por contratistas. </t>
  </si>
  <si>
    <t xml:space="preserve">Herramienta para el control y supervisión de la ejecución presupuestal de los contratos designados. </t>
  </si>
  <si>
    <t>Establece la forma de ejecrcer la Superivisión financiera mediante herramientas de Excel.</t>
  </si>
  <si>
    <t xml:space="preserve">Deber legal de cumplir con los requerimientos realizados por los entes de control </t>
  </si>
  <si>
    <t>Directriz preventiva</t>
  </si>
  <si>
    <t>Procedimiento para presentar una queja ante el grupo de Control Interno Disciplinario</t>
  </si>
  <si>
    <t>Directriz Preventiva. El trato respetuoso es un deber legal que tenemos los servidores públicos.</t>
  </si>
  <si>
    <t>Aprobación de solicitudes de contratación que incluyan componentes tecnológicos para la entidad.</t>
  </si>
  <si>
    <t>Se busca garantizar el cumplimiento de los estándares tecnológicos de la UGPP y la oportuna asesoría y soporte técnico en la materia.</t>
  </si>
  <si>
    <t>Directriz preventiva. Responsabilidad disciplinaria derivada de una irregular supervisión de los contratos estatales.</t>
  </si>
  <si>
    <t xml:space="preserve">Directriz preventiva. Prohibición legal de recibir, solictar dinero, dadivas o cualquier tipo de presente. </t>
  </si>
  <si>
    <t>Evaluación de resultados servidores públicos provisionales y de planta temporal.</t>
  </si>
  <si>
    <t>Responsabilidad Disciplinaria de los particulares que desempeñen funciones públicas.</t>
  </si>
  <si>
    <t>Acoso Laboral</t>
  </si>
  <si>
    <t>Definiciones y procedimientos en caso de acoso laboral.</t>
  </si>
  <si>
    <t xml:space="preserve">Procedimiento para presentar una queja o iinforme ante el grupo de control interno disciplinario </t>
  </si>
  <si>
    <t>Aseguramiento de Procesos</t>
  </si>
  <si>
    <t>Administrar Riesgos Corporativos</t>
  </si>
  <si>
    <t>Por la cual se dictan disposiciones generales para la protección de datos personales.</t>
  </si>
  <si>
    <t>Habeas Data (estaturtaria)</t>
  </si>
  <si>
    <t>Estatuto Anticorrupción</t>
  </si>
  <si>
    <t>Por la cual se dictan normas orientadas a fortalecer los mecanismos de prevención, investigación y sanción de actos de corrupción y la efectividad del control de la gestión pública.</t>
  </si>
  <si>
    <t>Reglamentado por Decreto 1122 de 2024 Presidencia de la Republica
Modificado por Ley 2195 de 2022
Adicionado por Ley 2195 de 2022
Adicionado por Decreto 537 de 2020
Modificado por Decreto 403 de 2020
Reglamentado parcialmente por Decreto 1083 de 2015 Sector de Función Pública
Adicionado parcialmente Decreto 2711 de 2013
Reglamentado por Decreto 734 de 2012
Reglamentada parcialmente Por el Decreto Nacional 4632 de 2011</t>
  </si>
  <si>
    <t>Por el cual se reglamenta parcialmente la Ley 1581 de 2012.</t>
  </si>
  <si>
    <t>Habeas Data</t>
  </si>
  <si>
    <t>"Por medio del cual se reglamenta el artículo 7 de la Ley 527 de 1999, sobre la firma electrónica y se dictan otras disposiciones</t>
  </si>
  <si>
    <t>El decreto señala que las obligaciones del firmante están orientadas a garantizar la seguridad y confiabilidad de los datos de creación de la firma y advertir sobre su posible utilización indebida.</t>
  </si>
  <si>
    <t>Administración Sistema Integrado de Gestión</t>
  </si>
  <si>
    <t>Por la cual se dictan disposiciones sobre racionalización de trámites y procedimientos administrativos de los organismos y entidades del Estado y de los particulares que ejercen funciones públicas o prestan servicios públicos.</t>
  </si>
  <si>
    <t>Modificado por Decreto 2106 de 2019 Modificado por Decreto 2106 de 2019. Reglamentado por art. 2.2.24.8 de Decreto 1083 de 2015 Sector de Función Pública. Reglamentado por art. 2.2.24.1 de Decreto 1083 de 2015 Sector de Función Pública. Reglamentado por art. 2.2.5.3.1 de Decreto 1077 de 2015 Sector Vivienda, Ciudad y Territorio. Reglamentado por art. 2.2.5.3.9 de Decreto 1077 de 2015 Sector Vivienda, Ciudad y Territorio. Reglamentado por art. 2.4.4.2.3.2.2 de Decreto 1075 de 2015 Sector Educación.  Reglamentado por art. 2.2.6.8.1 de Decreto 1069 de 2015 Sector Justicia y del Derecho. Reglamentado por Decreto 1069 de 2015 Sector Justicia y del Derecho.  Reglamentado por art. 2.2.6.10.5 de Decreto 1069 de 2015 Sector Justicia y del Derecho. Reglamentado por art. 2.2.6.8.7 de Decreto 1069 de 2015 Sector Justicia y del Derecho. Reglamentado por art. 2.2.6.10.1 de Decreto 1069 de 2015 Sector Justicia y del Derecho.  Modificado por art. 39 de Decreto 19 de 2012.  Modificado por art. 185 de Decreto 19 de 2012.  Modificado por Decreto 19 de 2012. Modificado por art. 36 de Decreto 19 de 2012.  Modificado por art. 26 de Decreto 19 de 2012. Adicionado por art. 1 de Ley 1481 de 2011. Adicionado por Ley 1481 de 2011. Derogado por Ley 1212 de 2008. Reglamentado parcialmente por art. 9 de Ley 1212 de 2008. Reglamentado por Decreto 1879 de 2008.  Reglamentado por Decreto 1520 de 2008. Reglamentado por Decreto 1151 de 2008. Reglamentado por Decreto 3075 de 2005. Modificado por art. 1 de Decreto 3075 de 2005.</t>
  </si>
  <si>
    <t>Por la cual se crea el sistema de gestión de la calidad en la Rama Ejecutiva del Poder Público y en otras entidades prestadoras de servicios</t>
  </si>
  <si>
    <t>NTCGP 1000:2004</t>
  </si>
  <si>
    <t>Derogado por Decreto 1499 de 2017</t>
  </si>
  <si>
    <t>Por el cual se reglamenta la Ley1314 de 2009 sobre el marco técnico normativo para
las normas de aseguramiento de la Información.</t>
  </si>
  <si>
    <t>Expídese el Marco Técnico normativo de las Normas de
Aseguramiento de la Información (NAI)</t>
  </si>
  <si>
    <t>Por el cual se establece el mecanismo de evaluación de las competencias y del desempeño de los jefes de control interno de las entidades pertenecientes a la Rama Ejecutiva del Orden Nacional.</t>
  </si>
  <si>
    <t>Derogado por Decreto 1083 de 2015 Sector de Función Pública</t>
  </si>
  <si>
    <t>Actualización MECI</t>
  </si>
  <si>
    <t xml:space="preserve">Por el cual se actualiza el Modelo Estándar de Control Interno MECI </t>
  </si>
  <si>
    <t>Derogado por el Decreto 1083 de 2015</t>
  </si>
  <si>
    <t>Estrategia de lucha contra la corrupción y de atención al ciudadano</t>
  </si>
  <si>
    <t xml:space="preserve"> Por el cual se reglamentan los artículos 73 y 76 de la Ley 1474 de 2011 </t>
  </si>
  <si>
    <t>Modelo Integrado de Planeación y Gestión</t>
  </si>
  <si>
    <t>Por el cual se establecen los lineamientos generales para la integración de la planeación y la gestión. (Adopción del Modelo Integrado de Planeación y Gestión)</t>
  </si>
  <si>
    <t>Por el cual se dictan normas para suprimir o reformar regulaciones, procedimientos y trámites innecesarios existentes en la Administración Pública</t>
  </si>
  <si>
    <t>Artículo 39,40,41</t>
  </si>
  <si>
    <t>Modificado por el Decreto Ley 2106 del 22/11/2019 Artículo 40 (información y publicidad); Artículo 47 (ventanilla única para la obtención unificada de las licencias y el pago de los derechos de autor y conexos); Artículo 48 (lista de tarifas de la anterior ventanilla); Artículo 101 (registro provisional de naves y artefactos navales); Artículo 122 (constitución de empresa de vigilancia y seguridad privada).</t>
  </si>
  <si>
    <t>Actualización Norma Técnica de Calidad en la Gestión Pública</t>
  </si>
  <si>
    <t>Por medio de la cual se adopta la actualización de la Norma Técnica de Calidad en la Gestión Pública</t>
  </si>
  <si>
    <t xml:space="preserve">Derogado por el Decreto 1083 de 2015
</t>
  </si>
  <si>
    <t>Por el cual se reglamenta parcialmente la Ley 962 de 2005.</t>
  </si>
  <si>
    <t>Por el cual se adopta el Modelo Estándar de Control Interno para el Estado Colombiano.</t>
  </si>
  <si>
    <t xml:space="preserve"> El Decreto señala que se debe establecer y desarrollar el Sistema de Control Interno en los organismos y entidades públicas a que hace referencia el artículo 5º de la Ley 87 de 2005.</t>
  </si>
  <si>
    <t>Derogado por el art 5 del Decreto 943 de 2014</t>
  </si>
  <si>
    <t>Por el cual se reglamenta la Ley 872 de 2003 y se adopta la Norma Técnica de Calidad en la Gestión Pública.</t>
  </si>
  <si>
    <t>Por medio de esta norma se adópta la Norma Técnica de Calidad en la Gestión Pública, NTCGP 1000:2004, la cual determina las generalidades y los requisitos mínimos para establecer, documentar, implementar y mantener un Sistema de Gestión de la Calidad en los organismos, entidades y agentes obligados conforme al artículo 2° de la Ley 872 de 2003;</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</si>
  <si>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</si>
  <si>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SISTEDA</t>
  </si>
  <si>
    <t>Capítulo I, artículos 3, 4 Capítulo VI, artículos 27, 28 y 29. Capítulo IV SISTEDA Artículos 16 al 23. Capítulos V y XVII</t>
  </si>
  <si>
    <t xml:space="preserve">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t>
  </si>
  <si>
    <t>Por la cual se adopta sistema integrado gestión y crea comité coordinación del SIG</t>
  </si>
  <si>
    <t>Comité SIG</t>
  </si>
  <si>
    <t>Control Interno</t>
  </si>
  <si>
    <t>Por la cual se establece la Ley Orgánica del Plan de Desarrollo</t>
  </si>
  <si>
    <t>Mdificado por la Ley 2322 de 2023</t>
  </si>
  <si>
    <t>Por la cual se dictan normas tendientes a modernizar la organización y el funcionamiento de los municipios.</t>
  </si>
  <si>
    <t>Artículos 1, 2, 3, 4, 5 y 8</t>
  </si>
  <si>
    <t>Modificado por Ley 2423 de 2024 Congreso de la República</t>
  </si>
  <si>
    <t>Por el cual se modifica el Decreto 1 083 de 2015, Único Reglamentario del Sector de Función Pública, en lo relacionado con las competencias laborales generales para los empleos públicos de los distintos niveles jerárquicos.</t>
  </si>
  <si>
    <t>Se modifica el Decreto 1 083 de 2015, Único Reglamentario del Sector de Función Pública, en lo relacionado con las competencias laborales generales para los empleos públicos de los distintos niveles jerárquicos.</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</si>
  <si>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</si>
  <si>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modifica dentro del Libro 2, Parte 8, Título 1, los Capítulos 1, 4, 7 Y 8, Y modifica y adicipna los Capítulos 2 y 5. Adicionalmente modifica el Capítulo 2, Título 1, Parte 9 del Libre 2 y deroga el artículo 2.8.1.5.4 ., del capítulo 5 del título 1 de la parte 8 del libro 2 del Dec eto 1068 de 2015, Único Reglamentario del Sector Hacienda y Crédito Público.</t>
  </si>
  <si>
    <t>"Por la cual se delega una función"</t>
  </si>
  <si>
    <t>Por medio del cual se delega en el Secretario Jurídico del Departamento Administrativo de la Presidencia de la República la función de dar posesión a ros servidores qué hayan sido designados como Jefes de Oficina de Control Interno ode quien haga sus veces,. para ejercer el empleo en propiedad en los ministerios, departamentos administrativos, entidades adscritas y vinculadas del orden nacional.</t>
  </si>
  <si>
    <t>Por el cual se modifica y adiciona el Decreto 1083 de 2015, Reglamentario
Único del Sector de la Función Pública".</t>
  </si>
  <si>
    <t>Artículos 3, 4, 8, 9, 10, 11, 15, 16, 17</t>
  </si>
  <si>
    <t>Por el cual se modifican unos artículos del Título 16 del Decreto 1083 de 2015,
Único Reglamentario del Sector de Función Pública</t>
  </si>
  <si>
    <t>Por el cual se ssustituye el titulo IV de la parte 1 del libro 2 del Decreto 1081 de 2015, relativo al "plan anticorrupción y de atención al ciudadano"</t>
  </si>
  <si>
    <t>TODO</t>
  </si>
  <si>
    <t xml:space="preserve">Por medio del cual se expide el Decreto Único Reglamentario del Sector Administrativo de Planeación Nacional </t>
  </si>
  <si>
    <t>Modificado por el Decreto 105 de 2024</t>
  </si>
  <si>
    <t>Por medio del cual se expide el Decreto Único Reglamentario del Sector Trabajo</t>
  </si>
  <si>
    <t>Decreto 1227 de 2022 modifica los artículos 2.2.1.5.3, 2.2.1.5.5, 2.2.1.5.8 Y 2.2.1.5.9 y adiciona los artículos 2.2.1.5.15 al 2.2.1.5.25. Modificado por Decreto 720 de 2024, Decreto 243 de 2024, Decreto 1736 de 2023</t>
  </si>
  <si>
    <t>Por el cual se reglamenta el Titulo VIII de la Ley 594 de 2000 en materia de inspección, vigilancia y control a los archivos de las entidades del estado y a los documentos de carácter privado declarados de interés cultural, y se dictan otras disposiciones</t>
  </si>
  <si>
    <t>"Por el cual se reglamenta parcialmente la Ley 136 de 1994"</t>
  </si>
  <si>
    <t>Modifica la fecha de entrega al Consejo Asesor del Informe Ejecutivo Anual de Evaluación del Sistema de Control Interno, por parte de las entidades del orden Nacional y territorial, correspondiente a la vigencia del año 2006.</t>
  </si>
  <si>
    <t xml:space="preserve">A partir del año 2008, la copia del Informe Ejecutivo Anual de Evaluación del Sistema de Control Interno, deberá presentarse antes del 28 de febrero.
</t>
  </si>
  <si>
    <t>Derogado parcialmente por el Decreto 1083 de 2015</t>
  </si>
  <si>
    <t>Por medio del cual se modifica el artículo segundo del Decreto 280 de 1996</t>
  </si>
  <si>
    <t xml:space="preserve">Determina quienes integran el Consejo Asesor de Control Interno. </t>
  </si>
  <si>
    <t>Artículo 1°</t>
  </si>
  <si>
    <t>Respeto al derecho de autor y los derechos conexos, en lo referente a utilización de programas de ordenador.</t>
  </si>
  <si>
    <t>Las oficinas de control interno, auditores u organismos de control de las respectivas instituciones, en desarrollo de las funciones de control y en el marco de sus visitas, inspecciones o informes, verificarán el cumplimiento de lo dispuesto en ésta Directiva y establecerán procedimientos para tal efecto</t>
  </si>
  <si>
    <t>Númeral 2°</t>
  </si>
  <si>
    <t>Instructivo del sistema unico de gestión e información litigiosa del Estado -eKOGUI- Perfil jefe de control interno</t>
  </si>
  <si>
    <t>Plan de austeridad 2016</t>
  </si>
  <si>
    <t>Modificación circular 12 del 2 de febrero de 2007,
sobre recomendaciones, seguimiento y resultados sobre el
cumplimiento de las normas en materia de derecho de autor
sobre programas de computador (software).</t>
  </si>
  <si>
    <t>Verificación, recomendaciones y resultados
sobre el cumplimiento de las normas en materia de derecho de autor sobre
Software.</t>
  </si>
  <si>
    <t>Evaluación Independiente</t>
  </si>
  <si>
    <t>CONSTITUCION POLITICA</t>
  </si>
  <si>
    <t>Constitución Política de Colombia</t>
  </si>
  <si>
    <t>Artículos 1, 2, 209, 269, 287, 298, 365,366.</t>
  </si>
  <si>
    <t>Por medio de la cual se expide el código general disciplinario se derogan la ley 734 de 2002 y algunas disposiciones de la ley 1474 de 2011, relacionadas con el derecho disciplinario. (POSTERGADA SU ENTRADA EN VIGENCIA)</t>
  </si>
  <si>
    <t>Modificado parcialmente por la Ley 2094 de 2021</t>
  </si>
  <si>
    <t>Por la cual se expiden normas que regulan el empleo público, la carrera administrativa, gerencia pública y se dictan otras disposiciones.</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</si>
  <si>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</si>
  <si>
    <t>Reglamentado parcialmente por Decreto 1083 de 2015 Sector de la Función Pública</t>
  </si>
  <si>
    <t xml:space="preserve">Por la cual se reglamenta la adecuada y efectiva participación de la mujer en los niveles decisorios de las diferentes ramas y órganos del poder público, de conformidad con los artículos 13, 40 y 43 de la Constitución Nacional y se dictan otras disposiciones
</t>
  </si>
  <si>
    <t xml:space="preserve">Seguimiento Ley de Cuotas </t>
  </si>
  <si>
    <t>x</t>
  </si>
  <si>
    <t>Artículo 12</t>
  </si>
  <si>
    <t xml:space="preserve">Seguimiento de Ley de Cuotas </t>
  </si>
  <si>
    <t>Por la cual se establecen normas para el ejercicio del control interno en las entidades y organismos del Estado y se dictan otras disposiciones</t>
  </si>
  <si>
    <t>Modificado por el Decreto 2106 de 2019</t>
  </si>
  <si>
    <t>Por el cual se modifica el Decreto 1083 de 2015, Unico Reglamentario del Sector de Funcion Publica, en lo relacionado con el Sistema de Control Interno y se crea la Red Anticorrupción.</t>
  </si>
  <si>
    <t>Por medio del cual se modifica el Decreto 1083 de 2015, Decreto Único Reglamentario del Sector Función Pública, en lo relacionado con el Sistema de Gestión establecido en el artículo 133 de la Ley 1753 de 2015</t>
  </si>
  <si>
    <t>Por medio del cual se expide el Decreto Único Reglamentario del Sector de Función Pública.</t>
  </si>
  <si>
    <t>Modificado por el Decreto 222 del 2023. Modificado por el Decreto 465 de 2023</t>
  </si>
  <si>
    <t xml:space="preserve">Por medio del cual se expide el Decreto Único Reglamentario del sector de Función Pública. </t>
  </si>
  <si>
    <t>Modificado por Decreto 1014 de 2024 Ministerio de Justicia y del Derecho, Adicionado por Decreto 532 de 2024,  Adicionado por Decreto 532 de 2024.</t>
  </si>
  <si>
    <t>Por el cual se reglamenta la implementación del Sistema Único de Gestión e Información de la Actividad Litigiosa del Estado - "EKOGUI"</t>
  </si>
  <si>
    <t xml:space="preserve">Por el cual se modifica la estructura de la Unidad Administrativa Especial Agencia del Inspector General de Tributos, Rentas y Contribuciones Parafiscales -ITRC 
</t>
  </si>
  <si>
    <t xml:space="preserve">Modificado por el Decreto 074 de 2022 y 664 de 2024 </t>
  </si>
  <si>
    <t>Por el cual se modifica el artículo 22 del Decreto 1737 de 1998</t>
  </si>
  <si>
    <t>informe de austeridad por parte de los jefes de Control Interno</t>
  </si>
  <si>
    <t>Por medio del cual se reglamenta parcialmente la Ley 1474 de 2011 en lo que se refiere a la Comisión Nacional para la Moralización y la Comisión Nacional Ciudadana para la Lucha contra la Corrupción y se dictan otras disposiciones.</t>
  </si>
  <si>
    <t>Se establece la integración y funciones de la Comisión Nacional para la Moralización creada a través del artículo 62 de la Ley 1474 de 2011.</t>
  </si>
  <si>
    <t>Por el cual se crea la Unidad Administrativa Especial Agencia del Inspector General de Tributos, Rentas y Contribuciones Parafiscales - ITRC, se fija su estructura y se señalan sus funciones</t>
  </si>
  <si>
    <t>Artículo del 1 al 5</t>
  </si>
  <si>
    <t>Por el cual se corrigen los yerros identificados en los Artículos 2 y 16 del Decreto 4173 de 2011</t>
  </si>
  <si>
    <t>Por el cual se dictan disposiciones relacionadas con la operación del Sistema de Información y Gestión del Empleo Público (SIGEP) y se deroga el Decreto 1145 de 2004</t>
  </si>
  <si>
    <t>Derogado parcialmente Decreto 1083 de 2015 Sector de Función Pública</t>
  </si>
  <si>
    <t>Por el cual se reglamenta el artículo 13 de la Ley 1285 de 2009, el artículo 75 de la Ley 446 de 1998 y del Capítulo V de la Ley 640 de 2001.</t>
  </si>
  <si>
    <t>Compilado Decreto 1069 de 2015</t>
  </si>
  <si>
    <t>Por el cual se adoptan las políticas de desarrollo administrativo y se reglamenta el Capítulo Cuarto de la Ley 489 de 1998 en lo referente al Sistema de Desarrollo Administrativo.</t>
  </si>
  <si>
    <t>Sisteda</t>
  </si>
  <si>
    <t>Derogado por el Articulo 9° del Decreto Nacional 2482 de 2012</t>
  </si>
  <si>
    <t>Por el cual se reglamenta parcialmente la Ley 87 de 1993 en cuanto a elementos técnicos y administrativos que fortalezcan el sistema de control interno de las entidades y organismos del Estado.</t>
  </si>
  <si>
    <t>Se establecen intrumentos de control interno en busca de la eficiencia, la eficacia y la transparencia de la gestión pública, buscando fortalecer y facilitar el desarrollo y evaluación de los sistemas de control interno de las entidades del Estado del Orden nacional y territorial.</t>
  </si>
  <si>
    <t>Por el cual se modifica parcialmente el Decreto 2145 de noviembre 4 de 1999.</t>
  </si>
  <si>
    <t>Por el cual se dictan normas sobre el Sistema Nacional de Control Interno de las Entidades y Organismos de la Administración Pública del Orden Nacional y Territorial y se dictan otras disposiciones.</t>
  </si>
  <si>
    <t>Por el cual se reglamenta parcialmente la Ley 87 de 1993</t>
  </si>
  <si>
    <t>Se crea la Oficina de Coordinación del Control Interno en la estructura de los Ministerios y Departamentos Administrativos en los cuales no exista tal Oficina.</t>
  </si>
  <si>
    <t>Derogado por art 5 Decreto 1499 de 2017</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</si>
  <si>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</si>
  <si>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 xml:space="preserve">Rendición de Cuentas en el sistema SIRECI de la CGR </t>
  </si>
  <si>
    <t>Derogada por el art. 63 de la Resolución Reglamentaria 042 de 2020. Contraloría General de la República. </t>
  </si>
  <si>
    <t>Por medio de la cual se modifica el Manual de Procedimientos del Régimen de Contabilidad Pública.</t>
  </si>
  <si>
    <t>Modifica la estructura del Catálogo General de 
Cuentas para la identificación y registro de los recursos asignados al Departamento Nacional 
de Planeación, destinados al fortalecimiento de las Secretarías Técnicas de los Órganos 
Colegiados de Administración y Decisión</t>
  </si>
  <si>
    <t>Por la cual se adopta el procedimiento de control interno contable y de rePorte del informe anual de evaluación a la Contaduría General de la Nación</t>
  </si>
  <si>
    <t>Modificada Por la Resolución de la CTDGN 237 de 2010</t>
  </si>
  <si>
    <t>por medio de la cual se reglamenta el uso Sello Oficial de Gestión de la Calidad NTCGP 1000:2004 Sector Público, en el Estado colombiano</t>
  </si>
  <si>
    <t>Se reglamenta de uso del Sello Oficial de Gestión de la Calidad NTCGP 1000:2004 Sector Público, en el Estado colombiano</t>
  </si>
  <si>
    <t>Por la cual se adopta el Manual de Implementación del Modelo Estándar de Control Interno MECI 1000:2005 en el Estado Colombiano</t>
  </si>
  <si>
    <t>Adoptar el Manual de Implementación del Modelo Estándar de Control Interno, MECI 1000:2005</t>
  </si>
  <si>
    <t>Directrices de austeridad</t>
  </si>
  <si>
    <t xml:space="preserve"> Plan de mejoramiento, informe mensual de seguimiento, austeridad del gasto.</t>
  </si>
  <si>
    <t>Presentación de informes de avance semestral sobre planes de mejoramiento de las entidades en el SIRECI.</t>
  </si>
  <si>
    <t>DIRECTIVA AUDITORÍA GENERAL DE LA REPÚBLICA</t>
  </si>
  <si>
    <t xml:space="preserve">Control fiscal a los recursos públicos destinados a publicidad en virtud del Estatuto Anticorrupción –Ley 1474 de 2011
</t>
  </si>
  <si>
    <t>Cumplimiento lo establecido en el parágrafo 1 del del precitado artíclo 10 de la Ley 1474 de 2011, frente a la reducción en un 30 % que debieron hacer las entidades de orden Nacional y territorial que tuvieran autorizados en sus presupuestos rubros para publicidad o difución de capañas institucionales .</t>
  </si>
  <si>
    <t>Fortalecimiento del control interno en el marco de la política  de la lucha contra la corrupción y nombramiento de los jefes de control interno a nivel nacional</t>
  </si>
  <si>
    <t>Fortalecimiento del control interno</t>
  </si>
  <si>
    <t>Aplica normativa a dos macroprocesos - Gestión Humana y Control Interno</t>
  </si>
  <si>
    <t>Lineamientos para la implementación de la política de lucha contra la corrupción</t>
  </si>
  <si>
    <t>Desarrollo del Sistema de Control Interno</t>
  </si>
  <si>
    <t>Desarrollo de la función de control interno en las entidades y organismos de la Rama Ejecutiva del Orden Nacional.</t>
  </si>
  <si>
    <t>100-21-2016</t>
  </si>
  <si>
    <t>Evaluación modelo estandar de control interno y modelo integrado de planeación y gestión - vigencia 2016 - instructivo de diligenciamiento 2017</t>
  </si>
  <si>
    <t xml:space="preserve">Fortalecimiento del Sistema de Control Interno Frente a su función preventiva </t>
  </si>
  <si>
    <t>100 - 03</t>
  </si>
  <si>
    <t xml:space="preserve">Orientaciones para el manejo de los Planes de Mejoramiento Individual </t>
  </si>
  <si>
    <t>Evaluación Institucional por Dependencias en
Cumplimiento de la Ley 909 de 2004.</t>
  </si>
  <si>
    <t>Nuevo Modelo Eatándar de Control Interno para
Entidades del Estado Colombiano - MECI: 1000:2005”</t>
  </si>
  <si>
    <t>MECI</t>
  </si>
  <si>
    <t>Control Interno Disciplinario</t>
  </si>
  <si>
    <t>POR LA CUAL SE ADICIONAN, MODIFICAN Y DICTAN DISPOSICIONES
ORIENTADAS A FORTALECER LA CONTRATACiÓN PÚBLICA EN
COLOMBIA, LA LEY DE INFRAESTRUCTURA Y SE DICTAN OTRAS
DISPOSICIONES.</t>
  </si>
  <si>
    <t>Modificado por Ley 2022 de 2020 y Decreto 575 de 2020</t>
  </si>
  <si>
    <t>Por la cual se expide el Código de Procedimiento Administrativo y de lo Contencioso Administrativo.</t>
  </si>
  <si>
    <t>Modificado por el Decreto 1463 de 2022 y Ley 2220 de 2022</t>
  </si>
  <si>
    <t>Por medio de la cual se introducen medidas para la eficiencia y la transparencia en la Ley 80 de 1993 y se dictan otras disposiciones generales sobre la contratación con Recursos Públicos.</t>
  </si>
  <si>
    <t>Introdujo modificaciones a la Ley 80 de 1993, así como dictó otras disposiciones generales aplicables a toda contratación con recursos públicos.</t>
  </si>
  <si>
    <t xml:space="preserve">Modificada por la Ley 2294 de 2023, Modificada por la Ley 2195 de 2022, Modificada por la Ley 2160 de 2021, Modificada por la Ley 2080 de 2021, Modificada por la Ley 1150 de 2007, Adicionado Por el art. 94, Ley 1474 de 2011 / Concurso de méritos. Modificado Por el art. 219, Decreto Nacional 019 de 2012 /   Modificado Por el art. 92 Y 95 Ley 1474 de 2011 /  Adicionado Por el parágrafo del art. 88, Ley 1474 de 2011 /
</t>
  </si>
  <si>
    <t>Por la cual se expide el Código Disciplinario Unico.</t>
  </si>
  <si>
    <t>Código Disciplinario</t>
  </si>
  <si>
    <t>Derogado parcialmente Ley 1952 de 2019</t>
  </si>
  <si>
    <t>Sobre la organización del sistema de control fiscal financiero y los organismos que lo ejercen.</t>
  </si>
  <si>
    <t>Artículos 9, 12, 18, 272, 274, 277, 284,</t>
  </si>
  <si>
    <t>Derogado en lo pertinente por el Artículo 34 del Decreto 1142 de 1999. Derogado por el Artículo 36 del Decreto 272 de 2000.</t>
  </si>
  <si>
    <t>Por la cual se expide el Estatuto General de Contratación de la Administración Pública</t>
  </si>
  <si>
    <t>Estatuto de Contratación</t>
  </si>
  <si>
    <t>Modificado por Ley 2294 de 2023, Modificado por Ley 2195 de 2022, Modificado parcialmente por Ley 2160 de 2021, Adicionado por Decreto 537 de 2020, Modificado por Ley 1882 de 2018</t>
  </si>
  <si>
    <t>Por el cual se reglamenta el sistema de compras y contratación pública.</t>
  </si>
  <si>
    <t>Se ajustó la reglamentación del sistema de compras y contratación pública a la institucionalidad creada con la expedición del Decreto-ley número 4170 de 2011 y sus funciones.</t>
  </si>
  <si>
    <t>Compilado por el Decreto número 1082 de 26 de mayo de 2015.</t>
  </si>
  <si>
    <t>Por la cual se crea un Grupo Interno de Trabajo en la Dirección de Soporte y Desarrollo Organizacional de la (UGPP)</t>
  </si>
  <si>
    <t>001 DE 2002</t>
  </si>
  <si>
    <t>Oficinas de Control Disciplinario Interno en el nuevo Código Disciplinario ünico</t>
  </si>
  <si>
    <t>Implementación u Organización de las Unidades de Control Interno Disciplinario</t>
  </si>
  <si>
    <t>Estrategia Normativa</t>
  </si>
  <si>
    <t>Integración y Desarrollo Normativo</t>
  </si>
  <si>
    <t>Por la cual se expide el Reglamento del Congreso; el Senado y la Cámara de Representantes</t>
  </si>
  <si>
    <t>Por el cual se establecen directrices de técnica normativa</t>
  </si>
  <si>
    <t>Facilita la elaboración y revisión de los decretos y resoluciones antes de su expedición</t>
  </si>
  <si>
    <t>Derogado Parcialmente por el Decreto 1081 de 2015</t>
  </si>
  <si>
    <t>Evaluación de la Estrategia</t>
  </si>
  <si>
    <t>Seguimiento y Evaluación de la Gestión</t>
  </si>
  <si>
    <t>Por la cual se Decreta el presupuesto de Rentas y Recursos de Capital y Ley de apropiaciones para la Vigencia Fiscal del 1° de Enero al 31 de Diciembre de 2017.</t>
  </si>
  <si>
    <t>Por la cual se decreta el Presupuesto de Rentas y Recursos de Capital y Ley de Apropiaciones para la vigencia fiscal del 1o de enero al 31 de diciembre de 2013</t>
  </si>
  <si>
    <t>Presupuesto 2013</t>
  </si>
  <si>
    <t>Realizar la revisión, análisis y realización de la distribución presupuestal interna para la respectiva vigencia / Revisión, análisis y coordinación de las respectivas modificaciones a la asignación y programación del presupuesto de la UGPP /Realizar la desagregación del presupuesto de Gastos de Personal y Gastos Generales</t>
  </si>
  <si>
    <t>Por la cual se decreta el Presupuesto de Rentas y Recursos de Capital y Ley de Apropiaciones para la vigencia fiscal del 1o de enero al 31 de diciembre de 2012</t>
  </si>
  <si>
    <t>Presupuesto 2012, el artículo 81 para la vigencia 2014.</t>
  </si>
  <si>
    <t>Por la cual se decreta el Presupuesto de Rentas y Recursos de Capital y Ley de Apropiaciones para la vigencia fiscal del 1o de enero al 31 de diciembre de 2011.</t>
  </si>
  <si>
    <t>Presupuesto 2011</t>
  </si>
  <si>
    <t>Por el cual se liquida el Presupuesto General de la Nación para la vigencia fiscal de 2014, se detallan las 
apropiaciones y sé clasifican ydefinen los gastos.</t>
  </si>
  <si>
    <t>PRESUPUESTO 2014</t>
  </si>
  <si>
    <t>NO VIGENTE</t>
  </si>
  <si>
    <t>Por el cual se liquida el Presupuesto General de la Nación para la vigencia fiscal de 2013, se detallan las apropiaciones y se clasifican y definen los gastos</t>
  </si>
  <si>
    <t>Liquidación Ppto 2013</t>
  </si>
  <si>
    <t>Gestión Administrativa</t>
  </si>
  <si>
    <t>Gestión Documental</t>
  </si>
  <si>
    <t>Por medio de la cual se dicta la ley 
general de archivos y se dictan otras disposiciones</t>
  </si>
  <si>
    <t>Esta Ley tiene por objeto establecer las reglas y principios generales que regulan la función archivística del Estado.</t>
  </si>
  <si>
    <t>Reglamentada parcialmente por los Decretos Nacionales 4124 de 2004 y 1100 de 2014, Acuerdo 38 de 2002 Por el cual se desarrolla el artículo 15 de la Ley General de Archivos 594 de 2000</t>
  </si>
  <si>
    <t>Por el cual se reglamenta el Título V de la Ley 594 de 2000, parcialmente los artículos 58 y 59 de la Ley 1437 de 2011 y se dictan otras disposiciones en materia de Gestión Documental para todas las Entidades del Estado.</t>
  </si>
  <si>
    <t>Este Decreto se encuentra compilado en el Decreto Único Reglamentario del Sector Cultura 1080 de 2015</t>
  </si>
  <si>
    <t>Archivo General de la Nación</t>
  </si>
  <si>
    <t>Por el cual se reglamenta el Sistema Nacional de Archivos, se establece la Red Nacional de Archivos, se deroga el Decreto número 4124 de 2004 y se dictan otras disposiciones relativas a la administración de los archivos del Estado.</t>
  </si>
  <si>
    <t>La norma fue derogada por el Acuerdo 001 de 2024 del Archivo General de la Nación.</t>
  </si>
  <si>
    <t>Acuerdo</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</si>
  <si>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</si>
  <si>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establecen los criterios básicos para creación, conformación, organización, control y consulta de los expedientes de archivo y se dictan otras disposiciones</t>
  </si>
  <si>
    <t>regular los requisitos archivísticos que de acuerdo con lo establecido en la ley 594 de 2000 debe tener un expediente de archivo, para asegurar que contiene la totalidad de los documentos y actos administrativos que resuelven un determinado trámite o actuación</t>
  </si>
  <si>
    <t>Por el cual se liquida el Presupuesto General de la Nación para la vigencia fiscal de 2012, se detallan las apropiaciones y se clasifican y definen los gastos.</t>
  </si>
  <si>
    <t>Liquidación Ppto 2012</t>
  </si>
  <si>
    <t>Por el cual se liquida el Presupuesto General de la Nación para la vigencia fiscal de 2011, se detallan las apropiaciones y se clasifican y definen los gastos</t>
  </si>
  <si>
    <t>Sección 1314</t>
  </si>
  <si>
    <t>Sección 1314 se liquida el presupuesto para UGPP Vigencia 2011</t>
  </si>
  <si>
    <t>Por el cual se reglamentan normas, orgánicas de presupuesto y del plan nacional de desarrollo.</t>
  </si>
  <si>
    <t>DNP</t>
  </si>
  <si>
    <t>Art. 16 y 24</t>
  </si>
  <si>
    <t>Modificado por Artículo 4 DECRETO 4836 2011</t>
  </si>
  <si>
    <t>Por la cual se organizan metodologías, criterios y procedimientos que permitan integrar los Sistemas de Planeación y la Red Nacional de Bancos de Programas y Proyectos.</t>
  </si>
  <si>
    <t>Directrices para la elaboración y articulación de los planes estratégicos sectoriales e institucionales e implementación del Sistema de Monitoreo de Gestión y Resultados,</t>
  </si>
  <si>
    <t>Alimentación de información en el SISMEG WEB - DNP.</t>
  </si>
  <si>
    <t>Por el cual se reglamenta parcialmente la Ley 397 de 1997, modificada por la Ley 1185 de 2008 en lo relativo al Patrimonio Cultural de la Nación de naturaleza documental archivística y la Ley 594 de 2000 y se dictan otras disposiciones.</t>
  </si>
  <si>
    <t>Derogado totalmente por el Decreto Único Regalmentario del Sector Cultura  1080 de 2015.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</si>
  <si>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</si>
  <si>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la cual se establecen los lineamientos para la reconstrucción de expedientes y se dictan otras disposiciones</t>
  </si>
  <si>
    <t>TOTAL</t>
  </si>
  <si>
    <t>"Por medio de la cual se desarrollan los artículos 46, 47 y 48 del Título XI "Conservación de Documentos" de la Ley 594 de 2000"</t>
  </si>
  <si>
    <t>Por el cual se reglamenta parcialmente 
 los Decretos 2578 y 2609 de 2012 y se modifica el procedimiento para la 
 elaboración, presentación, evaluación, aprobación e implementación de las 
 tablas de retención documental y tablas de valoración documental.</t>
  </si>
  <si>
    <t>La norma fue derogada por el Acuerdo 004 de 2019 artículo 29 del Archivo General de la Nación.</t>
  </si>
  <si>
    <t>Por el cual se reglamenta la organización y manejo de los expedientes pensionales</t>
  </si>
  <si>
    <t>"Por el cual se establecen los lineamientos básicos 
 para la organización de fondos acumulados”.</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</si>
  <si>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</si>
  <si>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Por el cual se regula el procedimiento para la elaboración y aplicación de las Tablas de Retención Documental en desarrollo del artículo 24 de la Ley 594 de 2000.</t>
  </si>
  <si>
    <t>La norma fue derogada por el Acuerdo 004 de 2013 del Archivo General de la Nación, la cual a su vez fue derogada por el Acuerdo 004 de 2019 artículo 29 de la misma entidad.</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</si>
  <si>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</si>
  <si>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La norma fue derogada por el Acuerdo 008 de 2014 del Archivo General de la Nación.</t>
  </si>
  <si>
    <t>Por el cual se establecen pautas 
 para la administración de las comunicaciones oficiales en las entidades públicas 
 y las privadas que cumplen funciones públicas</t>
  </si>
  <si>
    <t>Por el cual se desarrolla el artículo 45, "Requisitos para la Consulta"del capitulo V, "ACCESO A LOS DOCUMENTOS DE ARCHIVO", DEL REGLAMENTO GENERAL DE ARCHIVOS.</t>
  </si>
  <si>
    <t>La norma fue derogada por el Acuerdo 001 de 2024 del Archivo General de la Nación. Igual lineas 257 y 259.</t>
  </si>
  <si>
    <t>Por el cual se desarrolla del artículo 64 
 del título VII “Conservación de Documentos”, del Reglamento General de 
 Archivos sobre “Prevención de deterioro de los documentos de archivo y situaciones de riesgo.</t>
  </si>
  <si>
    <t>Solo se actualiza la entidad que lo expide.</t>
  </si>
  <si>
    <t>"Por el cual se desarrolla el artículo 61 del capítulo 7º de conservación documentos el reglamento general de archivos sobre "condiciones de edificios y locales destinados a archivos".</t>
  </si>
  <si>
    <t>"Por el cual se establece el procedimiento para 
la eliminación documental"</t>
  </si>
  <si>
    <t>Por el cual se reglamenta la entrega de 
 documentos y archivos de las entidades que se liquiden, fusionen o privaticen y 
 se desarrolla el artículo 20 y su parágrafo, de la ley 594 de 2000.</t>
  </si>
  <si>
    <t>La norma fue derogada por el Decreto Nacional 029 de 2015 artículo 36. Este decreto se encuentra compilado en el Decreto Único Reglamentario del Sector Cultura número 1080 de 2015 artículo Artículo 2.8.7.1.1 y siguientes.
 En versión 42 solo se actualiza la entidad que lo emite.</t>
  </si>
  <si>
    <t>Eficiencia Administrativa  y Lineamientos para la Política Cero Papel en la Administración Pública</t>
  </si>
  <si>
    <t>Política Cero Papel</t>
  </si>
  <si>
    <t>Aplica normativa a dos macroprocesos - Gestión Administrativa y Gestión de las TICS</t>
  </si>
  <si>
    <t>Cumplimiento de la Ley 594 de 2000, el Decreto 2578 de 2012, el Decreto 2578 de 2012, el decreto 2609 de 2012 y el decreto 1515 de 2013.</t>
  </si>
  <si>
    <t>Solo se actualiza entidad que emite la norma.</t>
  </si>
  <si>
    <t>Establece los Estándares mínimos en procesos de administración de archivos y gestión de documentos electrónicos</t>
  </si>
  <si>
    <t>Guía de lineamientos para la Gestión de Archivos Electrónicos en la Administración Pública (Versión 1, Anexo No. 1 Circular 004 de 2010)</t>
  </si>
  <si>
    <t>Recomendaciones para llevar a cabo procesos de digitalización y comunicaciones oficiales electrónicas en el marco de la iniciativa cero papel</t>
  </si>
  <si>
    <t>Organización de Historias Laborales</t>
  </si>
  <si>
    <t>Especificaciones sobre los tipos documentales que compone la serie documental Historias Laborales y el tipo de organización de la misma</t>
  </si>
  <si>
    <t>Adquisición de Bienes y Servicios</t>
  </si>
  <si>
    <t>Por la cual se adoptan medidas y disposiciones para los proyectos de infraestructura de transporte y se conceden facultades extraordinarias.</t>
  </si>
  <si>
    <t>Capacidad Residdual en la Contratación Estatal</t>
  </si>
  <si>
    <t>Artículo 72</t>
  </si>
  <si>
    <t xml:space="preserve"> Corregido por el art. 2, Decreto Nacional 3049 de 2013.  Corregido por el art. 2, Decreto Nacional 3049 de 2013 . Modificado por la Ley 1882 de 2018
</t>
  </si>
  <si>
    <t>Por la cual se expide el Plan Nacional de Desarrollo 2010-2014</t>
  </si>
  <si>
    <t>Propiedad industrial, Racionalización de trámites, contratación de mínima cuantía</t>
  </si>
  <si>
    <t>Modificado y Adicionado por la Ley 2294 de 2023. Modificada por la Ley 1607 de 2012,Modificada por la Ley 1527 de 2012, Modificada por el Decreto 3570 de 2011</t>
  </si>
  <si>
    <t>Por la cual se establec el régimen jurídico de las Asociaciones Público Privadas, se dictan normas orgánicas de presupuesto y se dictan otras disposiciones</t>
  </si>
  <si>
    <t xml:space="preserve"> TODOS</t>
  </si>
  <si>
    <t>Modificada por la Ley 1955 de 2019</t>
  </si>
  <si>
    <t>Por la cual se definen principios y conceptos sobre la sociedad de la información y la organización de las Tecnologías de la Información y las Comunicaciones –TIC–, se crea la Agencia Nacional de Espectro y se dictan otras disposiciones</t>
  </si>
  <si>
    <t>Modificado por Ley 2108 de 2021. Adicionado por Decreto 658 y 554 de 2020 Reglamentado Parcialmente por el Decreto Nacional 2693 de 2012.</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</si>
  <si>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</si>
  <si>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Aplicación de Ley de garantías para efectos de contratación</t>
  </si>
  <si>
    <t>Reglamentado por Decreto 734 de 2012</t>
  </si>
  <si>
    <t>por la cual se establecen normas tendientes a la equiparación de oportunidades para las personas sordas y sordociegas y se dictan otras disposiciones.</t>
  </si>
  <si>
    <t>Por medio de la cual se modifica la Ley 590 de 2000 sobre promoción del desarrollo de la micro, pequeña y mediana empresa colombiana y se dictan otras disposiciones.</t>
  </si>
  <si>
    <t>Modificada Por la Ley 1111 de 2006</t>
  </si>
  <si>
    <t>Por medio de la cual se apoya a la industria nacional a través de la contratación pública.</t>
  </si>
  <si>
    <t>Modificado Por el Decreto 19 de 2012 y Reglamentado por el Decreto 2473 de 2010</t>
  </si>
  <si>
    <t>Por la cual se establecen mecanismos de integración social de la personas con limitación y se dictan otras disposiciones.</t>
  </si>
  <si>
    <t>Contratación con personal discapacitado, ventajas respecto de licitaciones</t>
  </si>
  <si>
    <t xml:space="preserve">Modificada por el Decreto 19 de 2012, por la Ley 1316 de 2009, por la Ley 1287 de 2009, por la Ley 1145 de 2007 y por la Ley 982 de 2005, </t>
  </si>
  <si>
    <t>"Por el cual se reglamentan los numerales 1, y 8 del artículo 13 de la Ley 1618 de 2013, sobre incentivos en Procesos de Contratación en favor de personas con discapacidad"</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</si>
  <si>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</si>
  <si>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Adiciona Decreto 1078 de 2015</t>
  </si>
  <si>
    <t>Por el cual se reglamenta la contratación con entidades privadas sin ánimo de lucro a la que hace referencia el inciso segundo del artículo 355 de la Constitución Política</t>
  </si>
  <si>
    <t>Por el cual se reglamenta el artículo 72 de la Ley 1682 de 2013 y se modifica el artículo 18 del Decreto 1510 de 2013.</t>
  </si>
  <si>
    <t>Capacidad Residual en la contrrtación estatal</t>
  </si>
  <si>
    <t>Por el cual se crea la Agencia Nacional de Contratación Pública –Colombia Compra Eficiente–, se determinan sus objetivos y estructura.</t>
  </si>
  <si>
    <t>Modificado por Decreto 1882 de 2019</t>
  </si>
  <si>
    <t>Gestión de las Comunicaciones</t>
  </si>
  <si>
    <t>Por medio de la cual se reglamentan las veedurías ciudadanas.</t>
  </si>
  <si>
    <t>Modificado por el Decreto 403 de 2020</t>
  </si>
  <si>
    <t>Por la cual se dictan normas sobre mecanismos de participación ciudadana.</t>
  </si>
  <si>
    <t>Modificada Por la Ley 741 de 2002</t>
  </si>
  <si>
    <t>Por medio de la cual se establecen requisitos y condiciones en el desempeño de la divulgación y prensa de los Ministerios, Departamentos Administrativos, Superintendencias, Establecimientos Públicos y Unidades Administrativas Especiales del orden nacional</t>
  </si>
  <si>
    <t>Por el cual se establecen los lineamientos generales de la Estrategia de Gobierno en Lí­nea de la República de Colombia, se reglamentan parcialmente las Leyes 1341 de 2009 y 1450 de 2011 y se dictan otras disposoiciones</t>
  </si>
  <si>
    <t>Derogado por el art. 12, Decreto Nacional 2693 de 2012</t>
  </si>
  <si>
    <t>Identidad visual en la publicidad de las entidades públicas del orden nacional.</t>
  </si>
  <si>
    <t>Lucha conta la corrupción en la contratación estatal</t>
  </si>
  <si>
    <t>Veedurías Ciudadanas Numerla 1</t>
  </si>
  <si>
    <t>Gestión de Servicio al Ciudadano</t>
  </si>
  <si>
    <t>ADMINISTRACION DE LAS GESTIONES CON EL CIUDADANO</t>
  </si>
  <si>
    <t>Por medio de la cual se establecen medidas de protección al adulto mayor en Colombia, se modifican las Leyes 1251 de 2008, 1315 de 2009, 599 de 2000 y 1276 de 2009, se penaliza el maltrato intrafamiliar por abandono y se dictan otras disposiciones.</t>
  </si>
  <si>
    <t>ADMINISTRACIÓN DE LAS GESTIONES CON EL CIUDADANO</t>
  </si>
  <si>
    <t>Por medio de la cual se establecen las disposiciones para garantizar el pleno ejercicio de los derechos de las personas con discapacidad</t>
  </si>
  <si>
    <t>Capítulo I, II, III (Art 5) IV (Art 7, 12, 14, 16) II (Art 22, 23, 25)</t>
  </si>
  <si>
    <t>Por la cual se adiciona la Ley 361 de 1997</t>
  </si>
  <si>
    <t>Por medio de la cual se reforma parcialmente la Ley 361 de 1997, se reconoce un espacio en los espectáculos para personas con discapacidad y se dictan otras disposiciones.</t>
  </si>
  <si>
    <t>Destinación de espacios físicos a las personas con discapacidad en los espacios abiertos al público o en la realización de eventos públicos</t>
  </si>
  <si>
    <t>Por medio de la cual se establecen lineamientos de Política Pública Nacional para las personas que presentan enanismo y se dictan otras disposiciones.</t>
  </si>
  <si>
    <t>Por la cual se dictan normas tendientes a procurar la protección, promoción y defensa de los derechos de los adultos mayores.</t>
  </si>
  <si>
    <t>Adicionado por la Ley 2040 de 2020</t>
  </si>
  <si>
    <t>Por medio de la cual se establecen unos beneficios a las personas adultas mayores.</t>
  </si>
  <si>
    <t>Por medio de la cual se organiza el Sistema Nacional de Discapacidad y se dictan otras disposiciones.</t>
  </si>
  <si>
    <t xml:space="preserve">implementación de la política pública en discapacidad, en forma coordinada entre las entidades públicas del orden nacional, regional y local, las organizaciones de personas con y en situación de discapacidad y la sociedad civil. </t>
  </si>
  <si>
    <t>Reglamentada por la Resolución del Min. Salud 3317 de 2012</t>
  </si>
  <si>
    <t>Racionalización trámites</t>
  </si>
  <si>
    <t>Modificada Por el Decreto 19 de 2012; Modificada Por la Ley 1481 de 2011; Modificada Por la Ley 1447 de 2011; Modificada Por la Ley 1437 de 2011; Modificada Por la Ley 1212 de 2008; Corregida Por el Decreto 3075 de 2005</t>
  </si>
  <si>
    <t>por el cual se dictan disposiciones relacionadas con el desarrollo del Sistema General de Información Administrativa del Sector Público, SUIP.</t>
  </si>
  <si>
    <t>Derogado por el art. 14, Decreto Nacional 2842 de 2010</t>
  </si>
  <si>
    <t>Por medio de la cual se define y reglamenta el acceso y uso de los mensajes de datos, del comercio electrónico y de las firmas digitales, y se establecen las entidades de certificación y se dictan otras disposiciones.</t>
  </si>
  <si>
    <t> Modificada Por el Decreto 19 de 2012</t>
  </si>
  <si>
    <t>Por la cual se ordena la publicidad de los actos y documentos oficiales.</t>
  </si>
  <si>
    <t>Modificado parcialmente Por la Ley 594 de 2000; Derogado parcialmente Por el Decreto 2150 de 1995.</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</si>
  <si>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</si>
  <si>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Capitulo 1, 7 y 8</t>
  </si>
  <si>
    <t>Por el cual se crea el Sistema Nacional de Servicio al Ciudadano.</t>
  </si>
  <si>
    <t>Derogado parcialmente Decreto 1002 de 2002. Modificado por Decreto 1499 de 2017</t>
  </si>
  <si>
    <t>Por el cual se reglamenta parcialmente la Ley 361 de 1997</t>
  </si>
  <si>
    <t xml:space="preserve"> Norma Técnica Icontec: Código: NTC 6047:2013"ESTABLECE LOS CRITERIOS Y LOS REQUISITOS GENERALES DE ACCESIBILIDAD Y SEÑALIZACIÓN AL MEDIO FÍSICO REQUERIDOS EN LOS ESPACIOS FISICOS DE ACCESO AL CIUDADANO.</t>
  </si>
  <si>
    <t xml:space="preserve">Capítulo I, II, III ( Art 9) IV </t>
  </si>
  <si>
    <t>Por el cual se suprimen y reforman regulaciones,  procedimientos o trámites innecesarios existentes en la Administración Pública</t>
  </si>
  <si>
    <t>Modificado Por el Decreto 19 de 2012; Modificado Por la Ley 1438 de 2011; Modificada Por la Ley 964 de 2005; Modificado Por la Ley 962 de 2005; Modificado Por el Decreto 2090 de 2003; Modificado Por la ley 537 de 1999</t>
  </si>
  <si>
    <t>Gestión Financiera</t>
  </si>
  <si>
    <t>Gestión Presupuestal</t>
  </si>
  <si>
    <t>Por la cual se decreta el Presupuesto de Rentas y Recursos de Capital y Ley de Apropiaciones para la vigencia fiscal del 1o de enero al 31 de diciembre de 2020</t>
  </si>
  <si>
    <t>Presupuesto 2020</t>
  </si>
  <si>
    <t>Por la cual se decreta el Presupuesto de Rentas y Recursos de Capital y Ley de Apropiaciones para la vigencia fiscal del 1o de enero al 31 de diciembre de 2019</t>
  </si>
  <si>
    <t>Presupuesto 2019</t>
  </si>
  <si>
    <t>Por la cual se decreta el Presupuesto de Rentas y Recursos de Capital y Ley de Apropiaciones para la vigencia fiscal del 1o de enero al 31 de diciembre de 2018</t>
  </si>
  <si>
    <t>Presupuesto 2018</t>
  </si>
  <si>
    <t>todos</t>
  </si>
  <si>
    <t>Gestión de Tesorería</t>
  </si>
  <si>
    <t xml:space="preserve">Por medio de la cual se adopta una reforma tributaria estructural, se fortalecen los mecanismos para la lucha contra la evasión y la elusión fiscal, y se dictan otras disposiciones.
</t>
  </si>
  <si>
    <t>Compensación por sentencias y conciliaciones.</t>
  </si>
  <si>
    <t>Articulo 262</t>
  </si>
  <si>
    <t>Modificado por Ley 2294 de 2023, Derogado parcialmente Ley 2277 de 2022, Modificado por Decreto Ley 71 de 2020</t>
  </si>
  <si>
    <t>Por la cual se decreta el Presupuesto de Rentas y Recursos de Capital y Ley de Apropiaciones para la vigencia fiscal del 1o de enero al 31 de diciembre de 2016</t>
  </si>
  <si>
    <t>Presupuesto 2016</t>
  </si>
  <si>
    <t>Por medio de la cual se establecen alternativas de financiamiento para la Rama Judicial</t>
  </si>
  <si>
    <t>Articulo  4 y 5</t>
  </si>
  <si>
    <t>Por la cual se decreta el Presupuesto de Rentas y Recursos de Capital y Ley de Apropiaciones para la vigencia fiscal del 1o de enero al 31 de diciembre de 2015</t>
  </si>
  <si>
    <t>Presupuesto 2015</t>
  </si>
  <si>
    <t xml:space="preserve">"Por Por la cual se crea la estampilla Pro Universidad Nacional de Colombia y demás universidades estatales de Colombia."
</t>
  </si>
  <si>
    <t>POR LA CUAL SE MODIFICAN NORMAS DEL ESTATUTO TRIBUTARIO 
y SE DICTAN OTRAS DISPOSICIONES</t>
  </si>
  <si>
    <t xml:space="preserve">Modifica el estatuto Tributario. </t>
  </si>
  <si>
    <t>Por la cual se decreta el Presupuesto de Rentas y Recursos de Capital y Ley de Apropiaciones para la vigencia fiscal del 1o de enero al 31 de diciembre de 2014</t>
  </si>
  <si>
    <t>Presupuesto 2014</t>
  </si>
  <si>
    <t>Por la cual se expiden normas en materia tributaria y se dictan otras disposiciones.</t>
  </si>
  <si>
    <t>Modifica el estatuto Tributario y regula otros aspectos tributarios.</t>
  </si>
  <si>
    <t xml:space="preserve">Corregida por el Decreto 722 de 2014, 'por el cual se corrige un yerro en el artículo 198 de la Ley 1607 de 2012', </t>
  </si>
  <si>
    <t>Por la cual se dictan normas orgánicas en materia de presupuesto, responsabilidad y transparencia fiscal y se dictan otras disposiciones.</t>
  </si>
  <si>
    <t>Modificado por Ley 2294 de 2023</t>
  </si>
  <si>
    <t xml:space="preserve">"Por medio del cual se expide el Decreto Único Reglamentario del Sector Educación."
</t>
  </si>
  <si>
    <t>2.5.4.1.1.4</t>
  </si>
  <si>
    <t xml:space="preserve">Por el cual se expiden normas en materia tributaria y penal del orden nacional y territorial y se dictan otas dispocisiones
</t>
  </si>
  <si>
    <t>Modificado por Ley 2093 de 2021</t>
  </si>
  <si>
    <t xml:space="preserve">Por la cual se expiden normas en materia tributaria, se dictan disposiciones sobre el tratamiento a los fondos obligatorios para la vivienda de interés social y se introducen normas para fortalecer las finanzas de la Rama Judicial.
</t>
  </si>
  <si>
    <t>Capitutlo I</t>
  </si>
  <si>
    <t>Derogado parcialmente Ley 2277 de 2022</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</si>
  <si>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</si>
  <si>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Modificada Por la Ley 1640 de 2013;  Modificada Por la Ley 1450 de 2011; Modificada Por la Ley 1416 de 2010; Modificada Por la Ley 1296 de 2009; Modificada Por la Ley 1148 de 2007; Modificada Por la Ley 821 de 2003;</t>
  </si>
  <si>
    <t>Por la cual se introducen algunas modificaciones a la Ley 38 de 1989, Orgánica de Presupuesto.</t>
  </si>
  <si>
    <t>El Decreto 111/96 compila la Ley 38 de 1989, la Ley 179 de 1994 y la Ley 225 de 1995 que conforman el estatuto orgánico de presupuesto</t>
  </si>
  <si>
    <t>Normativo del Presupuesto General de la Nación</t>
  </si>
  <si>
    <t>Compilada y Modificada Por el Decreto Nacional 111 de 1996 , Reglamentada Por el Decreto Nacional 841 de 1990,  Reglamentada Por el Decreto Nacional 3245 de 2005</t>
  </si>
  <si>
    <t>Por el cual se liquida el Presupuesto General de la Nación para la vigencia fiscal de 2020, se detallan las apropiaciones y se clasifican y definen los gastos</t>
  </si>
  <si>
    <t>Por el cual se liquida el Presupuesto General de la Nación para la vigencia fiscal de 2019, se detallan las apropiaciones y se clasifican y definen los gastos</t>
  </si>
  <si>
    <t>Liquidación presupuesto 2019</t>
  </si>
  <si>
    <t>Por el cual se liquida el Presupuesto General de la Nación para la vigencia fiscal de 2018, se detallan las apropiaciones y se clasifican y definen los gastos</t>
  </si>
  <si>
    <t>Liquidación presupuesto 2018</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</si>
  <si>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</si>
  <si>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liquida el Presupuesto General de la Nación para la vigencia fiscal de 2017, se detallan las apropiaciones y se clasifican y definen los gastos</t>
  </si>
  <si>
    <t>Liquidación presupuesto 2017</t>
  </si>
  <si>
    <t>Por el cual se liquida el Presupuesto General de la Nación para la vigencia fiscal de 2016, se detallan las apropiaciones y se clasifican y definen los gastos</t>
  </si>
  <si>
    <t>Liquidación presupuestal 2016</t>
  </si>
  <si>
    <t>Por el cual se liquida el Presupuesto General de la Nación para la vigencia fiscal de 2015, se detallan las apropiaciones y se clasifican y definen los gastos</t>
  </si>
  <si>
    <t>Liquidación presupuesto 2015</t>
  </si>
  <si>
    <t>Por el cual se reglamenta el Sistema Integrado de Información Financiera (SIIF) Nación.</t>
  </si>
  <si>
    <t>Mediante éste Decreto se pretende definir, desarrollar y organizar el Sistema Integrado de Información Financiera (SIIF), de que trata el artículo 8° de la Ley 298 de 1996, con el propósito de facilitar la coordinación, integración, centralización y estandarización de la gestión financiera pública nacional;</t>
  </si>
  <si>
    <t>Por el cual se reglamentan normas orgánicas del presupuesto y se dictan otras disposiciones en la materia</t>
  </si>
  <si>
    <t>Modificado parcialmente Por el Decreto 4836 de 2011</t>
  </si>
  <si>
    <t>Por el cual se reglamentan normas orgánicas del presupuesto.</t>
  </si>
  <si>
    <t>Modificado parcialmente Por el Decreto 4836 de 2011; Derogado parcialmente  Por el Decreto 2844 de 2010; Modificado Por el Decreto 315 de 2008; Modificado Por el Decreto 3487 de 2007; Modificado Por el  Decreto 1957 de 2007</t>
  </si>
  <si>
    <t>Por el cual se reglamentan las Leyes 38 de 1989, 179 de 1994 y 225 de 1995 Orgánicas del Presupuesto General de la Nación.</t>
  </si>
  <si>
    <t>Por el cual se introducen algunas modificaciones al Decreto 568 de 1996.</t>
  </si>
  <si>
    <t>Por el cual se reglamentan las leyes 38 de 1989, 179 de 1994 y 225 de 1995 Orgánicas del Presupuesto General de la Nación.</t>
  </si>
  <si>
    <t>Modificado Por el Decreto 4836 de 2011; Modificado Por el Decreto 3487 de 2000;  Modificado Por el Decreto 4730 de 2005;  Modificado Por el Decreto 2260 de 1996</t>
  </si>
  <si>
    <t>Por el cual se compilan la Ley 38 de 1989, la Ley 179 de 1994 y la Ley 225 de 1995 que conforman el Estatuto Orgánico del Presupuesto</t>
  </si>
  <si>
    <t>Modificada Por la Ley 1473 de 2011;  Modificada Por la Ley 819 de 2003; La Ley 617 de 2000,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 'ARTÍCULO 95. NORMAS ORGÁNICAS. Los artículos 3o., 4o., 5o., 6o., 7o., 8o., 9o., 10, 11, 13, 14, 52, 53, 54, 55, 56, 89, 91, 92 y 93 son normas orgánicas de presupuesto</t>
  </si>
  <si>
    <t>Por el cual se reglamenta la Ley 179 de 1994</t>
  </si>
  <si>
    <t>Modificado Por el Decreto 564 de 2013; Modificado Por el Decreto 4689 de 2005; Modificado Por el Decreto 2001 de 2005;  Decreto modificado Por el artículo 15 del Decreto 630 de 1996; Modificado Por el artículo 42 del Decreto 568 de 1996</t>
  </si>
  <si>
    <t>Por el cual se reglamenta la Ley 38 de 1989, normativa del Presupuesto General de la Nación, en lo referente al Banco de Proyectos de Inversión y otros aspectos generales.</t>
  </si>
  <si>
    <t>Por la cual se estblece el Catálago de Clasificación Presupuestal y se dictan otras disposiciones para su administración</t>
  </si>
  <si>
    <t>Por la cual se corrige la Resolución No. 856 de 7 de septiembre de 2015</t>
  </si>
  <si>
    <t>Por la cual se delega la función de expedir los actos de ejecución que ordenan el pago de intereses, costas y gastos procesales causados en cumplimiento de sentencias y conciliaciones</t>
  </si>
  <si>
    <t>"Por el cual se dictan normas para simplificar, suprimir y reformar trámites, procesos y
procedimientos innecesarios existentes en la administración pública</t>
  </si>
  <si>
    <t>Modificado por el Decreto 625 de 2023</t>
  </si>
  <si>
    <t xml:space="preserve">por el cual se modifican los Capítulos 4 y 6 del Título 6 de la Parte 8 del Libro 2 del Decreto número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
</t>
  </si>
  <si>
    <t xml:space="preserve">Por el cual se reglamenta el artículo 78 de la Ley 1753 de 2015.
</t>
  </si>
  <si>
    <t>Articulo 2 parrafo 1</t>
  </si>
  <si>
    <t xml:space="preserve">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
</t>
  </si>
  <si>
    <t>Artículo 2.8.6.5.1</t>
  </si>
  <si>
    <t xml:space="preserve">por el cual se reglamenta parcialmente la Ley 788 de 2002 y el Libro VI del Estatuto Tributario.
</t>
  </si>
  <si>
    <t>Articulo 8</t>
  </si>
  <si>
    <t xml:space="preserve">Por el cual se aprueba el Acuerdo numero 049 de febrero 1 de 1990 emanado del Consejo Nacional de Seguros Sociales Obligatorios.
</t>
  </si>
  <si>
    <t>Artículo 16 y 18</t>
  </si>
  <si>
    <t>Por la cual se modifica parcialmente la Resolución No.011004 del 29 de octubre del 2018.</t>
  </si>
  <si>
    <t>DDD-000173</t>
  </si>
  <si>
    <t>"Por la cual se establecen las personas naturales, juridicas, consorcios, uniones temporales y/o sociedades de hecho, el contenido y las caracteristicas de la información que deben suministrar a la Dirección Distrital de Impuestos de Bogotá -DIB"</t>
  </si>
  <si>
    <t>Por la cual se establece el grupo de obligados a suministrar información tributaria a la U.A.E. Dirección de Impuestos y Aduanas Nacionales DIAN, por el año gravable 2019, se señala el contenido, características técnicas para la presentación y se fijan los plazos para la entrega.</t>
  </si>
  <si>
    <t>Por la cual se establecen los requisitos generales para las devoluciones de sumas de dinero consignadas en exceso o que no correspondan a la Dirección General de Crédito Público y del Tesoro Nacional del Ministerio de Hacienda y Crédito Público</t>
  </si>
  <si>
    <t>Articulo 1 y 2</t>
  </si>
  <si>
    <t>DEAJC20-6</t>
  </si>
  <si>
    <t>Cronograma -Proceso de prescripción año 2020</t>
  </si>
  <si>
    <t>Gestión Contable</t>
  </si>
  <si>
    <t>Por medio del cual se reglamentan los artículos 300 y 311-1 del Estatuto Tributario.</t>
  </si>
  <si>
    <t>Retención en la fuente en ganacias ocasionales.</t>
  </si>
  <si>
    <t xml:space="preserve">Por el cual se establecen las reglas para la asunción de la función de . administración y pago de la nómina de pensionados del Instituto Nacional de Radio y Televisión -INRAVISION y de la Administración Postal Nacional- ADPOSTAL por parte de la Unidad de Gestión Pensional y Contribuciones Parafiscales de la Protección Social 'UGPP' y el Fondo de Pensiones Públicas del Nivel Nacional 'FOPEP' </t>
  </si>
  <si>
    <t>Establece las reglas de asunción de la función pensional de INRAVISIÓN y ADPOSTAL</t>
  </si>
  <si>
    <t>Por el cual se establecen las reglas para la asunción de la función de administración y pago de la nómina de pensionados de la Compañía de Informaciones Audiovisuales 'AUDIOVISUALES' por parte de la Unidad de Gestión Pensional y Contribuciones Parafiscales de la Protección Social 'UGPP' y el Fondo de Pensiones Públicas del Nivel Nacional 'FOPEP'</t>
  </si>
  <si>
    <t>Establece las reglas de asunción de la función pensional de Audiovisuales</t>
  </si>
  <si>
    <t xml:space="preserve">Por el cual se asignan unas competencias y se dictan unas disposiciones para el
cierre del proceso liquidatorio de la Caja Nacional de Previsión Social CAJANAL
EICE en Liquidación. </t>
  </si>
  <si>
    <t>Describe las actividades que trnasfiere CAJANAL a la UGPP como la depuración contable, solución de conflictos de afiliación y determinación de obligaciones causadas por concepto de aportes pensiona les.</t>
  </si>
  <si>
    <t xml:space="preserve">Artículo 4° </t>
  </si>
  <si>
    <t>Por el cual se dictan normas relativas a cálculos actuariales para estimar pasivos pensionales de entidades públicas.</t>
  </si>
  <si>
    <t>Obliga a enviar el cálculo actuarial de CAJANAL al MHCP para su registro en las bases de datos.</t>
  </si>
  <si>
    <t>Artículo 3o.</t>
  </si>
  <si>
    <t>Por el cual se determina y reglamenta la entrada en operación de la Administradora Colombiana de Pensiones -COLPENSIONES y se dictan otras disposiciones.</t>
  </si>
  <si>
    <t>Ordena a CAPRECOM la entrega de las nóminas de pensionados a la Unidad en un término no mayor de nueve (9) meses.</t>
  </si>
  <si>
    <t>Artículo 4</t>
  </si>
  <si>
    <t>Por el cual se determinan los objetivos y la estructura del Ministerio de Salud y Protección Social y se integra el Sector Administrativo de Salud y Protección Social.</t>
  </si>
  <si>
    <t>Establece que la fecha en que la Unidad asumirá las funciones CAJANAL y Puertos de Colombia  y la obligación de hacer seguimiento a los contratos de administración u operación suscritos o que suscriba CAJANAL.</t>
  </si>
  <si>
    <t>Artículos 63 y 64</t>
  </si>
  <si>
    <t>Por el cual se distribuyen unas competencias.</t>
  </si>
  <si>
    <t>Reasigna competencias a la Unidad para atención de solicitudes de reconocimiento pensional de CAJANAL.</t>
  </si>
  <si>
    <t>Artículos 1, 2 y 3</t>
  </si>
  <si>
    <t xml:space="preserve">Por el cual se suprime el Instituto de Seguros Sociales ISS, se ordena su liquidación, yse dictan otras disposiciones. </t>
  </si>
  <si>
    <t>Traslada la función pensional del ISS Empleador a la lUnidad y la administración de las cuotas partes de pensiones activas y pasivas reconocidas con posterioridad a la asunción de la función.</t>
  </si>
  <si>
    <t>Artículos 27 a 31 y 33 y 37.</t>
  </si>
  <si>
    <t xml:space="preserve">Por el cual se reglamenta el artículo 63 del Decreto Ley 4107 de 2011 
</t>
  </si>
  <si>
    <t>Define competencias en relación con los procesos judiciales misionales que adelantaba el GIT de Puertos de Colombia a través del Ministerio de Protección Social.</t>
  </si>
  <si>
    <t xml:space="preserve">Por el cual se suprime la Caja Nacional de Previsión Social CAJANAL EICE, se ordena su liquidación, se designa un liquidador y se dictan otras disposiciones.
</t>
  </si>
  <si>
    <t>Asunción de la función pensional de CAJANAL por la Unidad</t>
  </si>
  <si>
    <t>Artículos 3, 14, 23 y 25</t>
  </si>
  <si>
    <t>Por el cual se expide el Estatuto Tributario de los impuestos administrados Por la Dirección General de Impuesto Nacionales</t>
  </si>
  <si>
    <t>Por medio de la cual se modifica el Catálogo General de Cuentas del Manual de Procedimientos del Régimen de Contabilidad Pública.</t>
  </si>
  <si>
    <t>Por la cualk se incorpora, en los procedimientos transversales del régimen de Contabilidad Pública, el Procedimiento para la preparación y publicación de los informes financieros y contables mensuales, que3 deban publicarse de conformidad .</t>
  </si>
  <si>
    <t>Por la cual se modifica el Manual de Procedimientos del Régimen de Contabilidad Pública adoptado mediante la Resolución 356 del 5 de septiembre de 2007 y la Resolución 706 del 16 de diciembre de 2016.</t>
  </si>
  <si>
    <t xml:space="preserve">Por medio de la cual se fijan los parámetros para el envío de información a la UAE Contaduría General de la Nación relacionada con el boletín de Deudores Morosos del Estado </t>
  </si>
  <si>
    <t>Por la cual se establece la información a reportar, los requisitos y los plazos de envío a la Contaduría General de la Nación.</t>
  </si>
  <si>
    <t>Por la cual se incorpora en los procedimientos transversales del Re´gimen de Contabilidad Pública, el procedimiento para la evaluación del control interno contable.</t>
  </si>
  <si>
    <t>Por la cual se incorpora , en el Régimen de Contabilidad Pública, el referente teórico y metodológico de la regulación contable pública, el cual define el alcance de Régimen de Contabilidad Pública y sirve de base para desarrollar este instrumento de normalización y regulación, en el contexto de la convergencia hacia estádares internacionales de información financiera.</t>
  </si>
  <si>
    <t>Por la cual se incorpora el Ctálogo General de Cuentas al marco normativo para entidades de gobierno.</t>
  </si>
  <si>
    <t>Por la cual se incorpora, en el régimen de Contabilidad Pública, el marco normativo aplicable a entidades de Gobierno y se dictan otras disposiciones.</t>
  </si>
  <si>
    <t xml:space="preserve">X                                     </t>
  </si>
  <si>
    <t>Por medio de la cual se modifica el Régimen de Contabilidad Pública y se deroga la Resolución 192 del 27 de julio de 2010.</t>
  </si>
  <si>
    <t>Por medio de la cual se fijan los parámetros para el envío de información a la Contaduría General de la Nación relacionada con el Boletín de Deudores Morosos del Estado (BDME).</t>
  </si>
  <si>
    <t>Por la cual se modifica el Plan General de Contabilidad Pública y el Manual de Procedimientos del Régimen de Contabilidad Pública.</t>
  </si>
  <si>
    <t>Por la cual se adopta el Régimen de Contabilidad Pública, se establece su conformación y se define el ámbito de aplicación.</t>
  </si>
  <si>
    <t> Modificada Por la Resolución 669 de 2008</t>
  </si>
  <si>
    <t>Por la cual se adopta el Plan General de Contabilidad Pública.</t>
  </si>
  <si>
    <t>Por la cual se adopta el Manual de Procedimientos del Régimen de Contabilidad Pública.</t>
  </si>
  <si>
    <t>Gestión Humana</t>
  </si>
  <si>
    <t>POR MEDIO DE lA CUAL SE INCENTIVA lA ADECUADA ATENCiÓN Y CUIDADO DE lA PRIMERA INFANCIA, SE MODIFICAN lOS ARTíCULOS 236 Y 239 DEL CÓDIGO SUSTANTIVO DEL TRABAJO Y SE DICTAN OTRAS DISPOSICIONES".</t>
  </si>
  <si>
    <t>por la cual se crean los literales e) y f) y un parágrafo del numeral 2 del artículo 5º de la Ley 909 de 2004.</t>
  </si>
  <si>
    <t>Por medio de la cual se adoptan medidas para prevenir, corregir y sancionar el acoso laboral y otros hostigamientos en el marco de las relaciones de trabajo</t>
  </si>
  <si>
    <t>Ley Acoso Laboral</t>
  </si>
  <si>
    <t>Modificada Por la Ley 1575 de 2012 / Modificado Por el Decreto 19 de 2012 / Modificada Por la Ley 1093 de 2006</t>
  </si>
  <si>
    <t>Por la cual se reorganiza el Fondo Nacional de Ahorro, se transforma su naturaleza jurídica y se dictan otras disposiciones.</t>
  </si>
  <si>
    <t>Derogado por el Decreto 1962 de 2023</t>
  </si>
  <si>
    <t>Por la cual se dictan normas tendientes a preservar la moralidad en la administración pública y se fijan disposiciones con el fin de erradicar la corrupción administrativa.</t>
  </si>
  <si>
    <t xml:space="preserve">Establece disposiciones relativas a la gestión del talento humano tendientes a preservar la moralidad pública.  Establece el tema de Diligenciamiento anual de la Declaración de Bienes y diligenciamiento de formato único de hv; artículos 1 y 13. </t>
  </si>
  <si>
    <t>Por el cual se modifica parcialmente el Decreto 1083 de 2015, Único Reglamentario del
Sector de Función Pública, y se deroga el Decreto 1737 de 2009</t>
  </si>
  <si>
    <t>Deroga el Decreto 1737 de 2009</t>
  </si>
  <si>
    <t>Por el cual se adicíona el Capítulo 2 al Título 12 de la Parte 2 del Libro 2 del Decreto 1083 de 2015, Reglamentario Único del Sector de Función Pública, en lo relacíonado con el porcentaje de vinculación laboral de personas con discapacidad en el sector 'público</t>
  </si>
  <si>
    <t>Adiciona el Capítulo 2 al Título 12 de la Parte 2 del Libro 2 del Decreto 1083 de 2015</t>
  </si>
  <si>
    <t>Por medio del cual se compilan las normas del Sistema General de Pensiones</t>
  </si>
  <si>
    <t>Quedan derogadas todas las disposiciones pensionales de naturaleza reglamentaria que versen sobre las materias reguladas en este Decreto.</t>
  </si>
  <si>
    <t>Por el cual se establecen las funciones y.los requisitos generales para los emp1eos públicos de los distintos niveles jerárquicos de los organismos y entidades del orden nacional y se dictan otras disposiciones.</t>
  </si>
  <si>
    <t>Por el cual se reglamenta parcialmente la Ley 432 de 1998 y se dictan otras disposiciones.</t>
  </si>
  <si>
    <t>El Fondo Nacional de Ahorro podrá realizar Alianzas Estratégicas, con el fin de promover el acceso efectivo a la vivienda de interés social, en condiciones favorables para sus afiliados.</t>
  </si>
  <si>
    <t>Artículo  14. Experiencia. / Artículo  15. Certificación de la experiencia Modificado Por el art. 1 Y 2 Decreto Nacional 4476 de 2007 / Artículo  17. Requisitos del nivel directivo.  Adicionado Por el art. 3, Decreto Nacional 4476 de 2007 / Artículo  19. Requisitos del nivel profesional.  Modificado Por el art. 4, Decreto Nacional 4476 de 2007 / Parágrafo Articulo 20 Modificado Por el art. 1 Decreto Nacional 871 de 2006.</t>
  </si>
  <si>
    <t>Por el cual se modifica el Decreto 2772 de 2005</t>
  </si>
  <si>
    <t>Requisitos y Experiencia</t>
  </si>
  <si>
    <t>Derogado por el Decreto 1785 de 2014.</t>
  </si>
  <si>
    <t>Por el cual se establecen las funciones y requisitos generales para los diferentes empleos públicos de los organismos y entidades del orden nacional y se dictan otras disposiciones.</t>
  </si>
  <si>
    <t>Funciones y Requisitos</t>
  </si>
  <si>
    <t>Por el cual se modifica el Decreto 2772 de 2005.</t>
  </si>
  <si>
    <t>Requisitos de estudios para ocupar cargos públicos.</t>
  </si>
  <si>
    <t>Derogado por el Decreto 1785 de 18 de Septiembre de 2014, Decreto por el cual se establecieron las funciones y los requisitos generales para los empleos públicos de los distintos niveles jerárquicos de los organismos y entidades del orden nacional y se dictaron otras disposiciones.</t>
  </si>
  <si>
    <t>Por el cual se reglamenta el artículo 16 de la Ley 909 de 2004 sobre las Comisiones de Personal.</t>
  </si>
  <si>
    <t>Comisiones de Personal</t>
  </si>
  <si>
    <t>Por el cual se reglamenta parcialmente la Ley 909 de 2004 y el Decreto-ley 1567 de 1998.</t>
  </si>
  <si>
    <t>Por el cual se establece el sistema de funciones y de requisitos generales para los empleos públicos correspondientes a los niveles jerárquicos pertenecientes a los organismos y entidades del Orden Nacional, a que se refiere la Ley 909 de 2004</t>
  </si>
  <si>
    <t>Por el cual se establece el procedimiento que debe surtirse ante y Por la Comisión Nacional del Servicio Civil para el cumplimiento de sus funciones.</t>
  </si>
  <si>
    <t>Por el cual se crean el sistema nacional de capacitación y el sistema de estímulos para los empleados del Estado</t>
  </si>
  <si>
    <t>Bienestar y Capacitación</t>
  </si>
  <si>
    <t>Modificado Por el Decreto 19 de 2012 / Modificada Por la Ley 1167 de 2007 /</t>
  </si>
  <si>
    <t>Se reglamentan los decretos-leyes 2400 y 3074 de 1968 y otras normas sobre administración del personal civil.”</t>
  </si>
  <si>
    <t>Reglamentario de la administración gral del TH</t>
  </si>
  <si>
    <t>Derogado por Decreto 1083 de 2015</t>
  </si>
  <si>
    <t>Por el cual se crea el Fondo Nacional de Ahorro, se establecen normas sobre auxilio de cesantía de empleados públicos y de trabajadores oficiales y se dictan otras disposiciones”</t>
  </si>
  <si>
    <t>Derogado por Decreto 1962 de 2023. Modificado por el Decreto 1567 de 1998, Modificado por la Ley 443 de 1998, Adicionado por el artículo 6o. del Decreto 165 de 1997, Modificado por el Decreto 1221 de 1993, Modificado por el artículo 38 del Decreto 1222 de 1993, Modificado en lo pertinente por la Ley 27 de 1992, Modificado por el artículo 12 de la Ley 61 de 1987, Modificado por la Ley 36 de 1982</t>
  </si>
  <si>
    <t>Por el cual se modifican las normas que regulan la administración del personal civil y se dictan otras disposiciones.</t>
  </si>
  <si>
    <t>Ley que marca de manera general la administración del Talento Humano en el Secttor Público</t>
  </si>
  <si>
    <t>Adicionado por art. 7 de Decreto Ley 894 de 2017, Modificado por art. 1 de Decreto Ley 894 de 2017</t>
  </si>
  <si>
    <t xml:space="preserve">Por Ia cue/se adiciona Ia Reso/ucián N° 187 del 4 de abril de 2013 
</t>
  </si>
  <si>
    <t xml:space="preserve">Dalega an eI Subdirector de GestiOn Humana de Ia Un/dad Administrativa Especial de GestiOn Pensional y
Contribucionos Para fiscales de Ia ProtecciOn Social (UGPP).
la expedición de determinados actos admin/strativos ordenando su gasto y pago cuando corresponda: 
</t>
  </si>
  <si>
    <t>AdIciona el articulo 4° de Ia ResoluciOn
No. 187 del 11 de abr/ de 2013</t>
  </si>
  <si>
    <t>Gestión Desarrollo del Talento Humano</t>
  </si>
  <si>
    <t>POR LA CUAL SE OTORGAN INCENTIVOS PARA PROMOVER EL USO DE
 LA BICICLETA EN EL TERRITORIO NACIONAL Y SE MODIFICA EL
CÓDIGO NACIONAL DE TRÁNSITO</t>
  </si>
  <si>
    <t>La misma tiene por objeto incentivar el uso de la
bicicleta como medio principal de transporte en todo el territorio nacional;
incrementar el número de viajes en bicicleta, avanzar en la mitigación del
impacto ambiental que produce el tránsito automotor y mejorar la movilidad
urbana.</t>
  </si>
  <si>
    <t>Artículo 5 y 6</t>
  </si>
  <si>
    <t>Por la cual se expide la Ley General de Educación</t>
  </si>
  <si>
    <t>Definición de Educación formal
Definición de Educación Informal</t>
  </si>
  <si>
    <t>Artículo 10º
Artículo 43</t>
  </si>
  <si>
    <t>Por la cual se organiza el servicio público de la educación superior</t>
  </si>
  <si>
    <t>Defincición de titulos profesionales técnicos y tecnológicos.</t>
  </si>
  <si>
    <t>Articulos 24, 25, 26,</t>
  </si>
  <si>
    <t>"Por el cual se dictan normas en materia de empleo público con el fin de facilitar y asegurar la implementación y desarrollo normativo del Acuerdo Final para la Terminación del Conflicto y la Construcción de una Paz Estable y Duradera"</t>
  </si>
  <si>
    <t>Por el cual se establece que todos los servidores públicos independientemente de su tipo de vinculación con el Estado podrán acceder en igualdad de condiciones a la capacitación, al entrenamiento y a los programas de bienestar que adopte la entidad para garantizar la mayor calidad de los servicios públicos a su cargo, atendiendo a las necesidades y presupuesto de la entídad.</t>
  </si>
  <si>
    <t>Por el cual se modifica el Decreto 1227 de 2005.</t>
  </si>
  <si>
    <t>Modifica la Comisión para desempeñar empleos de libre nombramiento y remoción</t>
  </si>
  <si>
    <t>Por el cual se reglamenta la organización, oferta y funcionamiento de la prestación del servicio educativo para el trabajo y el desarrollo humano y se dictan otras disposiciones.</t>
  </si>
  <si>
    <t/>
  </si>
  <si>
    <t>Por el cual se adopta la actualización del Plan Nacional de Formación y Capacitación para los Servidores Públicos.</t>
  </si>
  <si>
    <t>Educación No Formal</t>
  </si>
  <si>
    <t>Por el cual se establecen las competencias laborales generales para los empleos públicos de los distintos niveles jerárquicos de las entidades a las cuales se aplican los Decretos-ley 770 y 785 de 2005.</t>
  </si>
  <si>
    <t>Competencias Laborales Sector Público</t>
  </si>
  <si>
    <t>Por el cual se establece la evaluación de competencias gerenciales para la provisión de empleos de libre nombramiento y remoción.</t>
  </si>
  <si>
    <t>Evaluación empleos LNYR</t>
  </si>
  <si>
    <t>Derogado por art. 5 de Decreto 4567 de 2011</t>
  </si>
  <si>
    <t>"Por el cualse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</si>
  <si>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Por el cual se establece el Sistema Tipo de Evaluación del Desempeño Laboral de los
Servidores de Carrera Administrativa y en Período de Prueba</t>
  </si>
  <si>
    <t>Administración de Servicios al Personal</t>
  </si>
  <si>
    <t>POR MEDIO DE LA CUAL SE ADOPTA LA ESTRATEGIA SALAS AMIGAS DE LA FAMILIA LACTANTE DEL ENTORNO LABORAL EN ENTIDADES PÚBLICAS TERRITORIALES Y EMPRESAS PRIVADAS Y SE DICTAN OTRAS DISPOSICIONES</t>
  </si>
  <si>
    <t>Por medio de la cual se establece la licencia Por luto para los servidores públicos</t>
  </si>
  <si>
    <t>Pasa a Cinco (5) días hábiles</t>
  </si>
  <si>
    <t>Por medio del cual se establece un marco general para la libranza o descuento directo y se dictan otras disposiciones</t>
  </si>
  <si>
    <t>Trámites de libranza y descuento directo</t>
  </si>
  <si>
    <t>Por la cual se modifican los artículos 236, 239, 57, 58 del Código Sustantivo del Trabajo y se dictan otras disposiciones.</t>
  </si>
  <si>
    <t>Extensión Licencia Maternidad  en 2 semanas</t>
  </si>
  <si>
    <t>Por medio de la cual se adiciona y modifica la Ley 244 de 1995, se regula el pago de las cesantías definitivas o parciales a los servidores públicos, se establecen sanciones y se fijan términos para su cancelación.</t>
  </si>
  <si>
    <t>Subrogada Por la Ley 1071 de 2006</t>
  </si>
  <si>
    <t>Por medio de la cual se fijan términos para el pago oPortuno de cesantías para los servidores públicos, se establecen sanciones y se dictan otras disposiciones</t>
  </si>
  <si>
    <t>Es norma antecedente en materia de cesantias sector público, actualmente subrogada</t>
  </si>
  <si>
    <t>Por medio de la cual se reconoce la compensación en dinero de las vacaciones a los trabajadores del sector privado y a los empleados y trabajadores de la administración pública en sus diferentes órdenes y niveles</t>
  </si>
  <si>
    <t>Vacaciones proPorcional</t>
  </si>
  <si>
    <t>Modificada Por la Ley 332 de 28 de Diciembre de 1996</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</si>
  <si>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</si>
  <si>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Marco que fija objetivos y criterios en cuanto a Régimen Salarial y Prestacional</t>
  </si>
  <si>
    <t>Modificado por Ley 332 de 1996,Reglamentado por Decreto 1172 de 1992</t>
  </si>
  <si>
    <t>Por la cual se dispone el suministro de calzado y vestido de labor para los empleados del sector público.</t>
  </si>
  <si>
    <t>Por la cual se dictan disposiciones de protección a la madre adoptante Pmpleada del sector público</t>
  </si>
  <si>
    <t>Se extienden disposiciones del CST en el tema</t>
  </si>
  <si>
    <t>Por la cual se modifica el régimen del Subsidio familiar y se dictan otras disposiciones</t>
  </si>
  <si>
    <t>Los relacionados con el pago de aPortes Por cajas de compensación familiar - Pago de Parafiscales/ Define el subsidio como una prestación social</t>
  </si>
  <si>
    <t>Por el cual se fijan las escalas de asignación básica de los empleos que sean desempef'lados por empleados públicos de la Rama Ejecutiva, Corporaciones Autónomas Regionales y de Desarrollo Sostenible, Empresas Sociales del Estado, del orden nacional, y se dictan otras disposiciones.</t>
  </si>
  <si>
    <t>Incremento salarial año 2014</t>
  </si>
  <si>
    <t>Derogado por art. 38 de Decreto 1101 de 2015</t>
  </si>
  <si>
    <t>Fijación escala de viaticos para los empleados publicos</t>
  </si>
  <si>
    <t>Escala de viaticos</t>
  </si>
  <si>
    <t>Derogado por el decreto anual de viaticos</t>
  </si>
  <si>
    <t>Disposiciones para ajustar el número de dias a cargo de los empleadores</t>
  </si>
  <si>
    <t>Incapacidades por Enfermedad General</t>
  </si>
  <si>
    <t>Decreto que módifica el paragrafo 1  del articulo 40  del Decreto 1406 de 1999</t>
  </si>
  <si>
    <t>Por el cual se autoriza el reconocimiento en dinero de días compensatorios.</t>
  </si>
  <si>
    <t>Por el cual se reglamenta el proceso de compensación y el funcionamiento de la subcuenta de compensación interna del Regimen Contributivo del Fosyga</t>
  </si>
  <si>
    <t>Se fijan reglas para el control del recaudo de cotizaciones al regimen contributivo</t>
  </si>
  <si>
    <t>Art 12 y 24</t>
  </si>
  <si>
    <t>Por el cual se dictan disposiciones en materia prestacional.</t>
  </si>
  <si>
    <t>Adicionado Por el Decreto Nacional 4592 de 2006 /   Modificado Por el Decreto Nacional 2480 de 2008.</t>
  </si>
  <si>
    <t>Bonificación de dirección</t>
  </si>
  <si>
    <t>Por el cual se modifica el régimen de Prima Técnica para los empleados públicos del Estado.</t>
  </si>
  <si>
    <t>Prima Técnica</t>
  </si>
  <si>
    <r>
      <rPr>
        <rFont val="&quot;Work Sans&quot;, sans-serif"/>
        <sz val="12.0"/>
      </rPr>
      <t>Modificado por art. 2 de Decreto 2177 de 2006</t>
    </r>
  </si>
  <si>
    <t>Por el cual se modifican los artículos 3 y 4 del Decreto 2164 de 1991.</t>
  </si>
  <si>
    <t>Artículo 2º.- Modificado Decreto Nacional 2004 de 1997 / Artículo 3º.- Derogado Por el Decreto Nacional 26 de 1998 / Artículo  7º.- De la comisión de estudios.  Modificado Por el Decreto Nacional 3555 de 2007 / Artículo  12º.- De los informes.  Modificado Por el Decreto Nacional 2140 de 2008</t>
  </si>
  <si>
    <t>Disposiciones sobre comisiones en el exterior</t>
  </si>
  <si>
    <t>Comisiones Exterior</t>
  </si>
  <si>
    <t>Por el cual se reglamenta parcialmente el Decreto-Ley 1661 de 1991.</t>
  </si>
  <si>
    <t>Modificado por Decreto 1164 de 2012, Modificado por art. 1 de Decreto 2177 de 2006</t>
  </si>
  <si>
    <t>Por el cual se dictan disposiciones sobre comisiones en el exterior.</t>
  </si>
  <si>
    <t>Comisiones</t>
  </si>
  <si>
    <t>Por el cual se modifica el régimen de Prima Técnica, se establece un sistema para otorgar estímulos especiales a los mejores empleados oficiales y se dictan otras disposiciones.</t>
  </si>
  <si>
    <r>
      <rPr>
        <rFont val="&quot;Work Sans&quot;, sans-serif"/>
        <sz val="12.0"/>
      </rPr>
      <t>Derogado parcialmente art. 40 de Decreto Ley 1567 de 1998</t>
    </r>
  </si>
  <si>
    <t>Por el cual se establece la Prima Técnica para los Magistrados de la Corte Suprema de Justicia, los Consejeros de Estado y los Magistrados del Tribunal Disciplinario.</t>
  </si>
  <si>
    <t>Artículo  21º.-  Derogado Por el art. 2, Ley 995 de 2005. Sobre el pago proPoriconal de vacaciones al momento del retiro</t>
  </si>
  <si>
    <t>Por el cual se fijan las reglas generales para la aplicación de las normas sobre prestaciones sociales de los empleados públicos y trabajadores oficiales del sector nacional.</t>
  </si>
  <si>
    <t>Norma General Prestaciones Sociales aplicable</t>
  </si>
  <si>
    <t>Modificado por Ley 995 de 2005. La Prima de Servicios y la Prima de Navidad en cuanto a la forma de pago de manera proPorcional</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</si>
  <si>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</si>
  <si>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Régimen Salarial</t>
  </si>
  <si>
    <t>Actualmente es aplicable la Ley 1468/2011</t>
  </si>
  <si>
    <t>Por el cual se modifica el artículo 35 del Decreto 1848 de 1969</t>
  </si>
  <si>
    <t>Sobre Licencia de Maternidad para empleados oficiales</t>
  </si>
  <si>
    <t>Modificado Por el Decreto 1295 de 1994 / Modificado tácitamente Por el Artículo 207 de la Ley 100 de 1993 / Modificado Por el Decreto 625 de 1988 / Modificado Por el Decreto 722 de 1973</t>
  </si>
  <si>
    <t>Por el cual se reglamenta el Decreto 3135 de 1968</t>
  </si>
  <si>
    <t>En materia de seguriad social y prestaciones</t>
  </si>
  <si>
    <t>Por el cual se prevé la integración de la seguridad social entre el sector público y el privado y se regula el régimen prestacional de los empleados públicos y trabajadores oficiales</t>
  </si>
  <si>
    <t>Decreto - Ley</t>
  </si>
  <si>
    <t>Aclarado Por el art. 1, Decreto Nacional 3193 de 1968, Reglamentada Por el Decreto Nacional 1848 de 1969</t>
  </si>
  <si>
    <t>Por el cual se adiciona el Decreto Número 3135 de 1968</t>
  </si>
  <si>
    <t>Aspectos relacionados con Prima de Navidad</t>
  </si>
  <si>
    <t>Sobre auxilio de cesantía</t>
  </si>
  <si>
    <t>06/10/1323</t>
  </si>
  <si>
    <t>Por medio de la cual se reglamenta la prestación del servicio de Auxiliar Jurídico ad honorem en la UGPP.</t>
  </si>
  <si>
    <t xml:space="preserve">Regula lo los requisitos y proedimientos internos para la prestación del servicio de Auxiliar Jurídico ad honorem. </t>
  </si>
  <si>
    <t>CIRCULAR EXTERNA  CONJUNTA MIN PROTECCIÓN SOCIAL</t>
  </si>
  <si>
    <t>Instrucciones para la aplicación de la ley 1468 de 2011</t>
  </si>
  <si>
    <t>Reconocimiento de las licencias de maternidad y paternidad por parte del Fosyga</t>
  </si>
  <si>
    <t>Gestión del Ciclo Laboral</t>
  </si>
  <si>
    <t>Por el cual se reglamenta parcialmente la Ley 909 de 2004 y Decreto Ley 770 de 2005</t>
  </si>
  <si>
    <t>Selección y evaluación cargos de LNYR</t>
  </si>
  <si>
    <t>Por el cual se reglamenta el artículo 24 de la Ley 443/98 y 909/04</t>
  </si>
  <si>
    <t>Concurso Carrera Adtiva</t>
  </si>
  <si>
    <t>CIRCULAR  CNSC</t>
  </si>
  <si>
    <t>Determina efectos del fallo  de fecha del Consejo de Estado del 05/05/2014</t>
  </si>
  <si>
    <t>DEFINICION Y ADMINISTRACION CLIMA Y CULTURA</t>
  </si>
  <si>
    <t>Por la cual se modifica el Sistema de Riesgos Laborales y se dictan otras disposiciones en materia de Salud Ocupacional.</t>
  </si>
  <si>
    <t>DEFINICIÓN Y ADMINISTRACIÓN CLIMA Y CULTURA</t>
  </si>
  <si>
    <t>Por la cual se adopta la política nacional de gestión del riesgo de desastres y se establece el Sistema Nacional de Gestión del Riesgo de Desastres y se dictan otras disposiciones</t>
  </si>
  <si>
    <t>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t>
  </si>
  <si>
    <t>Por medio de la cual se define la obesidad y las enfermedades crónicas no transmisibles asociadas a esta como una prioridad de salud pública y se adoptan medidas para su control, atención y prevención.</t>
  </si>
  <si>
    <t>Establece la obesidad como una enfermedad crónica de Salud Pública, la cual es causa directa de enfermedades cardiacas, circulatorias, colesterol alto, estrés, depresión, hipertensión, cáncer, diabetes, artritis, colon, entre otras, todos ellos aumentando considerablemente la tasa de mortalidad de los colombianos.</t>
  </si>
  <si>
    <t>Art 1, 5</t>
  </si>
  <si>
    <r>
      <rPr>
        <rFont val="&quot;Work Sans&quot;, sans-serif"/>
        <sz val="12.0"/>
      </rPr>
      <t>Modificado por Ley 2281 de 2023</t>
    </r>
  </si>
  <si>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</si>
  <si>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antitabaco</t>
  </si>
  <si>
    <t>Art 18, 19, 20</t>
  </si>
  <si>
    <t>Por la cual se dictan normas sobre la organización, administración y prestaciones del Sistema General de Riesgos Profesionales</t>
  </si>
  <si>
    <t>Prestaciones por incapacidad, invalidez o muerte</t>
  </si>
  <si>
    <t>Por la cual se dictan Medidas  Sanitarias</t>
  </si>
  <si>
    <t>Salud Ocupacional</t>
  </si>
  <si>
    <t>TITULO III</t>
  </si>
  <si>
    <t>Modificado por Decreto 2106 de 2019, Modificado por art. 36 de Decreto 126 de 2010, Reglamentado parcialmente por Decreto 2493 de 2004</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</si>
  <si>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</si>
  <si>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 xml:space="preserve">Por el cual se amplía la vigencia del régimen de pensiones especiales para las
actividades de alto riesgo previstas en el Decreto 2090 de 2003. </t>
  </si>
  <si>
    <t>Derogado por Decreto 1650 de 2014</t>
  </si>
  <si>
    <t xml:space="preserve">Por el cual se expide la Tabla de Enfermedades Laborales </t>
  </si>
  <si>
    <t>Modificado por Decreto 676 de 2020</t>
  </si>
  <si>
    <t>Por el cual se dictan disposiciones para la implementación del Sistema de Gestión de la seguridad y salud en el trabajo (SG-SST)</t>
  </si>
  <si>
    <t>Por el cual se declara el día del servidor público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</si>
  <si>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</si>
  <si>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Afiliación al Sistema General de Riesgos Laborales de las personas vinculadas a través de un contrato formal de prestación de servicios con entidades o instituciones públicas o privadas</t>
  </si>
  <si>
    <t>Por el cual se adoptan medidas en relación con el consumo de alcohol.</t>
  </si>
  <si>
    <t>Tiene como objeto proteger al menor de edad y a la comunidad en general de los efectos nocivos del consumo de bebidas alcohólicas y establecer medidas tendientes a la reducción del daño y la minimización del riesgo de accidentalidad, violencia cotidiana y criminalidad asociada al consumo inmoderado de alcohol. NO establece obligaciones especificas para las empresas o empleadores.</t>
  </si>
  <si>
    <t>Art 1</t>
  </si>
  <si>
    <t>Por el cual se determina la organización y administración del Sistema General de Riesgos Profesionales</t>
  </si>
  <si>
    <t>PPor el cual se determinan las bases para la organización y administración de Salud Ocupacional en el país.</t>
  </si>
  <si>
    <t>Por la cual se modifica parcialmente la resolución 1409 de 2012 y se dictan otras disposiciones</t>
  </si>
  <si>
    <t>Define el Perfil del Coordinador de Trabajo en Alturas, el cual tiene autorización del empleador "para aplicar medidas correctivas inmediatas" para controlar los riesgos asociados a los trabajos en alturas.
Señala que la función de Coordinador de Trabajo en Altura puede ser llevada a cabo por el Coordinador o Ejecutor del SG-SST o cualquier otro trabajador designado por el empleador.</t>
  </si>
  <si>
    <t>Art. 8</t>
  </si>
  <si>
    <t>Por la cual se establece el Reglamento de Seguridad para protección contra caídas en trabajo en alturas</t>
  </si>
  <si>
    <t>Seguridad y Salud en el Trabajo. Deroga las resoluciones 3673/2008, 0736/2009, 2291/2010, circular 070/2009</t>
  </si>
  <si>
    <t>Por la cual se modifican los artículos 11 y 17 de la Resolución 2346 de 2007 y se dictan otras disposiciones</t>
  </si>
  <si>
    <t>Salud ocupacional (evaluaciones médicas ocupacionales)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</si>
  <si>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</si>
  <si>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medidas en relación con el consumo de cigarrillo o de tabaco</t>
  </si>
  <si>
    <t>Salud ocupacional</t>
  </si>
  <si>
    <t>Por la cual se deroga la Resolución 01157 de 2008</t>
  </si>
  <si>
    <t>Salud ocupacional (Registro COPASO)</t>
  </si>
  <si>
    <t>Por la cual se regula la práctica de evaluaciones médicas ocupacionales y el manejo y contenido de las historias clínicas ocupacionales</t>
  </si>
  <si>
    <t>salud ocupacional</t>
  </si>
  <si>
    <t>Por la cual se reglamenta la investigación de incidentes y accidentes de trabajo</t>
  </si>
  <si>
    <t>Por la cual se adoptan los formatos de informe de accidente de trabajo y de enfermedad profesional y se dictan otras disposiciones</t>
  </si>
  <si>
    <t>Por la cual se reglamenta la organización, funcionamiento y forma de los Programas de Salud Ocupacional que deben desarrollar los patronos o empleadores en el pais.</t>
  </si>
  <si>
    <t>Por la cual se reglamenta la organización y funcionamiento de los Comtés de Medicina, Higiene y Seguridad Industrial en los lugares de trabajo</t>
  </si>
  <si>
    <t>Por la cual se establecen algunas disposiciones sobre vivienda, higiene y seguridad en los establecimientos de trabajo</t>
  </si>
  <si>
    <t>Estatuto de la Seguridad Industrial</t>
  </si>
  <si>
    <t>SEGURIDAD Y SALUD EN EL TRABAJO</t>
  </si>
  <si>
    <t>Por medio de la cual se expide la Ley de salud mental y se dictan otras disposiciones.</t>
  </si>
  <si>
    <t>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t>
  </si>
  <si>
    <t>Art 1, 2, 6, 9, 38</t>
  </si>
  <si>
    <t>Por medio de la cual se establece la Ley General de Bomberos de Colombia.</t>
  </si>
  <si>
    <t>Gestión del riesgo de desastres</t>
  </si>
  <si>
    <t>Art. 18</t>
  </si>
  <si>
    <t>Por la cual se dictan normas para garantizar la atención integral a personas que consumen sustancias psicoactivass y se crea el premio nacional  "Entidad comprometida con la prevención del consumo, abuso y adicción a sustancias psicoactivas".</t>
  </si>
  <si>
    <t>Se reconoce que el consumo, abuso y adicción a sustancias psicoactivas, lícitas o ilícitas es un asunto de salud pública y bienestar de la familia, la comunidad y los individuos. Por lo tanto, el abuso y la adicción deberán ser tratados como una enfermedad que requiere atención integral</t>
  </si>
  <si>
    <t>Art. 2, 7, 8</t>
  </si>
  <si>
    <t>Por la cual se adopta la política nacional de gestión del riesgo de desastres y se establece el Sistema Nacional de Gestión del Riesgo de Desastres y se dictan otras disposiciones.</t>
  </si>
  <si>
    <t>Art. 1, 2</t>
  </si>
  <si>
    <t>POR MEDIO DE LA CUAL SE GARANTIZA LA IGUALDAD SALARIAL Y DE
RETRIBUCiÓN LABORAL ENTRE MUJERES Y HOMBRES, SE ESTABLECEN
MECANISMOS PARA ERRADICAR CUALQUIER FORMA DE DISCRIMINACiÓN Y
SE DICTAN OTRAS DISPOSICIONES</t>
  </si>
  <si>
    <t>Todos los trabajadores y trabajadoras son iguales ante la ley, tienen la misma protección y garantías, en consecuencia, queda abolido cualquier tipo de distinción par razón del carácter intelectual o material de la labor, su forma a retribución, el género o sexo salvo las excepciones establecidas por la ley.</t>
  </si>
  <si>
    <t>Por medio de la cual se modifica el Código Penal y se establecen otras disposiciones.</t>
  </si>
  <si>
    <t>Tiene por objeto garantizar la protección de los derechos de una persona, grupo de personas, comunidad o pueblo, que son vulnerados a través de actos de racismo o discriminaciónX</t>
  </si>
  <si>
    <t>Por medio de la cual se reforma el Sistema General de Seguridad Social en Salud y se dictan otras disposiciones.</t>
  </si>
  <si>
    <t>Universalización del aseguramiento en salud: todos los residentes en el país deberán ser afiliados del Sistema General de Seguridad Social en Salud, establece los principios del sistema (universalidad, solidaridad, igualdad, obligatoriedad, prevalencia de derechos, libre escogencia, participación social, irrenunciablidad)</t>
  </si>
  <si>
    <t>Art. 32</t>
  </si>
  <si>
    <t>Por la cual se expide la Ley de Formalización y Generación de Empleo.</t>
  </si>
  <si>
    <t>Registro del Comité Paritario de Salud Ocupacional</t>
  </si>
  <si>
    <t>Art. 65</t>
  </si>
  <si>
    <r>
      <rPr>
        <rFont val="&quot;Work Sans&quot;, sans-serif"/>
        <sz val="12.0"/>
      </rPr>
      <t>Modificado parcialmente por Ley 2117 de 2021</t>
    </r>
  </si>
  <si>
    <t>Por medio de la cual se modifica la Ley 769 de 2002</t>
  </si>
  <si>
    <t xml:space="preserve">La licencia de conducción habili­tará a su titular para conducir vehículos automotores de acuerdo con las categorías que para cada modalidad establezca la reglamentación que para el caso.  Presentar Certificado de aptitud física, mental y de coordinación motriz para conducir expedido por un Centro de Reconocimiento de Conductores habilitado por el Ministerio de Transporte, de conformidad con la reglamentación que expida el Ministerio de Transporte </t>
  </si>
  <si>
    <t xml:space="preserve">Art 2, 3, </t>
  </si>
  <si>
    <t>Por la cual se reforma la Ley 769 de 2002 - Código Nacional de Tránsito, y se dictan otras disposiciones.</t>
  </si>
  <si>
    <t xml:space="preserve">Otorgamiento de la Licencia de conducción por primera vez,  Vigencia d ella licencia de conducción (particular es indefinida) , cada 5 años se debe refrendar,    adecuadas condiciones mecánicas y de seguridad , Revisión técnico -mecánica (vehículos particulares c/2 años , motos c/año). </t>
  </si>
  <si>
    <t>ART 4,6,7, 8,10,11,18, 24</t>
  </si>
  <si>
    <t>Por la cual se adiciona el numeral 10 del artículo 57 del Código Sustantivo del Trabajo y se establece la Licencia por Luto.</t>
  </si>
  <si>
    <t>Conceder al trabajador en caso de fallecimiento de su cónyuge, compañero o compañera permanente o de un familiar hasta el grado segundo de consanguinidad, primero de afinidad y primero civil, una licencia remunerada por luto de cinco (5) días hábiles.</t>
  </si>
  <si>
    <t>Por medio de la cual se modifican los artículos 106 y 107 de la Ley 769 del 2 de agosto de 2002 y se dictan otras disposiciones.</t>
  </si>
  <si>
    <t>Establece los limites de velocidad en vías urbanas y carreteras municipales ; Normas especificas para motocicletas</t>
  </si>
  <si>
    <t>Art 1, 3</t>
  </si>
  <si>
    <t xml:space="preserve">por medio de la cual se aprueba el "Convenio Marco de la OMS para el control del
tabaco", hecho en Ginebra, el veintiuno (21) de mayo de dos mil tres (2003).
</t>
  </si>
  <si>
    <t>El objetivo de este Convenio y de sus protocolos es proteger a las generaciones presentes y futuras contra las devastadoras consecuencias sanitarias, sociales, ambientales y económicas del consumo de tabaco.</t>
  </si>
  <si>
    <t>Art. 3, 4, 12, 14, 18.</t>
  </si>
  <si>
    <t xml:space="preserve">Por la cual se expiden normas para el Control a la Evasión del Sistema de Seguridad
Social. </t>
  </si>
  <si>
    <t>Medidas para evitar y controlar la evasión de aportes las Sistema de Seguridad Social. ARL; EPS; ICBF; SENA.</t>
  </si>
  <si>
    <t>Por la cual se dictan normas para apoyar el empleo y ampliar la protección social y se modifican algunos artículos del Código Sustantivo de Trabajo.</t>
  </si>
  <si>
    <t>Obligatoriedad de afiliar los aprendices a la ARL</t>
  </si>
  <si>
    <t>Art. 30</t>
  </si>
  <si>
    <t>Modificado por Decreto 2106 de 2019, Reglamentado por Decreto 4690 de 2005</t>
  </si>
  <si>
    <t xml:space="preserve">Por la cual se adoptan normas sobre Construcciones Sismo Resistentes. </t>
  </si>
  <si>
    <t>Art. 9-10-15-19-47-48-51-53</t>
  </si>
  <si>
    <t>Acatamiento de la normatividad sobre construcción de edificaciones sismo resistentes. Modificado por el Decreto 19 de 2012, publicado en el Diario Oficial No. 48.308 de 10 de enero de 2012, 'Por el cual se dictan normas para suprimir o reformar regulaciones, procedimientos y trámites innecesarios existentes en la Administración Pública'</t>
  </si>
  <si>
    <t>Por medio de la cual se aprueba el "Convenio número 161, sobre los servicios de salud en el trabajo" adoptado por la 71 Reunión de la Conferencia General de la Organización Internacional del Trabajo, OIT, Ginebra, 1985.</t>
  </si>
  <si>
    <t>Responsabilidades de los servicios de salud en el trabajo,
Información a los trabajadores sobre los riesgos,
Información que deben suministrar el empleador y los trabajadores a los servicios de salud.</t>
  </si>
  <si>
    <t>ART. 5, ART. 13, ART. 14 y 15</t>
  </si>
  <si>
    <t xml:space="preserve">Por la cual se crea el Sistema de Seguridad Social Integral y se dictan otras disposiciones. </t>
  </si>
  <si>
    <t xml:space="preserve">Afiliación obligatoria al SGP, Cotización SGRP a cargo empleador , Afiliación y obligaciones del empleador en SGS- obligatoriedad de las Cotizaciones. </t>
  </si>
  <si>
    <t>Modificado parcialmente por Ley 2161 de 2021, Modificado por Ley 2112 de 2021, Modificado por Decreto 2106 de 2019, Reglamentado por art. 1 de Decreto 1950 de 2005, Reformada por la Ley 797 de 2003, Modificado por Ley 344 de 1996</t>
  </si>
  <si>
    <t>Por medio de la cual se aprueba el "Convenio número 170 y la Recomendación número 177 sobre la Seguridad en la Utilización de los Productos Químicos en el Trabajo", adoptados por la 77a. Reunión de la Conferencia General de la OIT, Ginebra, 1990.</t>
  </si>
  <si>
    <t xml:space="preserve">Aprueba el Convenio 170, y la recomendación 177 de la OIT sobre la seguridad en la utilización de los productos químicos en el trabajo. El Convenio exige clasificar las sustancias según sus peligros, etiquetar y marcar adecuadamente los productos. </t>
  </si>
  <si>
    <t>Por medio de la cual se aprueba el Convenio 159 sobre la readaptación
profesional y el empleo de personas inválidas, adoptado por la Conferencia
General de la Organización Internacional del Trabajo en su 69a. reunión,
Ginebra, 1983.</t>
  </si>
  <si>
    <t>Art 1 Numeral 2
Art. 3, 4.</t>
  </si>
  <si>
    <t>CODIGO SUSTANTIVO DEL TRABAJO</t>
  </si>
  <si>
    <t>Obligaciones de las partes en general
Obligaciones específicas del empleador
Suministrar y acondicionar sitios de trabajo que garanticen seguridad  y salud de los trabajadores. Hacer exámenes médicos a su personal y adoptar medidas de higiene y seguridad.</t>
  </si>
  <si>
    <t>Modificado parcialmente por Decreto 2606 de 1998</t>
  </si>
  <si>
    <t>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t>
  </si>
  <si>
    <t>Prorroga la vigencia del Decreto 1168 del 25 de agosto de 2020 “Por el cual se imparten instrucciones en virtud de la emergencia sanitaria generada por la pandemia del Coronavirus COVID – 19, y el mantenimiento del orden público y se decreta el aislamiento selectivo con distanciamiento individual responsable”, hasta las cero horas (00:00 a.m) del día 1 de noviembre de 2020.</t>
  </si>
  <si>
    <t>193 (ALCALDÍA MAYOR DE BOGOTÁ, D. C.)</t>
  </si>
  <si>
    <t>Por medio del cual se adoptan medidas transitorias de policía para garantizar el orden público en
el Distrito Capital y mitigar el impacto social y económico causado por la pandemia de
Coronavirus SARS-Cov-2 (COVID-19) en el periodo transitorio de nueva realidad</t>
  </si>
  <si>
    <t>Regula las condiciones que posibiliten a Bogotá D.C. entrar en un periodo transitorio de “nueva realidad” bajo el cual sea posible adelantar la reactivación de los sectores y procurando evitar circunstancias graves de rebrote del COVID-19 que obliguen al regreso de medidas de aislamiento preventivo más restrictivas.</t>
  </si>
  <si>
    <t>2, 3 A, 3 F 1, 5 A, B y C, 7.</t>
  </si>
  <si>
    <t>SI</t>
  </si>
  <si>
    <t>Por el cual se imparten instrucciones en virtud de la emergencia sanitaria generada por la pandemia del Coronavirus COVID – 19, y el mantenimiento del orden público y se decreta el aislamiento selectivo con distanciamiento individual responsable.</t>
  </si>
  <si>
    <t xml:space="preserve">
Establece que en todas las actividades deberán cumplirse los protocolos de bioseguridad que establezca el Ministerio de Salud (incluido en el espacio público) y las instrucciones que adopten o expidan los diferentes ministerios y entidades del orden nacional para evitar la propagación del coronavirus.</t>
  </si>
  <si>
    <t>143 (ALCALDÍA MAYOR DE BOGOTÁ, D. C.)</t>
  </si>
  <si>
    <t>Por el cual se imparten lineamientos para dar continuidad a la ejecución de la medida de aislamiento obligatorio en Bogotá D.C. y se toman otras determinaciones</t>
  </si>
  <si>
    <t>Establece las medidas de bioseguridad que deben cumplir los habitantes de Bogotá D.C. y los titulares de actividades económicas.
Establece la corresponsabilidad de los empleadores de la ciudad de Bogotá D.C. quienes están obligados a adelantar sus actividades económicas bajo los principios de precaución, solidaridad y autoprotección.</t>
  </si>
  <si>
    <t>3 y 4</t>
  </si>
  <si>
    <t>Por el cual se declara un Estado de Emergencia Económica, Social y Ecológica en todo el territorio Nacional</t>
  </si>
  <si>
    <t>Declara el Estado de Emergencia Económica, Social y Ecológica en todo el territorio nacional, por el término de treinta (30) días calendario, contados a partir de la vigencia de este decreto.</t>
  </si>
  <si>
    <t>NO</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</si>
  <si>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</si>
  <si>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 xml:space="preserve">Tiene por objeto establecer los aspectos necesarios para que los habitantes del territorio nacional cuenten con canales oficiales de atención telefónica y móvil durante las emergencias sanitarias. 
Aplicación tecnológica oficial CoronApp en el territorio nacional que permite a los habitantes del territorio nacional, de manera gratuita (zero rating), tener acceso a información actualizada y veraz sobre emergencias sanitarias, su evolución en el país y alertas de prevención, así como reportar, a través de terminales móviles, un autodiagnóstico de su estado de salud. Línea oficial de atención telefónica. La línea 192 es la línea de atención telefónica oficial del Gobierno nacional. Protección de datos personales. </t>
  </si>
  <si>
    <t>Por el cual se imparten instrucciones en virtud de la emergencia sanitaria generada por la
pandemia del Coronavirus COVID-19, y el mantenimiento del orden público</t>
  </si>
  <si>
    <t>Dadas las circunstancias y medidas de cuidado para preservar la salud
y la vida, evitar el contacto y la propagación del coronavirus COVID-19 garantizar el
abastecimiento y disposición  de alimentos de primera necesidad y servicios que por su
misma naturaleza no deben interrumpirse so pena de afectar el derecho a la vida, a la salud
y la supervivencia de los habitantes, y en concordancia con la emergencia sanitaria declarada
mediante la Resolución del 12 de marzo de 2020 del Ministerio de Salud y Protección
Social, es necesario ordenar un aislamiento preventivo obligatorio para todos los habitantes
de la República de Colombia, de acuerdo con las instrucciones que se impartirán para tal efecto.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</si>
  <si>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</si>
  <si>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 xml:space="preserve">Para evitar el contacto entre las personas y propiciar el distanciamiento social, las entidades y particulares que cumplan funciones públicas prestarán los servicios a través de canales electrónicos que deberán ser publicados en las páginas web al igual que los mecanismos para el registro y respuesta de las peticiones. </t>
  </si>
  <si>
    <t>Por el cual se imparten instrucciones en virtud de la emergencia sanitaria generada por la pandemia del Coronavirus COVID-19 y el mantenimiento del orden público.</t>
  </si>
  <si>
    <t>Se ordena un aislamiento preventivo obligatorio para todos los habitantes de la República de Colombia, de acuerdo con las instrucciones que se impartirán para el efecto.</t>
  </si>
  <si>
    <t>Por el cual se adoptan medidas transitorias para garantizar el orden publico en el Distrito Capital,
con ocasión de !a declaratoria de calamidad púbica efectuada mediante Decreto Distrital 087 del 2020</t>
  </si>
  <si>
    <t>limitó totalmente la libre circulación de vehículos y personas en el territorio del Distrito Capital de Bogotá entre día jueves 19 de marzo 2020 a 23:59 horas hasta lunes 23 marzo de 2020 a las horas, exceptuando personas y vehículos indispensables” para la realización las actividades descritas en el Decreto</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</si>
  <si>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</si>
  <si>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Establece las obligaciones que el  contratante debe cumplir con las normas del Sistema General de Riesgos Laborales</t>
  </si>
  <si>
    <t>Artículo 2.2.4.2.2.15</t>
  </si>
  <si>
    <t xml:space="preserve">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 </t>
  </si>
  <si>
    <t xml:space="preserve">Por medio del cual se expide el Decreto Único Reglamentario del Sector Salud y
Protección Social. 
</t>
  </si>
  <si>
    <t xml:space="preserve">Establece todo lo concerniente al sector salud que nos es aplicable respecto a incapacidades, licencias y reconocimiento de prestaciones económicas. </t>
  </si>
  <si>
    <t>Por el cual se modifica y adiciona el Decreto 1079 de 2015, en relación con el Plan Estratégico de Seguridad Vial.</t>
  </si>
  <si>
    <t>Por el cual se corrigen unos yerros del Decreto 1072 de 2015, Decreto Único Reglamentario del Sector Trabajo, contenidos en los artículos 2.2.4.2.1.6., 2.2.4.6.42. y 2.2.4.10.1. del título 4 del libro 2 de la parte 2, referente a Riesgos Laborales.</t>
  </si>
  <si>
    <t>Contratación de Servicios de Seguridad y Salud en el Trabajo</t>
  </si>
  <si>
    <t>Por el cual se modifica el Decreto 1 072 de 2015, Único Reglamentario del Sector
Trabajo, en lo referente al plazo para obtener el Registro Único de Intermediarios
del Sistema General de Riesgos Laborales.</t>
  </si>
  <si>
    <t>Plazo para obtener el Registro Único de Intermediarios
del Sistema General de Riesgos Laborales</t>
  </si>
  <si>
    <t>Por el cual se expide el, Manual Unico para la Calificación de la Pérdida de la 
Capacidad Laboral y Ocupacional.</t>
  </si>
  <si>
    <t>Capacidad Laboral y Ocupacional</t>
  </si>
  <si>
    <t xml:space="preserve">Por el cual se modifica el artículo 7 del Decreto 55 de 2007, modificado por los 
Decretos 1519 de 2009 y 2962 de 2010 
</t>
  </si>
  <si>
    <t xml:space="preserve">Por el cual se establecen reglas para cancelar la multiafiliación en el Sistema 
General de Riesgos Profesionales .
</t>
  </si>
  <si>
    <t xml:space="preserve">Establece  reglas para la cancelación por una única vez de la multiafiliación en el SGRP y se aplicarán a todos los aportantes al SGRP y a las ARL. Prohíbe la multiafiliación el SGRP. </t>
  </si>
  <si>
    <t>Por el cual se modifica el artículo 7° del Decreto 055 de 2007</t>
  </si>
  <si>
    <t>Decaimiento por cumplimiento del término para el cual fue expedido</t>
  </si>
  <si>
    <t>Por medio del cual se establecen las fechas de obligatoriedad del uso de la Planilla Integrada de Liquidación de Aportes para pequeños aportantes e independientes.</t>
  </si>
  <si>
    <t>Por el cual se adopta el Plan Distrital para la Prevención y Atención de
Emergencias para Bogotá D.C.</t>
  </si>
  <si>
    <t>Plan de emergencias y Brigada de                                                                                                                                                                                                                                                                                                                                                                                                                                                                                                                                                                                                                                                                                                                                                                                                                                                                                                                                                                                                                  emergencias</t>
  </si>
  <si>
    <t xml:space="preserve">Por el cual se crea y reglamenta el Sistema de Vigilancia en Salud Pública y se dictan
otras disposiciones </t>
  </si>
  <si>
    <t>El presente decreto es crear y reglamentar el Sistema de Vigilancia en Salud Pública, Si vigila, para la provisión en forma sistemática y oportuna, de información sobre la dinámica de los eventos que afecten o puedan afectar la salud de la población</t>
  </si>
  <si>
    <t>Art s1, 2, 17, 18</t>
  </si>
  <si>
    <t>Por el cual se modifica el Decreto 3615 de 2005.</t>
  </si>
  <si>
    <t>Requisitos para afiliaciones al Sistema general de riesgos profesionales de independientes</t>
  </si>
  <si>
    <t>Por el cual se reglamenta el servicio farmacéutico y se dictan otras disposiciones</t>
  </si>
  <si>
    <t>Reglamenta la prohibición de  medicamentos en los botiquines de primeros auxilios.</t>
  </si>
  <si>
    <t>Art. 16</t>
  </si>
  <si>
    <t>Por medio del cual se modifica el Decreto 3667 de 2004 y se dictan otras disposiciones.</t>
  </si>
  <si>
    <t>Utilizar obligatoriamente el Formulario Integrado para el pago de aportes al Sistema de Seguridad Social Integral y de aportes parafiscales</t>
  </si>
  <si>
    <t>Art. 1, 2, 3</t>
  </si>
  <si>
    <t xml:space="preserve">Por medio del cual se reglamentan algunas disposiciones de la Ley 21 de 1982, la Ley
89 de 1988 y la Ley 100 de 1993, se dictan disposiciones sobre el pago de aportes
parafiscales y al Sistema de Seguridad Social Integral y se dictan otras disposiciones. </t>
  </si>
  <si>
    <t>Autoliquidación y pago de aportes al sistema de seguridad social e integral y de aportes parafiscales deberá realizarse mediante un formulario único e integrado. El formulario único e integrado podrá ser presentado en forma física o por medios electrónicos.</t>
  </si>
  <si>
    <t>Art 1, 3, 4</t>
  </si>
  <si>
    <t>Por medio del cual se reglamentan parcialmente los artículos 3°, 5°, 7°, 8°, 9°, 10 y 14 de la Ley 797 de 2003.</t>
  </si>
  <si>
    <t>Obligatoriedad de las personas naturales que presten servicios al estado o a empresas del sector privado bajo la modalidad de contrato de prestación de servicios o cualquier otra modalidad de servicios que se adopten ,deben estar afiliados al sistema general de pensiones.</t>
  </si>
  <si>
    <t>Art 1-10.</t>
  </si>
  <si>
    <t>Por el cual se modifica la Tabla de Clasificación de Actividades Económicas para el
Sistema General de Riesgos Profesionales y se dictan otras disposiciones.</t>
  </si>
  <si>
    <t>Tabla de clasificación
Clasificación de empresa
Modificación de la actividad económica.</t>
  </si>
  <si>
    <t>Derogado por Decreto 768 de 2022</t>
  </si>
  <si>
    <t>Por el cual se promulga el "Convenio número 161 sobre los Servicios de Salud en el Trabajo", adoptado por la 71a. Reunión de la Conferencia General de la Organización Internacional del Trabajo, OIT, Ginebra, 1985.</t>
  </si>
  <si>
    <t xml:space="preserve">Todos los trabajadores deben ser informados de los riesgos para la salud que entraña su trabajo.
</t>
  </si>
  <si>
    <t>Art 13 y 15</t>
  </si>
  <si>
    <t xml:space="preserve">Por el cual se adopta el Plan Nacional para la Prevención
y Atención de Desastres. </t>
  </si>
  <si>
    <t>Art. 7</t>
  </si>
  <si>
    <t>Por el cual se promulga el Convenio 170 sobre la Seguridad en la utilización de los
productos químicos en el trabajo, adoptado por la Conferencia General de la
Organización Internacional del Trabajo el 25 de junio de 1990</t>
  </si>
  <si>
    <t>Se hará divulgación de las fichas técnicas de los productos químicos utilizados en la empresa
Se verificara que la totalidad de los productos químicos que se manejan estén etiquetados de manera correcta.</t>
  </si>
  <si>
    <t>Art 1, 2, 4 al 18</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</si>
  <si>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</si>
  <si>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Establece la clasificación de sectores de restricción de ruido ambiental.</t>
  </si>
  <si>
    <t>ART 14,15</t>
  </si>
  <si>
    <t>Por el cual se desarrolla la Ley 82 de 1988, aprobatoria del Convenio número 159, suscrito con la Organización Internacional del Trabajo, sobre readaptación profesional y el empleo de personas inválidas.</t>
  </si>
  <si>
    <t>Todos los empleadores públicos o privados están obligados a reincorporar a los trabajadores inválidos en los cargos que desempeñaban antes de producirse la invalidez si recupera su capacidad de trabajo</t>
  </si>
  <si>
    <t>Art 3,7,16,17,18,25,27</t>
  </si>
  <si>
    <t>POR EL CUAL SE EXPIDE EL CÓDIGO DE POLICÍA DE BOGOTÁ D.C.</t>
  </si>
  <si>
    <t>Riesgo Público</t>
  </si>
  <si>
    <t>Por la cual se prorroga la emergencia sanitaria por el nuevo Coronavirus que causa la Covid — 19, se modifican las Resoluciones 385 y 844 de 2020 y se dictan otras disposiciones</t>
  </si>
  <si>
    <t>Prorroga la emergencia sanitaria en todo el territorio nacional hasta el 30 de noviembre de 2020. Dicha prórroga podrá finalizar antes de la fecha aquí señalada cuando desaparezcan las causas que le dieron origen o, si estas persisten o se incrementan, el término podrá prorrogarse nuevamente.</t>
  </si>
  <si>
    <t>Por la cual se prorroga la emergencia sanitaria por el nuevo Coronavirus que causa la COVID-19, se modifica la Resolución número 385 del 12 de marzo de 2020, modificada por las Resoluciones números 407 y 450 de 2020 y se dictan otras disposiciones.</t>
  </si>
  <si>
    <t>Prorroga la emergencia sanitaria en todo el territorio nacional hasta el 31 de agosto de 2020. Dicha prórroga podrá finalizar antes de la fecha aquí señalada cuando desaparezcan las causas que le dieron origen o, si estas persisten o se incrementan, el término podrá prorrogarse nuevamente.</t>
  </si>
  <si>
    <t>Por medio de la cual se adopta el protocolo general de bioseguridad para mitigar,  controlar y realizar el adecuado manejo de la pandemia del Coronavirus COVID-19.</t>
  </si>
  <si>
    <t>Que en consecuencia, en el marco de la emergencia sanitaria por causa del Coronavirus es necesario adoptar los protocolos generales de bioseguridad que deben ser implementados y adoptados por todas las actividades económicas sociales y todos los sectores de la administración pública sin perjuicio de las especificidades propias de los protocolos que se estimen pertinentes para cada sector.</t>
  </si>
  <si>
    <t>Por medio de la cual se adoptan medidas transitorias por motivos de emergencia sanitaria.</t>
  </si>
  <si>
    <t>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</si>
  <si>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Art. 2 Numeral 3,
Art.3</t>
  </si>
  <si>
    <t>Por la cual se adoptan medidas preventivas sanitarias en el país, por causa del coronavirus COVID2019 y se dictan otras disposiciones.</t>
  </si>
  <si>
    <t>Con el objeto de prevenir y controlar la propagación de la epidemia de coronavirus COVID2019, se adoptan las medidas preventivas sanitarias de aislamiento y cuarentena de las personas que arriben a Colombia de la República Popular China, de Italia, de Francia y de España.</t>
  </si>
  <si>
    <t>Por la cual se adopta la Bateria de Instrumentos para la Evaluación de Factores de Riesgo Psicosocial, la Guía Técnica General para la Promoción, Prevención, Prevención e Intervención de Factores Psicosociales y sus Efectos en la Problación Trabajadaora y sus Protocolos Específicos y se dictan otras disposiciones</t>
  </si>
  <si>
    <t>Derogada por la Resolución No. 2764 de 2022</t>
  </si>
  <si>
    <t xml:space="preserve">Por la cual se definen los Estándares Mínimos del Sistema de Gestión de la Seguridad y Salud en el Trabajo SG-SST.
 </t>
  </si>
  <si>
    <t>Tiene como objeto establecer los estádares mínimos del Sistema de Gestión de Seguridad y Salud en el Trabajo, para las personas naturales jurídicas señaladas en el artíuclo 2° de la Resolución 312 de 2019. DEROGA LA RESOLUCIÓN 1111 DE 2017.</t>
  </si>
  <si>
    <t>DEROGA LA RESOLUCIÓN 1111 DE 2017.</t>
  </si>
  <si>
    <t xml:space="preserve">por la cual se definen los Estándares Mínimos del Sistema de Gestión de Seguridad y Salud en el Trabajo para empleadores y contratantes.
 </t>
  </si>
  <si>
    <t xml:space="preserve">Establece los tiempos en que se debe dar la implementación del SG - SST. </t>
  </si>
  <si>
    <t>Derogada por el artículo 37 de  la Resolución 312 de 2019</t>
  </si>
  <si>
    <t>Por la cual se modifica el artículo 3° de la Resolución número 156 de 2005.</t>
  </si>
  <si>
    <t>Por medio de la cual se reglamenta la conformación, capacitación y entrenamiento para las brigadas contraincendios de los sectores energético, industrial, petrolero, minero, portuario, comercial y similar en Colombia.</t>
  </si>
  <si>
    <t>Clasifica la Brigadas Contraincendios: Clase I, II, II.
 Define perfil Jefe y/ Líder de la Brigada Contraincendios.
 Define perfil Director de la Brigada Contraincendios.
 Define perfil del Instructor para Brigada Contraincendios.
 Señala el contenido mínimo curricular anual de cada Brigada Contraincendios.
 Determina que las prácticas deben realizarse con una periodicidad no superior a un mes.
 Establece que los Instructores de Bomberos evaluarán los cursos o procesos de capacitación que se impartan a las brigadas contraincendios.
 Señala los requisitos que deben cumplir los Centros de Entrenamiento
 Impone a los Centros de Entrenamiento la obligación de constituir previo al inicio de la capacitación, pólizas de responsabilidad civil contractual.</t>
  </si>
  <si>
    <t xml:space="preserve">POR LA CUAL SE REGLAMENTA LA CAPACITACiÓN Y ENTRENAMIENTO PARA
BRIGADAS CONTRAINCENDIOS INDUSTRIALES, COMERCIALES Y SIMILARES EN
COLOMBIA
</t>
  </si>
  <si>
    <t xml:space="preserve">Por la cual se reglamenta el procedimiento, requisitos para el otorgamiento y renovación de las licencias de salud ocupacional y se dictan otras disposiciones </t>
  </si>
  <si>
    <t>La expedición, renovación, vigilancia y control de las licencias de salud ocupacional a las personas naturales o jurídicas públicas o privadas que oferten a nivel nacional, servicios de seguridad y salud en el trabajo, definidos por el artículo 1o de la Ley 1562 de 2012, estará a cargo de las Secretarías Seccionales y Distritales de Salud</t>
  </si>
  <si>
    <t>Por la cual se modifica parcialmente la Resolución 652 de 2012</t>
  </si>
  <si>
    <t xml:space="preserve">El comité estará compuesto por dos representantes del empleador  y dos representantes de los trabajadores con sus respectivos suplentes. Las entidades publica so privadas deberán conformar un comité por empresa y podrán voluntariamente conformar comités de convivencia adicionales  de acuerdo a su organización interna (por departamentos , municipios). El comité se reunirá cada 3 meses  y sesionara con la mitad mas uno de sus integrantes.  </t>
  </si>
  <si>
    <t xml:space="preserve">Modificados los artículos 3, 4, 9 y 14 por la Resolución 1356 de 2012 (conformación, reuniones del Comité). Amplía hasta el 31 de Diciembre de 2012, el plazo para conformar el Comité de Convivencia Laboral. </t>
  </si>
  <si>
    <t>Por la cual se adopta el Formulario Único Electrónico de Afiliación y manejo de novedades al Sistema de Seguridad Social Integral y de la Protección Social.</t>
  </si>
  <si>
    <t>Define responsabilidades, disposiciones, proceso, procedimientos y una descripción detallada para el registro de afiliación y reporte de novedades al sistema de seguridad social a través del formulario único electrónico.</t>
  </si>
  <si>
    <t>Por la cual se deroga la Resolución 1715 de 2005</t>
  </si>
  <si>
    <t xml:space="preserve">Diligenciamiento, administración, conservación, custodia y confidencialidad de las historias clínicas,
</t>
  </si>
  <si>
    <t>Por la cual se establece la norma nacional de emisión de ruido y ruido ambiental</t>
  </si>
  <si>
    <t>Establece los horarios diurno (7:01 a las 21:00) y nocturno (21:00 a las 7.00), estándares máximos de emisiones de ruido y estándares máximos de ruido ambiental; pruebas para vehículos; sistemas de atenuación del ruido para maquinas, equipos ; niveles máximos de emisión de ruido de  la alarmas.</t>
  </si>
  <si>
    <t>Art. 2,9,10,14,26,27</t>
  </si>
  <si>
    <t xml:space="preserve">Por la cual se establecen las variables y mecanismos para recolección de información del Subsistema de Información en Salud Ocupacional y Riesgos Profesionales y se dictan otras disposiciones </t>
  </si>
  <si>
    <t>Casos de accidentes de trabajo</t>
  </si>
  <si>
    <t>Art. 5</t>
  </si>
  <si>
    <t>Se aplica a los empleadores y a las empresas públicas, privadas o mixtas que funcionen en el país, a los contratantes de personal bajo modalidad de contrato civil, comercial o administrativo, a las entidades administradoras del Sistema de Seguridad Social Integral, a la Policía Nacional en lo que corresponde a su personal no uniformado y a las Fuerzas Militares en lo que corresponde a su personal civil.
El articulo 3 fue modificado por la Resolución 2851 de 2015</t>
  </si>
  <si>
    <t>13707/2004</t>
  </si>
  <si>
    <t>Por la cual se reglamenta la utilización de cascos de seguridad para la conducción de motocicletas, motociclos y mototriciclos y se dictan otras disposiciones.</t>
  </si>
  <si>
    <t>Reglamenta las características, especificaciones y ensayos del casco de seguridad y el uso de este por parte de los conductores de motocicletas, motociclos y moto triciclos y sus acompañantes; obligatoriedad sobre el uso del casco de seguridad por parte de conductores y acompañantes; la impresión de numero de placa en el casco de seguridad; sanciones a los motolitas cuando no lleven puesto el casco.</t>
  </si>
  <si>
    <t>Por la cual se reglamenta el uso e instalación del cinturón de seguridad de acuerdo con el artículo 82 del Código Nacional de Tránsito Terrestre.</t>
  </si>
  <si>
    <t>Todos los vehículos automotores que transiten por las vías del territorio nacional incluyendo las urbanas deberán portar en los asientos delanteros cinturón de seguridad.</t>
  </si>
  <si>
    <t>Art 1, 2, 3, 4.</t>
  </si>
  <si>
    <t xml:space="preserve">Por la cual se establecen normas para el manejo de la Historia Clínica
</t>
  </si>
  <si>
    <t xml:space="preserve">Por la cual se aclara una Resolución </t>
  </si>
  <si>
    <t>Prohibición de la práctica de exámenes de embarazo como requisito de vinculación  al trabajadora salvo que la actividad a desarrollar este catalogada como de alto riesgo</t>
  </si>
  <si>
    <t>Por la cual se complementa la Resolución número 003716 del 3 de Noviembre de 1994.</t>
  </si>
  <si>
    <t>Por la cual se adoptan unas medidas de carácter sanitario al Tabaquismo.</t>
  </si>
  <si>
    <t>Medidas para prevenir hábitos de fumar</t>
  </si>
  <si>
    <t>Por la cual se reglamentan actividades en materia de Salud Ocupacional.</t>
  </si>
  <si>
    <t>Campañas tendientes a fomentar la prevención y el control de la farmacodependencia, el alcoholismo y tabaquismo.</t>
  </si>
  <si>
    <t>ART. 1</t>
  </si>
  <si>
    <t>Por la cual se adoptan valores límites permisibles para la exposición ocupacional al ruido</t>
  </si>
  <si>
    <t>Tabla de Valores limites permisibles por exposición ocupacional a ruido.</t>
  </si>
  <si>
    <t>reglamentada por ley 1562 de 1012/ decreto 1443 de 2014 SGSSTArtículo 13 derogado por el artículo 1 de la Resolución 1457 de 2008, publicada en el Diario Oficial No. 46.981 de 6 de mayo de 2008 (COPASO)</t>
  </si>
  <si>
    <t>Por la cual se dictan normas sobre Protección y Conservación de
la Audición de la Salud y el bienestar de las personas,
por causa de la producción y emisión de ruidos.</t>
  </si>
  <si>
    <t xml:space="preserve">Establece los niveles sonoros máximos permisibles de ruido en zonas de trabajo (residencial, industrial, comercial, de tranquilidad). Establece que solo en caso de emergencia podrán usarse en las fuentes fijas, sistemas como sirenas, silbatos , campanas, amplificadores, timbres y dispositivos destinados a emitir señales en caso de peligro. </t>
  </si>
  <si>
    <t>ART 8,16,17, 24,32,36,53</t>
  </si>
  <si>
    <t>Por la cual se adopta el Protocolo de Bioseguridad para la Mitigación del COVID-19 de la Unidad Especial de Gestión Pensional y Contribuciones Parafiscales de la Protección Social -UGPP</t>
  </si>
  <si>
    <t>Emite y adopta el protocolo de bioseguridad para la mitigación del COVID 19 en la Unidad Administrativa Especial de Gestión Pensional y Contribuciones Parafiscales de la Protección Social – UGPP.</t>
  </si>
  <si>
    <t>Derogada por el artículo 3 de la Resolución 693 del 6 de agosto de 2021.</t>
  </si>
  <si>
    <t>Por la cual se declara la emergencia sanitaria por causa del coronavirus COVID-19 y se adoptan medidas para hacer frente al virus.</t>
  </si>
  <si>
    <t>Con el objeto de garantizar la debida protección de la salud de los habitantes del territorio nacional, se hace necesario declarar la emergencia sanitaria en todo el territorio nacional, por causa del coronavirus COVID-19 y establecer disposiciones para su implementación.</t>
  </si>
  <si>
    <t>Prorrogada por Resoluciones 844, 1462, 2230 de 2020 y 222 de 2021.</t>
  </si>
  <si>
    <t>Aislamiento inteligente y productivo – trabajo en casa servidores públicos y contratistas de prestación de servicios y apoyo a la gestión.</t>
  </si>
  <si>
    <t>Solicitud para los representantes legales de las entidades públicas de la Rama Ejecutiva del orden nacional, priorizar e implementar el Trabajo en Casa con todos los servidores y contratistas de la entidad cuyas labores puedan ser desarrolladas por fuera de las instalaciones físicas de las oficinas, mientras se encuentre vigente la Emergencia Sanitaria declarada por el Ministerio de Salud y Protección Social por causa del Coronavirus COVID-19</t>
  </si>
  <si>
    <t>Medidas para atender la contingencia generada por el covid-19, a partir del uso de las tecnologías de la información y las telecomunicaciones (TIC)</t>
  </si>
  <si>
    <t>Como mecanismo de contingencia en relación con los posibles impactos en la salud de las personas que pueda generar el COVID-19 -antes coronavirus-, declarado el 11 de marzo de 2020 por la Organización Mundial de la Salud (OMS) como una pandemia, y con el propósito de garantizar la prestación del servicio público, se imparten  directrices.</t>
  </si>
  <si>
    <t>Circular Externa</t>
  </si>
  <si>
    <t>No uso de “huelleros físicos o electrónicos” de uso masivo para recolectar información biométrica (datos sensibles) con miras a prevenir el contagio del COVID-19 a través de contacto indirecto</t>
  </si>
  <si>
    <t>La Superintendencia de Industria y Comercio ordena a todos los responsables y encargados de naturaleza pública o privada abstenerse de recolectar o tratar datos biométricos utilizando huelleros físicos, electrónicos, o cualquier otro mecanismo que permita el contagio del coronavirus a través de contacto indirecto.</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</si>
  <si>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</si>
  <si>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En el marco del actual Estado de Emergencia Sanitaria por causa del nuevo Coronavirus COVID 19 declarado por el Ministerio de Salud mediante las Resoluciones 385 y 844, de 2020, el Ministerio del Trabajo, considera necesario fortalecer las acciones y medidas de prevención e intervención conducentes a proteger la salud mental y el bienestar de los trabajadores de diferentes sectores económicos que se encuentran desempeñando sus actividades tanto de forma remota como presencial.</t>
  </si>
  <si>
    <t>Medidas internas para el retorno gradual y progresivo a las actividades laborales y de prestación de servicios de manera presencial en las sedes de La Unidad.</t>
  </si>
  <si>
    <t>Por medio de la cual se mantienen, hasta una nueva instrucción, los lineamientos definidos mediante la circular interna N° 25 del 4 de septiembre de 2020 y con ello, todas las medidas y acciones que se han tomado para asegurar las condiciones de seguridad y salubridad a través del Protocolo de Bioseguridad para la contención del COVID-19 contenido en la Resolución interna No. 536 del 10 de junio de 2020.</t>
  </si>
  <si>
    <t>Lineamientos respecto del trabajo en casa</t>
  </si>
  <si>
    <t>Imparte lineamientos básicos sobre el trabajo en casa para su correcto desarrollo, los cuales deben atenderse por trabajadores, empleadores y Administradoras de Riesgos Laborales.</t>
  </si>
  <si>
    <t>Acciones de la Unidad ante la medida de aislamiento preventivo
obligatorio establecido por el gobierno nacional</t>
  </si>
  <si>
    <t>Con ocasión al Decreto 749 del 28 de mayo de 2020, mediante la cual el Presidente de la República
informa que la medida de aislamiento preventivo obligatorio de todas las personas habitantes del
territorio de Colombia, en virtud de la emergencia sanitaria generada por la pandemia del coronavirus
COVID-19, se mantiene hasta el próximo 1 de julio de 2020 a las 11:59 pm; se informa que las medidas
adoptadas mediante las circulares internas número 05, 06 y 14 de 2020, se mantendrán durante la
próxima semana.</t>
  </si>
  <si>
    <t>Aclaraciones sobre el Trabajo Remoto o a Distancia en Mayores de 60 Años.</t>
  </si>
  <si>
    <t>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el estado inmunológico (trasplantes, cáncer).</t>
  </si>
  <si>
    <t>CIRCULAR EXTERNA CONJUNTA</t>
  </si>
  <si>
    <t>Medidas preventivas y de mitigación para contener la infección respiratoria aguda por coronavirus covid-19 para conductores y operadores de la cadena logística de transporte de carga terrestre y fluvial; empresas y conductores de servicio público de transporte terrestre automotor de pasajeros por carretera, especial, individual, masivo, colectivo, mixto, transporte por cable; terminales de transporte terrestre; transporte férreo; entes gestores y concesionarios de los sistemas de transporte masivo.</t>
  </si>
  <si>
    <t>Define las responsabilidades de cada destinatario, así como las recomendaciones y acciones que deben ser adoptadas por transportadores, tripulantes, empresas de transporte terrestre, fluvial y férreo, terminales de transporte terrestre y entes gestores y concesionarios de los sistemas de transporte masivo, con el fin de reducir el riesgo de exposición al coronavirus COVID­19 durante la emergencia sanitaria.</t>
  </si>
  <si>
    <t>1, 2, 4 Y 11</t>
  </si>
  <si>
    <t>Con ocasión a la alocución presidencia del día 06 de abril de 2020, mediante la cual el Presidente de
la República informa que la medida de aislamiento preventivo obligatorio de todas las personas
habitantes del territorio de Colombia, en virtud de la emergencia sanitaria generada por la pandemia
del coronavirus COVID-19, se mantiene hasta el próximo 26 de abril de 2020 a las 11:59 pm; se
informa a los funcionarios de La Unidad que todas las sedes de la entidad permanecerán cerradas
hasta la fecha que se prolongue la medida.</t>
  </si>
  <si>
    <t>Acciones de contención ante el COVID-19 en La Unidad</t>
  </si>
  <si>
    <t xml:space="preserve">Con el firme compromiso de la Unidad de preservar la salud de todos los servidores públicos, sus núcleos sociales o familiares cercanos se establecen medidas provisionales estarán vigentes mientras que el Ministerio de Salud mantenga activa la fase de contención del virus en el país o hasta nuevos lineamientos definidos por los organismos especializados en la materia. </t>
  </si>
  <si>
    <t>Con el propósito de preservar la salud de todos los servidores públicos de La Unidad y de sus núcleos sociales o familiares cercanos, se establecen medidas provisionales, que estarán vigentes mientras que el Ministerio de Salud mantenga activa la fase de contención del virus en el país o hasta nuevos lineamientos definidos por los organismos especializados en la materia.</t>
  </si>
  <si>
    <t>Retorno gradual y progresivo de los servidores públicos y contratistas a las actividades laborales y de prestación de servicios de manera presencial</t>
  </si>
  <si>
    <t>Imparte directrices a los representantes legales de las entidades, con sujeción a los protocolos de bioseguridad adoptados por el Ministerio de Salud y Protección Social en la Resolución 666 del 24 de abril del 2020 y los particulares adoptados por cada entidad, para facilitar la transición gradual y progresiva en la prestación presencial de los servicios a cargo de las entidades públicas del orden nacional.</t>
  </si>
  <si>
    <t xml:space="preserve">Utilización del "Instrumento de Agregación de Demanda de
Emergencia Covid - 19" para la adquisición de bienes relacionados con la emergencia sanitaria. </t>
  </si>
  <si>
    <t xml:space="preserve">
Imparte instrucciones para adquirir a través de Colombia Compra Eficiente, los bienes requeridos para atender las acciones de mitigación de la pandemia.</t>
  </si>
  <si>
    <t>Acciones de La Unidad ante la medida de aislamiento preventivo obligatorio establecido por el Gobierno Nacional</t>
  </si>
  <si>
    <t>Establece que A partir de la fecha, funcionarios, contratistas o terceros que requieran trabajo presencial permanente, ocasional o con alternancia de trabajo en casa y oficina, podrán asistir a las sedes de La Unidad, en horarios comprendidos entre las 7:00 am y las 6:00 pm; previa concertación con los jefes inmediatos o supervisores de contrato, dando cumplimiento a cada una de las obligaciones laborales y de Seguridad y Salud en el Trabajo previstas.</t>
  </si>
  <si>
    <t>Acciones de contención ante el COVID-19 y la prevención de enfermedades asociadas al primer pico Epidemiológico de Enfermedades Respiratorias</t>
  </si>
  <si>
    <t>Los organismos y entidades del sector público y privado, de acuerdo con las funciones que cumplen y de la naturaleza de la actividad productiva que desarrollan, en el marco de los Sistemas de Gestión de Salud y Seguridad en el Trabajo, deben diseñar medidas específicas y redoblar los esfuerzos en esta nueva fase de contención del COVID-19 y tomar acciones</t>
  </si>
  <si>
    <t>Lineamientos mínimos a implementar de promoción y prevención para la preparación, respuesta y atención de casos de enfermedad por COVID-19 (antes denominado Coronavirus).</t>
  </si>
  <si>
    <t>Establece los lineamientos mínimos a implementar en materia de promoción y prevención para la preparación, respuesta y atención que se deben aplicar de manera obligatoria en los ambientes laborales y demás actividades económicamente productivas, en el marco del Sistema General de Riesgos Laborales.</t>
  </si>
  <si>
    <t>Directrices para la Detección Temprana, el Control y la Atención ante la posible introducción del nuevo Coronavirus (2019-nCoV) y la implementación de los planes de preparación y respuesta ante este riesgo.</t>
  </si>
  <si>
    <t>1. Acciones de vigilancia en salud publica.
2. Acciones de laboratorios para la confirmación de casos.
3. Acciones para la prevención y control.
4. Acciones para la atención y prestación de servicios de salud.
5. Acciones relacionadas con la exposición por riesgo laboral.
6. Acciones en los puntos de entrada y pasos fronterizos.
7. Acciones para la articulación intersectorial y gestión del riesgo.
8. Acciones para la comunicación del riesgo.</t>
  </si>
  <si>
    <t xml:space="preserve">AFILIACIÓN Y PAGO DE LA COTIZACIÓN DE
TRABAJADORES INDEPENDIENTES QUE REALIZAN
ACTIVIDADES DE ALTO RIESGO AL SISTEMA GENERAL
DE RIESGOS LABORALES </t>
  </si>
  <si>
    <t xml:space="preserve">control sobre la afiliación y la cotización que debe ser asumida por empresa o entidad contratante, de manera anticipada. </t>
  </si>
  <si>
    <t>Reporte de Información de Aportes al Fondo de Riesgos</t>
  </si>
  <si>
    <t>Deroga el numeral 1 del literal B de la Circular Unificada del 2004.
Informe mensuales sobre pago de cotizaciones, aportes al fondo de riesgos laborales y empresas afiliadas al Sistema General de Riesgos Laborales.</t>
  </si>
  <si>
    <t xml:space="preserve">Garantía de la afiliación a los Sistemas Generales de Seguridad Social en Salud y
Riesgos Laborales. </t>
  </si>
  <si>
    <t>CAPÍTULOS 1 Y 3</t>
  </si>
  <si>
    <t>IBL contribuciones parafiscales SENA, ICBF Y Cajas de Compensación Familiar</t>
  </si>
  <si>
    <t>Obligatoriiedad de pago de Aportes Parafiscales , Vacaciones compensadas, salario integral, bonificación , pactos de desalarización , viáticos.</t>
  </si>
  <si>
    <t>ESPACIOS LIBRES DE HUMO Y DE SUSTANCIAS PSICOACTIVAS (SPA) EN LAS EMPRESAS</t>
  </si>
  <si>
    <t>Cumplimiento de la Resolución 1016/89 organización y funcionamiento de los PSO en  el cual se deben desarrollar actividades de medicina preventiva y del trabajo, seguridad e higiene industrial.  Ejecución de la resolución 1075/92 .</t>
  </si>
  <si>
    <t>Numerales 1, 2, 3, 4, y 5.</t>
  </si>
  <si>
    <t>Lineamientos de prevención y promoción para la influenza AH1N1 en ambientes laborales.</t>
  </si>
  <si>
    <t xml:space="preserve"> prevenir y mitigar el
impacto de la Pandemia por Influenza A H1N1 la Dirección General de Riesgos
Profesionales del Ministerio de la Protección Social.</t>
  </si>
  <si>
    <t>N/A</t>
  </si>
  <si>
    <t>J</t>
  </si>
  <si>
    <t xml:space="preserve">VIGILANCIA Y CONTROL PARA LA AFILIACIÓN,
PROMOCIÓN Y PREVENCIÓN EN RIESGOS
PROFESIONALES </t>
  </si>
  <si>
    <t>Exámenes médicos para efectos de salud ocupacional; suministro de personal, dependencias o departamentos de salud ocupacional; Vigilancia, control y asesoría a los programas de salud ocupacional; Derecho de las empresas a solicitar asesoría en salud ocupacional; Brigadas de emergencia, planes de emergencia y evacuación; Medidas de seguridad personal.</t>
  </si>
  <si>
    <t>Clasificación y pago de cotizaciones de conformidad con la tabla de clasificación de
actividades económicas (Decreto 2100 de 1995).</t>
  </si>
  <si>
    <t>El empleador debe cotizar a la entidad administradora de riesgos profesionales conforme a la clase de actividad económica consagrada en el decreto 2100 de 1995</t>
  </si>
  <si>
    <t>Entra a regir seis (6) meses después de la fecha de su promulgación y se aplica a los delitos cometidos con posterioirdad a su entrada en vigencia.</t>
  </si>
  <si>
    <t>Defensa Judicial y Extrajudicial</t>
  </si>
  <si>
    <t>POR MEDIO DE LA CUAL SE ESTABLECE UN PROCEDIMIENTO PENAL
ESPECIAL ABREVIADO Y SE REGULA LA FIGURA DEL ACUSADOR
PRIVADO.</t>
  </si>
  <si>
    <t>Modifica la Ley 906 de 2004</t>
  </si>
  <si>
    <t xml:space="preserve">Mediante ACUERDO No. PSAA13-10073 de 27 de Diciembre 27 de 2013, expedido por la SALA ADMINISTRATIVA DEL CONSEJO SUPERIOR DE LA JUDICATURA  se reglamentó la gradualidad para la implementación del Código General del Proceso.                                                                                                                                                                                                                                                                                                                                                                                                                                                         </t>
  </si>
  <si>
    <t>Gestión Jurídica</t>
  </si>
  <si>
    <t>Por la cual se regula la condición de estudiante para el reconocimiento de la pensión de sobrevivientes.</t>
  </si>
  <si>
    <t>Por medio del cual se expide el Código General del Proceso</t>
  </si>
  <si>
    <t>Este código 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</si>
  <si>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Derogado parcialmente Ley 2220 de 2022, Modificado por Ley 2113 de 2021, Modificado por Ley 2080 de 2021, Adicionado por Ley 2030 de 2020, Modificado por Ley 1996 de 2019</t>
  </si>
  <si>
    <t>Por el cual se establecen los objetivos y la estructura de la Agencia Nacional de Defensa Jurídica del Estado</t>
  </si>
  <si>
    <t>Modificado por Decreto 1244 de 2021, Modificado por Decreto 2269 de 2019, Modificado por Decreto 1698 de 2019</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</si>
  <si>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</si>
  <si>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medio de la cual se reforma la Ley 270 de 1996 Estatutaria de la Administración de Justicia</t>
  </si>
  <si>
    <t>Conciliación Extrajudicial</t>
  </si>
  <si>
    <t>Por medio de la cual se modifica el Código Penal, se crea un nuevo bien jurídico tutelado - denominado "de la protección de la información y de los datos"- y se preservan integralmente los sistemas que utilicen las tecnologías de la información y las comunicaciones</t>
  </si>
  <si>
    <t>Por la cual se precisan los elementos estructurales de la contribuciones a la seguridad social, se crean las contribuciones especiales a cargo de las cooperativas y precooperativas de trabajo asociado, con destino al SENA,  ICBF y Cajas, fortalece el control concurrente.</t>
  </si>
  <si>
    <t>Por la cual se modifican algunos artículos de la Ley 44 de 1980 y se impone una sanción Por su incumplimiento.</t>
  </si>
  <si>
    <t xml:space="preserve">Por medio de la cual se reforman parcialmente las Leyes 906 de 2004, 599 de 2000 y 600 de 2000. </t>
  </si>
  <si>
    <t>Código Disciplinario del Abogado</t>
  </si>
  <si>
    <t>Por la cual se establece el Régimen de Insolvencia Empresarial en la República de Colombia y se dictan otras disposiciones.</t>
  </si>
  <si>
    <t>Reformada parcialmente por la Ley 1142 de 2007, por medio de la cual se adoptan medidas para la prevención y represión de la actividad delictiva de especial impacto para la convivencia y seguridad ciudadana</t>
  </si>
  <si>
    <t>Por la cual se dictan normas para la normalización de la cartera pública y se dictan otras disposiciones.</t>
  </si>
  <si>
    <t>Adicionado por Decreto 538 de 2020. Ley declarada EXEQUIBLE por la Corte Constitucional mediante Sentencia C-193-05 de 3 de marzo de 2005, Magistrado Ponente Dr. Manuel José Cepeda Espinosa, por el cargo analizado, esto es haber sido tramitada como ley ordinaria y no como ley estatutaria</t>
  </si>
  <si>
    <t>Código de Procedimiento Penal para los delitos cometidos a partir del 1º de enero de 2005</t>
  </si>
  <si>
    <t>Modificada por la Ley 2375 de 2024, Modificada por la Ley 2292 de 2023, Modificada por la ley 2205 de 2022</t>
  </si>
  <si>
    <t>Por la cual se modifica y adiciona el Código Penal.</t>
  </si>
  <si>
    <t>Reforman algunas disposiciones del Sistema General de Pensiones la Ley 100 de 1993 .</t>
  </si>
  <si>
    <t>Adicionado por Ley 1223 de 2008</t>
  </si>
  <si>
    <t>Por la cual se reforman algunas disposiciones del sistema general de pensiones previsto en la Ley 100 de 1993 y se adoptan disposiciones sobre los Regímenes Pensionales exceptuados y especiales.</t>
  </si>
  <si>
    <t>Por la cual se modifican normas relativas a la conciliación y se dictan otras disposiciones.</t>
  </si>
  <si>
    <r>
      <rPr>
        <rFont val="Open Sans"/>
        <sz val="9.0"/>
      </rPr>
      <t xml:space="preserve">Ley derogada a partir del 30 de diciembre de 2022 por el artículo </t>
    </r>
    <r>
      <rPr>
        <rFont val="Arial"/>
        <sz val="9.0"/>
        <u/>
      </rPr>
      <t>146</t>
    </r>
    <r>
      <rPr>
        <rFont val="Arial"/>
        <sz val="9.0"/>
      </rPr>
      <t xml:space="preserve"> de la Ley 2220 de 2022</t>
    </r>
  </si>
  <si>
    <t>Por medio de la cual se dictan medidas tendientes a mejorar las condiciones de vida de los pensionados y se dictan otras disposiciones.</t>
  </si>
  <si>
    <t>Modificada por la Ley 1675 de 2013, 'por medio de la cual se reglamentan los artículos 63, 70 y 72 de la Constitución Política de Colombia en lo relativo al Patrimonio Cultural Sumergido'. Modificada por la Ley 1639 de 2013, 'por medio de la cual se fortalecen las medidas de protección a la integridad de las víctimas de crímenes con ácido y se adiciona el artículo 113 de la Ley 599 de 2000', Modificada por la Ley 1542 de 2012, publicada en el Diario Oficial No. 48.482 de 5 de julio de 2012, 'Por la cual se reforma el artículo 74 de la Ley 906 de 2004, Código de Procedimiento Penal'
Modificada por la Ley 1520 de 2012,  'Por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 Modificada por la Ley 1482 de 2011, , 'Por medio de la cual se modifica el Código Penal y se establecen otras disposiciones' Modificada por la Ley 1474 de 2011, 'Por la cual se dictan normas orientadas a fortalecer los mecanismos de prevención, investigación y sanción de actos de corrupción y la efectividad del control de la gestión pública'. Modificada por la Ley 1482 de 2011, 'Por medio de la cual se modifica el Código Penal y se establecen otras disposiciones' Modificada por la Ley 1474 de 2011, 'Por la cual se dictan normas orientadas a fortalecer los mecanismos de prevención, investigación y sanción de actos de corrupción y la efectividad del control de la gestión pública'. Modificada por la Ley 1453 de 2011, 'Por medio de la cual se reforma el Código Penal, el Código de Procedimiento Penal, el Código de Infancia y Adolescencia, las reglas sobre extinción de dominio y se dictan otras disposiciones en materia de seguridad'. Modificada por la Ley 1445 de 2011, 'Por medio de la cual se modifica la Ley 181 de 1995, las disposiciones que resulten contrarias y se dictan otras disposiciones en relación con el deporte profesional'.Modificada por la Ley 1426 de 2010, 'Por la cual se modifica la Ley 599 de 2000, relativa a las conductas punibles que atentan contra los bienes jurídicamente protegidos de los defensores de derechos humanos y periodistas'. Modificada por la Ley 1393 de 2010, 'Por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Modificada por el Decreto 130 de 2010, 'Por el cual se dictan disposiciones del monopolio rentístico de juegos de suerte y azar, en desarrollo del Decreto 4975 del 23 de diciembre de 2009'. Decreto expedido bajo el estado de emergencia social decretado mediante el Decreto 4975 de 2009.  INEXEQUIBLE. Modificada por el Decreto 126 de 2010,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 Modificada por la Ley 1357 de 2009, publicada en el Diario Oficial No. 47.531 de 12 de noviembre de 2009, 'Por la cual se modifica el Código Penal' Modificada por la Ley 1356 de 2009, 'Por medio de la cual se expide la Ley de Seguridad en Eventos Deportivos' Modificada por la Ley 1336 de 2009, 'Por medio de la cual se adiciona y robustece la Ley 679 de 2001, de lucha contra la explotación, la pornografía y el turismo sexual con niños, niñas y adolescentes'Modificada por la Ley 1329 de 2009, , 'Por medio de la cual se modifica el Título IV de la Ley 599 de 2000 y se dictan otras disposiciones para contrarrestar la explotación sexual comercial de niños, niñas y adolescentes' Modificada por la Ley 1311 de 2009,  'Por medio de la cual se adicionan los artículos 377A y 377B a la Ley 599 de 2000 (Código Penal), se crea el tipo penal de uso, construcción, comercialización, tenencia y transporte de Semisumergibles o Sumergibles'. Modificada por la Ley 1273 de 2009, publicada en el Diario Oficial No. 47.223 de 5 de enero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Modificada por el Decreto 4450 de 2008, 'Por el cual se adiciona el artículo 305 del Código Penal' Modificada por el Decreto 4449 de 2008, publicado en el Diario Oficial No. 47.184 de 25 de noviembre de 2008, 'Por el cual se adiciona y modifica el Código Penal' Modificada por la Ley 1236 de 2008, 'Por medio de la cual se modifican algunos artículos del Código Penal relativos a delitos de abuso sexual' Modificada por la Ley 1220 de 2008, 'Por la cual se aumentan penas para los delitos contra la Salud Pública, de que trata el Título XII, Capítulo I del Código Penal' Modificada por la Ley 1181 de 2007; 'Por la cual se modifica el artículo 233 de la Ley 599 de 2000' Modificada por la Ley 1154 de 2007, 'Por la cual se modifica el artículo 83 de la Ley 599 de 2000, Código Penal' En criterio del editor se debe tener en cuenta lo dispuesto en la Ley 1153 de 2007, 'Por medio de la cual se establece el tratamiento de las pequeñas causas en materia penal'. Modificada por la Ley 1142 de 2007,  'Por medio de la cual se reforman parcialmente las Leyes 906 de 2004, 599 de 2000 y 600 de 2000 y se adoptan medidas para la prevención y represión de la actividad delictiva de especial impacto para la convivencia y seguridad ciudadana.' Modificada por la Ley 1121 de 2006, 'Por la cual se dictan normas para la prevencion, detección, investigación y sanción de la financiación del terrorismo y otras disposiciones' Modificada por la Ley 1111 de 2006, 'Por la cual se modifica el estatuto tributario de los impuestos administrados por la Dirección de Impuestos y Aduanas Nacionales' Modificada por la Ley 1098 de 2006, publicada en el Diario Oficial No. 46.446 de 8 de noviembre de 2006, 'Por la cual se expide el Código de la Infancia y la Adolescencia'</t>
  </si>
  <si>
    <t>Establece el trámite de los procesos de responsabilidad fiscal de competencia de las contralorías.</t>
  </si>
  <si>
    <t>Modificada por el Decreto Ley 403 de 2022</t>
  </si>
  <si>
    <t>Código Penal</t>
  </si>
  <si>
    <t>Por la cual se expide el Código Penal</t>
  </si>
  <si>
    <t xml:space="preserve">Modificada por la Ley 2375 de 2024. Prorrogada vigencia por la Ley 922 de 2004 , Prorrogada por 6 meses por la Ley 1116 de 2006, término que una vez vencido, se aplicará de forma permanente solo a las entidades de que trata el art. 125 idem. </t>
  </si>
  <si>
    <t>Código de Procedimiento Penal para los delitos cometidos con anterioridad al 1º de enero de 2005</t>
  </si>
  <si>
    <t>Modificado por la Ley 1395 de 2010</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</si>
  <si>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</si>
  <si>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Modificada por la Ley 1607 de 2012</t>
  </si>
  <si>
    <t>Mediante la cual se aclara el artículo 1o. de la Ley 332 de 1996</t>
  </si>
  <si>
    <t>Declarada EXEQUIBLE por la Corte Constitucional mediante Sentencia C-157-98 de 29 de abril de 1998,  Magistrado Ponente Dr. Antonio Barrera Carbonell y Hernando Herrera Vergara en cuanto no se configuró el vicio de procedimiento alegado.</t>
  </si>
  <si>
    <t>Acción Populares y acciones de grupo</t>
  </si>
  <si>
    <t>Modificada por la Ley 2195 de 2022</t>
  </si>
  <si>
    <t>Por la cual se desarrolla el artículo 87 de la Constitución Política.</t>
  </si>
  <si>
    <t>Acción de cumplimiento</t>
  </si>
  <si>
    <t>Por la cual se modifica la Ley 4a. de 1992 y se dictan otras disposiciones</t>
  </si>
  <si>
    <t>Modificado por Ley 476 de 1998</t>
  </si>
  <si>
    <t>Por la cual se introducen reformas al Código Sustantivo del Trabajo y se dictan otras disposiciones</t>
  </si>
  <si>
    <t>Adicionado y reformado Artículo 20 LEY 56 de 1887, Adicionado Artículo 3 LEY 91 de 1887, Modificado Artículo 78 LEY 84 de 1890, Derogado en lo pertinente Artículo 49 LEY 149 de 1896.</t>
  </si>
  <si>
    <t>Por la cual se crea el Fondo Nacional de Prestaciones Sociales del Magisterio</t>
  </si>
  <si>
    <t>Reglamentado parcialmente por Decreto 3752 de 2003</t>
  </si>
  <si>
    <t>Por la cual se expiden normas sobre pensiones y se dictan otras disposiciones</t>
  </si>
  <si>
    <t>Reglamentado DECRETO 784 de 1989, Reglamentado DECRETO 819 de 1989,Reglamentado DECRETO 1073 de 2002</t>
  </si>
  <si>
    <t>Por la cual la Nación se asocia a la conmemoración de los 450 años de la fundación de Tunja, se rinden honores a la memoria de su fundador don Gonzalo Suárez Rendón y se conceden facultades extraordinarias y autorizaciones al Presidente de la República.</t>
  </si>
  <si>
    <t>Por la cual se adopta el Estatuto Orgánico del Cuerpo de Custodia y Vigilancia</t>
  </si>
  <si>
    <t>Por la cual se adiciona la Ley 12 de 1975</t>
  </si>
  <si>
    <t>Modifica el artículo 3 de la Ley 33 del 29 de enero de 1985</t>
  </si>
  <si>
    <t>Por la cual se dictan algunas medidas en relación con las Cajas de Previsión y con las prestaciones sociales para el Sector Público.</t>
  </si>
  <si>
    <t>Por la cual se facilita el procedimiento de traspaso y pago oPortuno de las sustituciones pensionales</t>
  </si>
  <si>
    <t>24/01/1979</t>
  </si>
  <si>
    <t>Normas protección de la Niñez, establece el Sistema Nacional de Bienestar Familiar, se reorganiza el ICBF.</t>
  </si>
  <si>
    <t>Modificado Artículo 8 LEY 89 de 1988</t>
  </si>
  <si>
    <t>Restablece la sustitución vitalicia para las personas que disfrutaron de conformidad con la Ley 171 de 1961. Decreto Ley 3135 de 1968</t>
  </si>
  <si>
    <t>Por la cual se dictan normas sobre materia pensional de los sectores público, oficial, semioficial y privado</t>
  </si>
  <si>
    <t>Modificado en lo pertinente Artículo 6 LEY 11 de 1988</t>
  </si>
  <si>
    <t>Por la cual se dictan algunas disposiciones sobre régimen de pensiones de jubilación.E245</t>
  </si>
  <si>
    <t>Se transforman en vitalicias las pensiones de las viudas.</t>
  </si>
  <si>
    <t>Por la cual se aclara el artículo 12 de la Ley 171 de 1961, y el 5 de la Ley 4a. de 1966, y se dictan otras disposiciones.</t>
  </si>
  <si>
    <t>Por la cual se provee de nuevos recursos a la Caja Nacional de Previsión Social, se reajustan las pensiones de Jubilación e Invalidez y se dictan otras disposiciones</t>
  </si>
  <si>
    <t>Por la cual se señalan los sueldos de los miembros de la Banda Nacional y se dictan otras disposiciones</t>
  </si>
  <si>
    <t>Por la cual se hace extensivo el derecho al subsidio familiar a los trabajadores oficiales y se dictan otras disposiciones</t>
  </si>
  <si>
    <t>Por la cual se fijan unas asignaciones, se aclara la Ley 172 de 1959 y se dictan otras disposiciones</t>
  </si>
  <si>
    <t>Modificado por la Ley 83 de 1968</t>
  </si>
  <si>
    <t>Por la cual se reforma la Ley 77 de 1959 y se dictan otras disposiciones sobre pensiones</t>
  </si>
  <si>
    <t>Pensiones de jubilación de Radio - operadores, Técnicos de Radio y Oficiales de Meteorología, al servicio de la Empresa Colombiano de Aeródromos</t>
  </si>
  <si>
    <t>Sobre prestaciones sociales a favor del personal científico que trabaja en servicios de lucha antituberculosa.</t>
  </si>
  <si>
    <t xml:space="preserve">Derogado por Decreto 4746 de 2005
</t>
  </si>
  <si>
    <t>Modifican los artículos 19 y 25 de la Ley 74 de1945, se dictan disposiciones relacionadas con las prestaciones sociales del personal uniformado y civil de la Policía Nacional y otras sobre Cajas de Previsión Social</t>
  </si>
  <si>
    <t>Disposiciones sobre convenciones de trabajo, asociaciones profesionales, conflictos colectivos y jurisdicción especial del trabajo</t>
  </si>
  <si>
    <t>Reglamentado DECRETO 2340 de 1946, Reglamentado DECRETO 2127 de 1945, Modificado parcialmente Artículo 3 LEY 51 de 1983,Adicionado y reformado LEY 53 de 1945</t>
  </si>
  <si>
    <t>Sobre prestaciones sociales a los empleados y trabajadores  de la Imprenta y Litografía Nacionales.</t>
  </si>
  <si>
    <t>Por la cual se dictan varias disposiciones referentes a la Banda Nacional de Músicos de Bogotá.</t>
  </si>
  <si>
    <t>Por la cual se decreta el pago de una pensión a un servidor público y sobre jubilación de algunos empleados.</t>
  </si>
  <si>
    <t>Aclaran y reforman varias disposiciones de la Ley 102 de 1927</t>
  </si>
  <si>
    <t>Crea pensiones de jubilación a favor de los Maestros de Escuela.</t>
  </si>
  <si>
    <t>Modifica los artículos 2.2.3.1.2.1, 2.2.3.1.2.4 y 2.2.3.1.2.5 del Decreto 1069 de 2015</t>
  </si>
  <si>
    <t xml:space="preserve">por el cual se modifican los artículos 2.2.3.1.2.1, 2.2.3.1.2.4 y 2.2.3.1.2.5 del Decreto 1069 de 2015, Único Reglamentario del sector Justicia y del Derecho, referente a las reglas de reparto de la acción de tutela.
</t>
  </si>
  <si>
    <t>Modifica en lo pertinente el Decreto Ley 4085 de 2011, en especial los artículos 6,
8,9 Y 17; Y deroga el Decreto 1311' de 2015.</t>
  </si>
  <si>
    <t>Por el cual se modifica parcialmente las funciones y estructura de la Unidad Administrativa Especial Agencia Nacional de Defensa Jurídica del Estado.</t>
  </si>
  <si>
    <t>Modificado en lo pertinente Artículo 13 DECRETO 2269 de 2019</t>
  </si>
  <si>
    <t>Por el cual se modifican los artículos 8, 9 y se deroga el artículo 12 del Decreto Ley 4085 de 2011 y se deroga el Decreto 689 de 2012.</t>
  </si>
  <si>
    <t>Derogado Artículo 7 DECRETO 915 de 2017</t>
  </si>
  <si>
    <t xml:space="preserve">“Por el cual se establecen las reglas para la asunción de la función pensional de la Corporación Nacional de Turismo de Colombia por parte de la Unidad Administrativa Especial de Gestión Pensional y Contribuciones Parafiscales de la Protección Social – UGPP y el pago a través del Fondo de Pensiones Públicas del Nivel Nacional – FOPEP.” </t>
  </si>
  <si>
    <t>Recepción de entidades : ISS Empleador</t>
  </si>
  <si>
    <t xml:space="preserve">Por el cual se prorrogó el plazo de liquidación de la Caja Nacional 
de Previsión Social CAJANAL ElCE. Liquidada </t>
  </si>
  <si>
    <t>Por el cual se adiciona el Presupuesto General de la Nación para la vigencia fiscal de 2012 y se efectúa la correspondiente liquidación.</t>
  </si>
  <si>
    <t>Por el cual se prorroga el plazo de liquidación de la Caja Nacional de 
Previsión Social Cajanal E/CE en Liquidación y se modifica el articulo 22 del Decreto 2196 de 2009.</t>
  </si>
  <si>
    <t>Modificado en lo pertinente Artículo 2 DECRETO 877 de 2013, Modificado en lo pertinente Artículo 2 DECRETO 1229 de 2012, Modificado en lo pertinente Artículo 2 DECRETO 2776 de 2012</t>
  </si>
  <si>
    <t>2/72010</t>
  </si>
  <si>
    <t>Por medio del cual se otorga una autorización, se reglamenta parcialmente el Sistema de Registro Único de Afiliados al Sistema de Seguridad Social Integral y de la Protección Social, se adopta el Formulario Único Electrónico de Afiliación y Manejo de Novedades y se dictan otras disposiciones.</t>
  </si>
  <si>
    <t>Derogado por el Decreto Nacional 1362 de 2011</t>
  </si>
  <si>
    <t>Recepción de entidades ALCALIS</t>
  </si>
  <si>
    <t>Por el cual se modifica la bonificación de actividad judicial.</t>
  </si>
  <si>
    <t>Recepción de entidades: Caja Agraria</t>
  </si>
  <si>
    <t>Por medio del cual se ajustan las fechas para el pago de aPortes al Sistema de la Protección Social y para la obligatoriedad del uso de la Planilla Integrada de Liquidación de APortes. (Derogado parcialmente Por el Decreto 728 de 2008)</t>
  </si>
  <si>
    <t>Derogado parcialmente Por el Decreto 728 de 2008</t>
  </si>
  <si>
    <t>Por el cual se reglamenta la forma y oPortunidad para efectuar los giros de aPortes patronales del Sistema General de Participaciones para Salud en desarrollo de lo establecido en el artículo 53 de la Ley 715 de 2001 y se dictan otras disposiciones.</t>
  </si>
  <si>
    <t>Por medio del cual se modifica el artículo 1° del Decreto 1730 de 2001.</t>
  </si>
  <si>
    <t>Por medio del cual se reglamentan los artículos 10 de la Ley 21 de 1982, el parágrafo 1° del artículo 1° de la Ley 89 de 1988, los literales a) y b) del numeral 4 del artículo 30 de la Ley 119 de 1994.</t>
  </si>
  <si>
    <t>Por medio del cual se reglamentan los artículos 9  de la Ley 21 de 1982, el parágrafo 1° del artículo 1° de la Ley 89 de 1988, 287 de la Ley 100 de 1993, el numeral 4 del artículo 30 de la Ley 119 de 1994, 15 de la Ley 797 de 2003 y 10 de la Ley 828 de 2003.</t>
  </si>
  <si>
    <t>Artículo 1:  Modificado parcialmente (inciso 2º ) Artículo 1 DECRETO 2233 de 2005
Artículo 3:  Sustituido Artículo 2 DECRETO 1931 de 2006
Artículo 4:  Modificado Artículo 3 DECRETO 1931 de 2006</t>
  </si>
  <si>
    <t>Crea una Bonificación de Gestión Judicial para los Magistrados de Tribunal y otros funcionarios.</t>
  </si>
  <si>
    <t>Declarado nulo Sentencia del Consejo de Estado  SENTENCIA 11001032500020050024401 de 2011</t>
  </si>
  <si>
    <t>Definen las actividades de alto riesgo para la salud del trabajador y  señalan las condiciones, requisitos y beneficios del régimen de pensiones de  dichas actividades</t>
  </si>
  <si>
    <t>Por el cual se adoptan medidas para promover y controlar la afiliación y el pago de aPortes en el Sistema General de Seguridad Social en Salud.</t>
  </si>
  <si>
    <t>Reglamenta la integración, financiación y funcionamiento de las Juntas de Calificación de Invalidez.</t>
  </si>
  <si>
    <t>Por medio del cual se reglamentan los artículos 37, 45 y 49 de la Ley 100 de 1993 referentes a la Indemnización Sustitutiva del Régimen Solidario de Prima Media con Prestación Definida.</t>
  </si>
  <si>
    <t>Compilado DECRETO 1068 de 2015</t>
  </si>
  <si>
    <t>Reglamentan parcialmente artículos 115, 117 y 128 de Ley 100 de 1993, el Decreto-ley 1314 de 1994 y el artículo 20 del Decreto-ley 656 de 1994.</t>
  </si>
  <si>
    <t xml:space="preserve">Compilado DECRETO 1068 de 2015. </t>
  </si>
  <si>
    <t>Por medio del cual se reglamentan los artículos 36 y 52 de la Ley 100 de 1993.</t>
  </si>
  <si>
    <t>DECRETO 1068 de 2015</t>
  </si>
  <si>
    <t>Acción de tutela: reglas para el reparto de la acción de tutela</t>
  </si>
  <si>
    <t>Suspendida la vigencia Artículo 1 DECRETO 404 de 2001
Compilado DECRETO 1069 de 2015</t>
  </si>
  <si>
    <t>Por el cual se realiza una adición aclaratoria del artículo 9o. del Decreto 1406 de fecha julio 28 de 1999.</t>
  </si>
  <si>
    <t>Por el cual se reglamenta parcialmente la Ley 490 de 1998.</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</si>
  <si>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</si>
  <si>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Artículo 5:
Derogado parcialmente (Inciso 1 y 2. ) Artículo 16 DECRETO 889 de 2001
Artículo 9:
Adicionado (literal b ) Artículo 1 DECRETO 2236 de 1999
Artículo 20:
Modificado Artículo 15 DECRETO 1636 de 2006
Modificado Artículo 5 DECRETO 1670 de 2007
Artículo 21:
Modificado Artículo 5 DECRETO 1670 de 2007
Artículo 24:
Modificado Artículo 15 DECRETO 1636 de 2006
Modificado Artículo 5 DECRETO 1670 de 2007
Artículo 36:
Modificado parcialmente (inciso 4 ) Artículo 22 DECRETO 1703 de 2002
Artículo 40:
Modificado parcialmente (parágrafo 1 ) Artículo 1 DECRETO 2943 de 2013
Artículo 60:
Derogado (inciso 1 ) Artículo 41 DECRETO 1703 de 2002</t>
  </si>
  <si>
    <t>Establece una bonificación Por compensación de los Magistrados de Tribunal y otros funcionarios.</t>
  </si>
  <si>
    <t>Derogado Artículo 2 DECRETO 2738 de 2000</t>
  </si>
  <si>
    <t>Por el cual se reglamenta la afiliación al Régimen de Seguridad Social en Salud y la prestación de los beneficios del servicio público esencial de Seguridad Social en Salud y como servicio de interés general, en todo el territorio nacional.</t>
  </si>
  <si>
    <t>Derogado parcialmente por el Decreto 1703 de 2002, 2353 de 2015</t>
  </si>
  <si>
    <t>Reglamenta la pensión especial de vejez para unos servidores públicos de la Registraduría del Estado Civil.</t>
  </si>
  <si>
    <t>Por el cual se reglamentan las actividades de alto riesgo de los servidores públicos.</t>
  </si>
  <si>
    <t>Derogado Artículo 11 DECRETO 2090 de 2003</t>
  </si>
  <si>
    <t>DISPOSICIONES EN MATERIA SALARIAL Y PRESTACIONAL DE LA RAMA JUDICIAL, DEL MINISTERIO PÚBLICO, DE LA JUSTICIA PENAL MILITAR Y SE DICTAN OTRAS DISPOSICIONES.</t>
  </si>
  <si>
    <t>En su momento Derogado por el Artículo 31 del Decreto 47 de 1995</t>
  </si>
  <si>
    <t>Por el cual se reglamenta el artículo 7o. de la Ley 71 de 1988.</t>
  </si>
  <si>
    <t>Artículo 6:
Derogado Artículo 24 DECRETO 1474 de 1997</t>
  </si>
  <si>
    <t>Establece la Prima Especial de Riesgo para los empleados del Departamento Administrativo de Seguridad</t>
  </si>
  <si>
    <t>Por el cual se reglamenta parcialmente la Ley 100 de 1993</t>
  </si>
  <si>
    <t>Derogado en lo pertinente Artículo 4 LEY 1574 de 2012</t>
  </si>
  <si>
    <t>Por el cual se reglamenta la afiliación y las cotizaciones al Sistema General de Riesgos Profesionales.</t>
  </si>
  <si>
    <t>Artículo 14:
Derogado Artículo 56 DECRETO 326 de 1996
Artículo 18:
Derogado Artículo 56 DECRETO 326 de 1996
Artículo 19:
Derogado parcialmente Artículo 56 DECRETO 326 de 1996
Artículo 20:
Derogado Artículo 56 DECRETO 326 de 1996</t>
  </si>
  <si>
    <t>Por el cual se modifica el artículo 6o del Decreto 691 de 1994.</t>
  </si>
  <si>
    <t>Establece el régimen de personal del Instituto Nacional Penitenciario y Carcelario.</t>
  </si>
  <si>
    <t>Artículo 147:
Suspendido Artículo 12 DECRETO 100 de 1996
Artículo 168:
Derogado Artículo 11 DECRETO 2090 de 2003</t>
  </si>
  <si>
    <t>Por el cual se establece un régimen especial de pensiones, así como de reajustes y sustituciones de las mismas, aplicable a los senadores y representantes a la cámara.</t>
  </si>
  <si>
    <t>Por el cual se dictan normas sobre el régimen salarial y prestacional para los servidores públicos de la rama judicial y de la justicia penal militar y se dictan otras disposiciones.</t>
  </si>
  <si>
    <t>Derogado Artículo 20 DECRETO 106 de 1994</t>
  </si>
  <si>
    <t>Acción de tutela</t>
  </si>
  <si>
    <t>Artículo 8:
Derogado Artículo 6 DECRETO 1382 de 2000</t>
  </si>
  <si>
    <t>Acción de Tutela</t>
  </si>
  <si>
    <t>Por el cual se establecen mecanismos para asegurar el pago de los aportes para la Seguridad Social</t>
  </si>
  <si>
    <t>Por el cual se reglamenta parcialmente la Ley 71 de 1988.</t>
  </si>
  <si>
    <t xml:space="preserve">Derogado en lo pertinente Artículo 4 LEY 1574 de 2012
</t>
  </si>
  <si>
    <t>Código Contencioso Administrativo</t>
  </si>
  <si>
    <t>Derogado Artículo 68 DECRETO 2119 de 1992</t>
  </si>
  <si>
    <t>Por medio del cual se establece pensión de jubilación especial empleador públicos del D.A.S.</t>
  </si>
  <si>
    <t>En criterio del Editor este Decreto ha perdido su vigencia con la expedición del Acto Legislativo 1 de 2005</t>
  </si>
  <si>
    <t>FACTORES DE SALARIO APLICABLES A CONTRALORIA</t>
  </si>
  <si>
    <t>Por el cual se establece el régimen de prestaciones sociales de los funcionarios y empleados de la Contraloría General de la República y sus familiares.</t>
  </si>
  <si>
    <t>Por el cual se reglamenta la ley 33 de 1973.</t>
  </si>
  <si>
    <t>Por el cual se dictan normas relacionadas con el ramo docente.</t>
  </si>
  <si>
    <t>Se debe tener en cuenta la entrada en vigencia de la Ley 100 de 1993</t>
  </si>
  <si>
    <t>Por el cual se dictan normas sobre reorganización administrativa y financiera de las entidades de previsión social de carácter nacional, y se dictan otras disposiciones</t>
  </si>
  <si>
    <t>Por el cual se establece el régimen de seguridad y protección social de los funcionarios y empleados de la Rama Jurisdiccional, del Ministerio Público y de sus familiares.</t>
  </si>
  <si>
    <t>Artículo 2:
Modificado Artículo 1 LEY 31 de 1971
Artículo 3:
Modificado Artículo 2 LEY 31 de 1971</t>
  </si>
  <si>
    <t>Por el cual se reajustan las pensiones y otras prestaciones de los empleados públicos y trabajadores del sector privado y se provee a su financiamiento en el sector público.</t>
  </si>
  <si>
    <t>Artículo 13:
Derogado (ordinales f,g,i,j ) Artículo 32 DECRETO 1988 de 1974
Artículo 15:
Modificado Artículo 10 LEY 10 de 1972</t>
  </si>
  <si>
    <t>Código de Procedimiento Civil</t>
  </si>
  <si>
    <t>Derogado por el literal c), art. 626, Ley 1564 de 2012</t>
  </si>
  <si>
    <t>*1968</t>
  </si>
  <si>
    <t>Por el cual se dicta el estatuto orgánico de las entidades descentralizadas del orden nacional.</t>
  </si>
  <si>
    <t>Derogado por el art. 121, Ley 489 de 1998</t>
  </si>
  <si>
    <t>Por el cual se modifica el artículo 5° del Decreto reglamentario número 1743 de 1966.</t>
  </si>
  <si>
    <t>Por el cual se reglamenta la Ley 4a. de 1966</t>
  </si>
  <si>
    <t>Artículo 1:
Derogado Artículo 6 DECRETO 3123 de 1966
Artículo 5:
Modificado Artículo 1 DECRETO 2025 de 1966
Artículo 6:
Derogado Artículo 4 DECRETO 643 de 1967</t>
  </si>
  <si>
    <t>Por medio de la cual se reglamente la Ley 7 de 1961</t>
  </si>
  <si>
    <t>Por el cual se determinan algunas excepciones a las incompatibilidades establecidas en el artículo 64 de la Constitución.</t>
  </si>
  <si>
    <t>Por el cual es reglamenta el artículo 21 de la Ley 72 de 1947.</t>
  </si>
  <si>
    <t>Modifica Composición del Comité de Defensa Judicial y Conciliaciones</t>
  </si>
  <si>
    <t>Adiciona y Modifica la Resolución 0036 de 2012 Comité Defensa Judicial y Conciliaciones</t>
  </si>
  <si>
    <t>Por la cual se precisan y fijan las competencias en el nivel desconcentrado de la Contraloría General de la República para el conocimiento y trámite del control fiscal micro, el control fiscal posterior excepcional; la atención de quejas y denuncias ciudadanas; la Indagación Preliminar Fiscal; el proceso de Responsabilidad Fiscal y el proceso de Jurisdicción Coactiva y el Proceso Administrativo Sancionatorio Fiscal, en atención a las modificaciones establecidas en la Ley 1474 de 2011.</t>
  </si>
  <si>
    <t>Delega en Subdirección jurídica Parafiscales funciones representación judicial</t>
  </si>
  <si>
    <t>Crea el Comité de Defensa Judicial y Conciliaciones de la UGPP</t>
  </si>
  <si>
    <t>Recurso de Insistencia en revisión de tutelas – Acción de tutela</t>
  </si>
  <si>
    <t>Lineamientos jurisprudenciales en materia de Responsabilidad
Patrimonial del Estado por la ejecución de prestaciones sin
contrato. Principio de Enriquecimiento sin Justa Causa.</t>
  </si>
  <si>
    <t>Análisis y Sustento Jurídico</t>
  </si>
  <si>
    <t>Congreso de la República</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</si>
  <si>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</si>
  <si>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Ley de crecomiento económico</t>
  </si>
  <si>
    <t>Artículo 142 de la Ley 2010 de 2019-reducción del descuento en salud para pensionados
 Tsa,Mbien aplica en el proceso de Evasores y Transmisión de Hallazgos.</t>
  </si>
  <si>
    <t>por el cual se otorga una autorización para la constitución de una Entidad Descentralizada Indirecta y se reglamenta parcialmente el Sistema de Registro Único de Afiliados.</t>
  </si>
  <si>
    <t>Artículo 7:
Modificado Artículo 1 DECRETO 177 de 2012
Modificado Artículo 1 DECRETO 603 de 2013
Derogado Artículo 1 DECRETO 917 de 2013
Prorrogado (plazo ) Artículo 1 DECRETO 4022 de 2011</t>
  </si>
  <si>
    <t>Por la cual se adiciona el Régimen de Pensión de Vejez Por Exposición a Alto Riesgo a que se refiere la Ley 860 de 2003, para algunos Servidores Públicos del Cuerpo Técnico de investigación de la Fiscalía General de la Nación.</t>
  </si>
  <si>
    <t>Ley de fomento a la cultura del emprendimiento.</t>
  </si>
  <si>
    <t>Reglamentado DECRETO 1192 de 2009</t>
  </si>
  <si>
    <t>Por la cual se reestructura el Servicio Nacional de Aprendizaje, SENA, se deroga el Decreto 2149 de 1992 y se dictan otras disposiciones</t>
  </si>
  <si>
    <t>Por la cual se asignan recursos al Instituto Colombiano de Bienestar Familiar y se dictan otras disposiciones.</t>
  </si>
  <si>
    <t>11/11/1886</t>
  </si>
  <si>
    <t>que fija reglas sobre concesión de pensiones y jubilación</t>
  </si>
  <si>
    <t>Por el cual se reglamenta el inciso 2° del parágrafo 4° del artículo 33 de la Ley 100 de 1993, y se adiciona el Capítulo 9 del Título 5 de la Parte 2 del Libro 2 del Decreto 1833 de 2016 compilatorio de las normas del Sistema General de Pensiones.</t>
  </si>
  <si>
    <t>Crea el Sistema de Certificación Electrónica de Tiempos Laborados (CETIL) con destino al reconocimiento de prestaciones pensionales.</t>
  </si>
  <si>
    <t xml:space="preserve">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 
</t>
  </si>
  <si>
    <t>Compilado DECRETO 1079 de 2015</t>
  </si>
  <si>
    <t>Por el cual se reglamenta el Decreto-ley 019 de 2012.</t>
  </si>
  <si>
    <t>El parágrafo 3 del artículo 227 de la Ley 1450 del 2011 modificado por el artículo 159 de la Ley 1753 del 2015 fue DEROGADO EXPRESAMENTE por el Decreto Ley 2106 del 22/11/2019</t>
  </si>
  <si>
    <t>Por el cual se establecen las funciones de la Unidad Administrativa Especial de Gestión Pensional y Contribuciones Parafiscales de la Protección Social UGPP y se armoniza el procedimiento de liquidación y cobro de las contribuciones parafiscales</t>
  </si>
  <si>
    <t>Por el cual se reglamenta el inciso segundo del artículo 13 de la Ley 50 de 1886.</t>
  </si>
  <si>
    <t>Derogado Artículo 45 DECRETO 359 de 1995</t>
  </si>
  <si>
    <t>Gestión Tecnológica</t>
  </si>
  <si>
    <t>Planeación del servicio TI</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</si>
  <si>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</si>
  <si>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Por el cual se reglamenta el artículo 160 del Decreto-ley 19 de 2012.</t>
  </si>
  <si>
    <t>Define el régimen de acreditación de las entidades de certificación, en desarrollo de lo previsto en el artículo 160 del Decreto-ley 19 de 2012.</t>
  </si>
  <si>
    <t>MANUAL GEL: Por el cual se establecen los lineamientos generales de la Estrategia de Gobierno en Línea de la República de Colombia, se reglamenta parcialmente la Ley 962 de 2005, y se dictan otras disposiciones.</t>
  </si>
  <si>
    <t>Derogado Artículo 12 DECRETO 2693 de 2012</t>
  </si>
  <si>
    <t>Por el cual se reglamenta parcialmente la Ley 527 de 1999, en lo relacionado con las entidades de certificación, los certificados y las firmas digitales</t>
  </si>
  <si>
    <t>Derogado Artículo 22 DECRETO 333 de 2014</t>
  </si>
  <si>
    <t>Parafiscales</t>
  </si>
  <si>
    <t>Cobro de Obligaciones Adeudadas</t>
  </si>
  <si>
    <t>Por el cual se modifica parcialmente el Decreto Único Reglamentario 1074 de 2015 en diversas materias relacionadas con los procesos concursales.</t>
  </si>
  <si>
    <t>Por el cual se sustituye el Titulo 2 de la Parte 12 del Libro 2 del Decreto 1068 de 2015 Único Reglamentario del Sector Hacienda y Crédito Público para incorporar la reglamentación de los artículos 316 y 317 de la Ley 1819 de 2016</t>
  </si>
  <si>
    <t>Por el cual se reglamentan los artículos 178 y 179 de la Ley 1607 de 2012 y se dictan otras disposiciones.</t>
  </si>
  <si>
    <t xml:space="preserve"> Se reglamenta algunos aspectos relativos a la determinación de factores inherentes para la aplicación de las sanciones de que trata el artículo 179 de la Ley 1607 de 2012 tales como el número de empleados para la imposición de la sanción por omisión en la afiliación o en la vinculación y la liquidación y cobro de la sanción por no suministro de información;</t>
  </si>
  <si>
    <t>TOIDOS</t>
  </si>
  <si>
    <t>Por medio del cual se reglamenta el artículo 840 del E.T. sobre dación en pago en los procesos de cobro coactivo</t>
  </si>
  <si>
    <t>Arts. 1 al 8</t>
  </si>
  <si>
    <t>Reglamenta la Ley 1066 de 2006 definiendo los criterios para la expedición de los reglamentos de cartera de las entidades públicas</t>
  </si>
  <si>
    <t>Arts.  338, 513, 521, 523, 525 a 535</t>
  </si>
  <si>
    <t>Por la cual se adiciona una función al comité de cartera de la unidad administrativa de gestión pensional y contribuciones parafiscales de la protección social UGPP.</t>
  </si>
  <si>
    <t>Se le otorga la facultad al comité de cartera de depurar cartera de imposible recaudo conforme los incisos 1o y 2o del Art 820 del Estatuto Tributario</t>
  </si>
  <si>
    <t>Por medio de la cual se crea el comité de cartera de la unidad administrativa de gestión pensional y contribuciones parafiscales de la protección social UGPP.</t>
  </si>
  <si>
    <t>Con el cual crea el comité de cartera para la depuración de cartera conforme las reglas establecidas en el Decreto 445 de 2017</t>
  </si>
  <si>
    <t>Resolución por la cual se modifica el término del cobro persuasivo establecido en el artículo 11 de la Resolución No. 691 de 2013</t>
  </si>
  <si>
    <t>se adopta el reglamento interno de recaudo de cartera de la Unidad Administrativa Especial de Gestión Pensional y Contribuciones Paraficales de la Protección Social"</t>
  </si>
  <si>
    <t>Resolución por medio de la cual se modifica la Resolución 691 de 2013</t>
  </si>
  <si>
    <t>Modificar el artículo 11 de la Resolución 691 de 2013 en donde se define el término de la etapa de cobro persuasivo, extendiéndose a tres (3) meses</t>
  </si>
  <si>
    <t>Reglamento Interno de Recaudo de Cartera de la UGPP</t>
  </si>
  <si>
    <t>Por medio de la cual se adopta el reglamento interno de recaudo de cartera de la UGPP en cumplimiento a lo dispuesto en la Ley 1066 de 2006</t>
  </si>
  <si>
    <t xml:space="preserve"> Reglamentado parcialmente por el Decreto Nacional 2113 de 2013.</t>
  </si>
  <si>
    <t>Por la cual se establece los estándares de cobro que pueden implementar las Administradoras del Sistema de la Protección Social</t>
  </si>
  <si>
    <t xml:space="preserve"> 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t>
  </si>
  <si>
    <t>FISCALIZACION, DETERMINACION DE OBLIGACIONES  E IMP. MULTAS</t>
  </si>
  <si>
    <t>Crea el mecanismo y el  Sistema de Protección al Cesante</t>
  </si>
  <si>
    <t>Art 21</t>
  </si>
  <si>
    <t>Por el cual se actualiza la legislación Cooperativa</t>
  </si>
  <si>
    <t>Por el cual se modifican los artículos 3.2.3.9. y 3.2.3.11. del Decreto 780 de 2016,
Único Reglamentario del Sector Salud y Protección Social, en relación con los
plazos para la utilización obligatoria de la planilla electrónica.</t>
  </si>
  <si>
    <t>COMPILADO</t>
  </si>
  <si>
    <t>Por el cual se modifican los artículqs 3.2.2.1 y 3.2.3.9 del Decreto 780 de 2016, Único
Reglamentario del Sector Salud y Protección Social</t>
  </si>
  <si>
    <t>FISCALIZACIÓN, DETERMINACIÓN DE OBLIGACIONES E IMP. MULTAS</t>
  </si>
  <si>
    <t>Por el cual se reglamenta el Sistema de Recaudo de Aportes del Servicio Social Complementario de Beneficios Económicos Periódicos (BEPS) y se dictan otras disposiciones.</t>
  </si>
  <si>
    <t>Por el cual se reglamente la cotización por periodos inferiores a un mes</t>
  </si>
  <si>
    <t>Por el cual se reglamente la afiliación a Caja de Compensación Familiar de los trabajadores de servicio doméstico</t>
  </si>
  <si>
    <t>Por medio del cual se reglamenta parcialmente la Ley 1607 de 2012</t>
  </si>
  <si>
    <t>Arts. 13, 14 y 15</t>
  </si>
  <si>
    <t>Por el cual se reglamente la Ley 1233/08 sobre compensaciones ordinarias y extraordinarias de las CTA</t>
  </si>
  <si>
    <t>Por el cual se reglamenta la administración y el funcionamiento del Fondo de Solidaridad Pensional.</t>
  </si>
  <si>
    <t>Por el cual se reglamenta la organización y funcionamiento de las CTA</t>
  </si>
  <si>
    <t xml:space="preserve">Modificado por el Decreto Nacional 2417 de 2007 </t>
  </si>
  <si>
    <t>Por el cual se reglamenta la afiliación colectiva de trabajadores independientes al Sistema de la Protección Social</t>
  </si>
  <si>
    <t>Por el cual se reglamenta parcialmente el literal b) del Decreto Ley 1295 de 1994</t>
  </si>
  <si>
    <t>Arts. 3, 4,5,8,9, 10 y 11</t>
  </si>
  <si>
    <t>Derogado Artículo 26 DECRETO 723 de 2013</t>
  </si>
  <si>
    <t>Por el cual se modifica el Decreto 1703 de 2002.</t>
  </si>
  <si>
    <t>Derogado Artículo 89 DECRETO 2353 de 2015</t>
  </si>
  <si>
    <t>Por el cual se modifica el Plan Único de Cuentas para los comerciantes.  Establece los criterios de definición de las cuentas contables del PUC, en la cual se registran los gastos de nómina y aPortes efectuados a la Seguridad Social</t>
  </si>
  <si>
    <t>Arts. 1, 5, 6, 10 y 11</t>
  </si>
  <si>
    <t>Artículo 3:
Modificado Artículo 1 DECRETO 2894 de 1994
Artículo 6:
Modificado Artículo 2 DECRETO 2894 de 1994
Artículo 8:
Modificado Artículo 3 DECRETO 2894 de 1994
Artículo 9:
Modificado Artículo 4 DECRETO 2894 de 1994
Artículo 11:
Modificado Artículo 5 DECRETO 2894 de 1994
Artículo 12:
Derogado Artículo 9 DECRETO 2894 de 1994
Artículo 13:
Modificado Artículo 6 DECRETO 2894 de 1994
Artículo 14:
Adicionado Artículo 4 DECRETO 1536 de 2007
Modificado Artículo 1 DECRETO 2116 de 1996
Modificado Artículo 7 DECRETO 2187 de 1996
Artículo 15:
Modificado Artículo 2 DECRETO 2116 de 1996</t>
  </si>
  <si>
    <t>Por el cual se reglamenta la contabilidad en general y se expiden los principios o normas de contabilidad generalmente aceptados en Colombia.  Reglamenta los principios y normas de contabilidad generalmente aceptados en Colombia.</t>
  </si>
  <si>
    <t>Arts. 9, 15, 19, 20, 21, 22, 23, 24, 25, 26, 27, 28, 29, 30, 33, 34, 35, 36, 37, 38, 39, 40 ,76, 83, 111, 112, 123, 124, 125, 126, 127, 128, 131, 132, 133, 134 y 135</t>
  </si>
  <si>
    <t>Artículo 7:
Adicionado Artículo 1 DECRETO 2337 de 1995
Artículo 10:
Adicionado Artículo 2 DECRETO 2337 de 1995
Artículo 12:
Adicionado Artículo 3 DECRETO 2337 de 1995
Artículo 17:
Adicionado Artículo 4 DECRETO 2337 de 1995
Artículo 22:
Adicionado parcialmente (parágrafo ) Artículo 1 DECRETO 1878 de 2008
Artículo 51:
Modificado Artículo 1 DECRETO 1536 de 2007
Artículo 64:
Modificado (inciso 9 ) Artículo 2 DECRETO 1536 de 2007
Artículo 69:
Adicionado (Parágrafo ) Artículo 1 DECRETO 4918 de 2007
Artículo 73:
Modificado Artículo 3 DECRETO 1536 de 2007
Artículo 77:
Adicionado Artículo 1 DECRETO 51 de 2003
Modificado Artículo 1 DECRETO 1517 de 1998
Modificado Artículo 1 DECRETO 2852 de 1994
Modificado Artículo 1 DECRETO 4565 de 2010
Artículo 78:
Adicionado parcialmente (Parágrafo transitorio ) Artículo 1 DECRETO 514 de 2010
Artículo 90:
Modificado Artículo 6 DECRETO 1536 de 2007
Artículo 93:
Aclarado Artículo 1 DECRETO 1446 de 1994
Artículo 102:
Adicionado (Parágrafo ) Artículo 2 DECRETO 4918 de 2007
Artículo 125:
Adicionado parcialmente (parágrafos 1 y 2 ) Artículo 2 DECRETO 1878 de 2008
Artículo 137:
Modificado Artículo 5 DECRETO 2337 de 1995</t>
  </si>
  <si>
    <t>Por el cual se crea la Planilla PILA U para uso exclusivo de la UGPP</t>
  </si>
  <si>
    <t>Por el cual se distribuye a la Subdirección de Determinación de Obligaciones Parafiscales la competencia para adelantar el proceso sancionatorio por no envío de información e incumplimiento en los estándares de cobro</t>
  </si>
  <si>
    <t>Por la cual se modifica la Resolución 1747 de 2008 modificada por las Resoluciones 2377 de 2008, 199, 990, 1184 y 2249 de 2009.</t>
  </si>
  <si>
    <t>Por la cual se modifica la Resolución 634 de 2006. El Ministerio de Protección Social modifica y explica en detalle la forma de diligenciar cada una de las casillas del PILA Por medio electrónico.</t>
  </si>
  <si>
    <t>Pensiones</t>
  </si>
  <si>
    <t>Gestión de Novedades de Nómina</t>
  </si>
  <si>
    <t>Por medio de la cual se modifica el artículo 2o de la Ley 700 de 2001 y se dictan otras disposiciones'.</t>
  </si>
  <si>
    <t>Artíuculo 25</t>
  </si>
  <si>
    <t>Por medio del cual se reglamenta el artículo 5° del Decreto 2150 de 1995 y la Ley 700 de 2001.</t>
  </si>
  <si>
    <t>Reglamenta el art 130 ley 100 de 1993</t>
  </si>
  <si>
    <t>Por el cual se reglamenta el Fondo de Pensiones Públicas del Nivel Nacional.</t>
  </si>
  <si>
    <t xml:space="preserve">Artículo 3:
Modificado parcialmente (Numeral 2 ) Artículo 2 DECRETO 1010 de 1995
Artículo 5:
Modificado parcialmente (Inciso 1. ) Artículo 2 DECRETO 2921 de 1994
Artículo 8:
Modificado Artículo 1 DECRETO 2479 de 2008
</t>
  </si>
  <si>
    <t>Por el cual se ajustan las pensiones de jubilación del sector público en el orden Nacional</t>
  </si>
  <si>
    <t>Por medio del cual se reajustan en el sector público las pensiones de jubilación, invalidez y retiro por vejez.</t>
  </si>
  <si>
    <t>Ir a observaciones</t>
  </si>
  <si>
    <t>Esta norma aplica por una sola vez para la fecha del status</t>
  </si>
  <si>
    <t>Por el cual se reajustan las pensiones de jubilación, invalidez y retiro por vejez en el sector público.</t>
  </si>
  <si>
    <t>Gestión de Atención de Solicitudes de Obligaciones Pensionales</t>
  </si>
  <si>
    <t>Por la cual se establecen términos para el reconocimiento de las pensiones de sobrevivientes y se dictan otras disposiciones.</t>
  </si>
  <si>
    <t>por la cual se dictan normas orgánicas sobre la distribución de competencias de conformidad con los artículos 151 y 288 de la Constitución Política y se distribuyen recursos según los artículos 356 y 357 de la Constitución Política y se dictan otras disposiciones.</t>
  </si>
  <si>
    <t xml:space="preserve">Derogado Artículo 113 LEY 715 de 2001
</t>
  </si>
  <si>
    <t>por la cual se reviste al Presidente de la República de facultades extraordinarias para modificar las escalas de remuneración de los empleos del sector público y se dictan otras disposiciones</t>
  </si>
  <si>
    <t>por la cual se modifican las Leyes 20 de 1966 y 48 de 1962, y se dictan otras disposiciones.</t>
  </si>
  <si>
    <t xml:space="preserve">Por la cual se fijaron los "sistemas y directrices para el ejercicio del control fiscal" </t>
  </si>
  <si>
    <t>Derogado Artículo 110 LEY 42 de 1993</t>
  </si>
  <si>
    <t>Por el cual establecen lineamientos en materia de elaboración de cálculo actuarial, reconocimiento y revelación contable del pasivo pensional y se dictan otras disposiciones.</t>
  </si>
  <si>
    <t>Reconocimiento Contable de Cuotas Partes Pasivas y Activas</t>
  </si>
  <si>
    <t>Artículo 8</t>
  </si>
  <si>
    <t>Cajanal: Por el cual se prorroga el plazo de liquidación de la Caja Nacional de Previsión Social Cajanal EICE en Liquidación</t>
  </si>
  <si>
    <t xml:space="preserve">
Modificado en lo pertinente Artículo 2 DECRETO 877 de 2013</t>
  </si>
  <si>
    <t>Reglamenta el  inciso primero del parágrafo 3o  del artículo 33 de la Ley 100 de  1993, modificado Por el artículo 9 de la Ley 797 de  2003.</t>
  </si>
  <si>
    <t>Cambia la naturaleza jurídica de COLPENSIONES</t>
  </si>
  <si>
    <t>Gestión de Cobro de Obligaciones Pensionales</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</si>
  <si>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</si>
  <si>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Bonos</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</si>
  <si>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</si>
  <si>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Bonos Tipo C</t>
  </si>
  <si>
    <t>Por el cual se dictan normas para el cálculo, emisión, recepción, administración,
redención y demás condiciones de los bonos pensionales de la Empresa
Colombiana de Petróleos, Ecopetrol, y se reglamenta parcialmente el artículo 279
de la Ley 100 de 1993.</t>
  </si>
  <si>
    <t>Por el cual se dictan normas para la emisión, cálculo, redención y demás condiciones de los bonos pensionales y se reglamentan los Decretos leyes 656, 1299 y 1314 de 1994, y los artículos 115, siguientes y concordantes de la Ley 100 de 1993.</t>
  </si>
  <si>
    <t>bonos pensionales tipo A</t>
  </si>
  <si>
    <t>Artículo 1:
Modificado y adicionado Artículo 1 DECRETO 1513 de 1998
Artículo 2:
Modificado Artículo 2 DECRETO 1513 de 1998
Artículo 3:
Modificado parcialmente (parágrafo 1 ) Artículo 1 DECRETO 1474 de 1997
Derogado (numeral 2 ) Artículo 24 DECRETO 1474 de 1997
Modificado parcialmente (numeral 2 y parágrafos ) Artículo 3 DECRETO 1513 de 1998
Artículo 8:
Adicionado (inciso ) Artículo 4 DECRETO 1513 de 1998
Artículo 9:
Modificado parcialmente (literal ,c ) Artículo 2 DECRETO 1474 de 1997
Artículo 12:
Modificado parcialmente (inciso 1 ) Artículo 3 DECRETO 1474 de 1997
Modificado (inciso 1 ) Artículo 5 DECRETO 1513 de 1998
Artículo 14:
Modificado (Inciso segundo ) Artículo 9 DECRETO 3798 de 2003
Artículo 15:
Modificado Artículo 4 DECRETO 1474 de 1997
Modificado (numeral 2 ) Artículo 6 DECRETO 1513 de 1998
Artículo 16:
Modificado parcialmente (numeral 1 ) Artículo 5 DECRETO 1474 de 1997
Artículo 17:
Adicionado Artículo 6 DECRETO 1474 de 1997
Modificado parcialmente (parágrafo 1, 2 ) Artículo 7 DECRETO 1513 de 1998
Artículo 19:
Adicionado (inciso ) Artículo 8 DECRETO 1513 de 1998
Artículo 20:
Adicionado (parráfo ) Artículo 9 DECRETO 1513 de 1998
Artículo 22:
Modificado Artículo 10 DECRETO 1513 de 1998
Artículo 23:
Modificado parcialmente (literal a ) Artículo 11 DECRETO 1513 de 1998
Artículo 24:
Modificado Artículo 7 DECRETO 1474 de 1997
Modificado Artículo 12 DECRETO 1513 de 1998
Adicionado (Parágrafo ) Artículo 10 DECRETO 3798 de 2003
Artículo 25:
Derogado Artículo 24 DECRETO 1474 de 1997
Artículo 28:
Modificado Artículo 8 DECRETO 1474 de 1997
Modificado (numeral 2 ) Artículo 13 DECRETO 1513 de 1998
Modificado (Los numerales 2 y 3 ) Artículo 13 DECRETO 3798 de 2003
Artículo 29:
Derogado (inciso 3 ) Artículo 24 DECRETO 1474 de 1997
Artículo 35:
Modificado Artículo 9 DECRETO 1474 de 1997
Modificado parcialmente (literal a ) Artículo 14 DECRETO 1513 de 1998
Artículo 36:
Modificado Artículo 10 DECRETO 1474 de 1997
Derogado (literal ,c ) Artículo 24 DECRETO 1474 de 1997
Modificado Artículo 15 DECRETO 1513 de 1998
Artículo 37:
Modificado Artículo 11 DECRETO 1474 de 1997
Modificado Artículo 14 DECRETO 3798 de 2003
Artículo 38:
Modificado Artículo 16 DECRETO 1513 de 1998
Artículo 41:
Adicionado Artículo 12 DECRETO 1474 de 1997
Adicionado (inciso ) Artículo 17 DECRETO 1513 de 1998
Artículo 44:
Modificado Artículo 13 DECRETO 1474 de 1997
Modificado Artículo 18 DECRETO 1513 de 1998
Artículo 45:
Modificado Artículo 1 DECRETO 4937 de 2009
Artículo 46:
Modificado parcialmente (inciso 2 ) Artículo 19 DECRETO 1513 de 1998
Artículo 47:
Derogado (inciso 7 ) Artículo 24 DECRETO 1474 de 1997
Artículo 48:
Modificado Artículo 20 DECRETO 1513 de 1998
Artículo 50:
Adicionado (inciso ) Artículo 21 DECRETO 1513 de 1998
Artículo 51:
Derogado Artículo 24 DECRETO 1474 de 1997
Artículo 52:
Modificado Artículo 14 DECRETO 1474 de 1997
Derogado (parágrafo transitorio ) Artículo 24 DECRETO 1474 de 1997
Artículo 54:
Modificado parcialmente (inciso 3 ) Artículo 22 DECRETO 1513 de 1998
Modificado parcialmente (inciso 4 ) Artículo 22 DECRETO 1513 de 1998
Modificado parcialmente (inciso 5 ) Artículo 22 DECRETO 1513 de 1998
Artículo 55:
Modificado Artículo 23 DECRETO 1513 de 1998
Artículo 56:
Modificado Artículo 24 DECRETO 1513 de 1998
Artículo 57:
Modificado Artículo 15 DECRETO 1474 de 1997
Modificado Artículo 17 DECRETO 3798 de 2003
Artículo 59:
Adicionado (inciso ) Artículo 25 DECRETO 1513 de 1998
Artículo 63:
Adicionado Artículo 22 DECRETO 1474 de 1997
Modificado Artículo 26 DECRETO 1513 de 1998
Artículo 64:
Adicionado Artículo 23 DECRETO 1474 de 1997
Artículo 65:
Adicionado Artículo 27 DECRETO 1513 de 1998</t>
  </si>
  <si>
    <t>Por el cual se dictan las normas para la emisión, redención y demás condiciones de los bonos pensionales.</t>
  </si>
  <si>
    <t xml:space="preserve">Bonos Pensionales </t>
  </si>
  <si>
    <t xml:space="preserve">Reglamentado por el Decreto 1748 de 12/10/1995; había sido modificado y adicionado parcialmente por medio del Decreto 1122 de 26/06/1999 el cual fue declarado inexequible por la Sentencia C 923-99 del 18/12/1999 MP. Dr Álvaro Tafur Galvis; derogado el inciso 3o del artículo 12 mediante el artículo  75 de la Ley 964 de 2005; había sido modificado parcialmente el artículo 24 por medio del artículo 101 del Decreto 266 de 22/02/2000, el cual fue declarado inexequible por la Sentencia C 1316-00 del 26/09/2000 MP. Dr Carlos Gaviria Díaz; derogado el artículo 26 por medio del artículo 29 del Decreto 1133 de 29/06/1999. </t>
  </si>
  <si>
    <t>DESARROLLO Y SATISFACCIÓN DEL TALENTO HUMANO</t>
  </si>
  <si>
    <t>Por medio de la cual se dicta el protocolo de bioseguridad para el manejo y control del riesgo del  Coronavirus COVID-19, en los sectores aeropurtuario y aeronáutico del territorio nacional, exclusivamente para el trasnporte doméstico de personas por vía aérea, se deroga la Resolución 1054 de 2020, y se dictan otras dispocisiones.</t>
  </si>
  <si>
    <t xml:space="preserve"> Se elaboró el protocolo de bioseguridad especial que debe ser aplicado por los sectores    
   aeroportuario y aeronáutico del territorio nacional, a fin de mitigar los efectos de la emergencia, el cual se adopta mediante la presente resolución y es complementario al protocolo general. contenido en la Resolución 666 de 2020  </t>
  </si>
  <si>
    <t>Por medio de la cual se adopta el protocolo de bioseguridad para el manejo y control del riesgo del Coronavirus COVID-19, para el transporte internacional de personas por vía aérea.</t>
  </si>
  <si>
    <t xml:space="preserve"> Se elaboró el protocolo de bioseguridad especial que debe ser aplicado , el cual se adopta mediante la presente resolución y es complementario al protocolo general. contenido en la Resolución 666 de 2020  </t>
  </si>
  <si>
    <t>Modificado el anexo técnico de acuerdo al artículo 3o de la  Resolución 2532 del 31/12/2020, y a su vez por el artículo 1o de la Resolución 00002 de 12/01/2021</t>
  </si>
  <si>
    <t>Por medio de la cual se modifica la Resolución número 1627 de 2020 que adopta el protocolo de bioseguridad para el manejo y control del riesgo del Coronavirus COVID-19, para el transporte internacional de personas por vía aérea.</t>
  </si>
  <si>
    <t>Suprime la exigencia de presentar, previo al embarque en el país de origen, la prueba PCR con resultado negativo</t>
  </si>
  <si>
    <t>Derogada en su totalidad por el artículo 3o de la  Resolución 2532 del 31/12/2020</t>
  </si>
  <si>
    <t>Mediante la cual se modifica el Anexo Técnico de la Resolución 1627 de 2020 Por medio de la cual se adopta el protocolo de bioseguridad para el manejo y control del riesgo del Coronavirus COVID-19, para el transporte internacional de personas por vía aérea y se deroga la Resolución 1972 de 2020.</t>
  </si>
  <si>
    <t>Se acata una orden judicial impartida por Juez de tutela - Juzgado 11 Administrativo de Oralidad del Circuito de Bogotá DC - 2020-00310 en el sentido de suspender la medida de NO exigencia de prueba PCR con resultado negativo previo al embarque en el país de origen contenida en la Resolucion 1972 de 2020.</t>
  </si>
  <si>
    <t>Modificada por el artículo 1o de la Resolución 00002 de 12/01/2021</t>
  </si>
  <si>
    <t>Mediante la cual se modifican los numerales 3.1.2, 4.2.5 y 6.5 y se adiciona el numeral 6.17 al Anexo Técnico de la Resolución 1627 de 2020, modificada por la Resolución 2532 de 2020.</t>
  </si>
  <si>
    <t>Modifica la Resolución 2532 de 2020 en el sentido de permitir la manifestación verbal como acto suficiente para poner en conocimiento sobre las dificultades presentadas en el país de origen con miras a obtener la prubea de PCR para COVID-19. No se puede exigir declaración extrajuicio.</t>
  </si>
  <si>
    <t>Por la cual se prorroga nuevamente la emergencia sanitaria por el nuevo Coronavirus que  causa la Covid — 19, declarada mediante Resolución 385 de 2020, modificada por la Resolución 1462 de 2020</t>
  </si>
  <si>
    <t>Prorroga la emergencia sanitaria en todo el territorio nacional declarada mediante la Resolución 385 de 2020 y prorrogada a su vez por las Resoluciones 844 y 1462 de 2020, hasta el 28 de febrero de 2021. Dicha prórroga podrá finalizar antes de la fecha aquí señalada cuando desaparezcan las causas que le dieron origen o si estas persisten o se incrementan, el término podrá prorrogarse nuevamente</t>
  </si>
  <si>
    <t>Prorrogada por Resoluciones 222 de 2021.</t>
  </si>
  <si>
    <t>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t>
  </si>
  <si>
    <t>Prorroga la vigencia del Decreto 1168 del 25 de agosto de 2020 “Por el cual se imparten instrucciones en virtud de la emergencia sanitaria generada por la pandemia del Coronavirus COVID – 19, y el mantenimiento del orden público y se decreta el aislamiento selectivo con distanciamiento individual responsable”, que fuera prorrogado por los Decretos 1297 del 29 de septiembre de 2020 y 1408 del 30 de octubre de 2020, hasta las cero horas (00:00 a.m) del día 16 de enero de 2021</t>
  </si>
  <si>
    <t>Derogado por el artículo 12 del Decreto 039 del 14/01/2021.</t>
  </si>
  <si>
    <t>Establece el cumplimiento al Parágrafo 2 del artículo 28 de la Resolución 312 de 2019 mediante la cual se definen planes de mejora conforme al resultado de la autoevaluación de los estándares mínimos del Sistema de Gestión de la Seguridad y Salud en el Trabajo SG-SST</t>
  </si>
  <si>
    <t>Reporte de la autoevaluación de estándares mínimos del SG-SST al Mintrabajo de los años 2019 y 2020  a través del  enlace dispuesto en la página web www.fondoriesgoslaborales.gov.co/autoevaluación y plan de mejoramiento</t>
  </si>
  <si>
    <t>Por el cual se imparten instrucciones en virtud de la emergencia sanitaria generada por la pandemia del Coronavirus COVID -19, y el mantenimiento del orden público, y se decreta el aislamiento selectivo con distanciamiento individual responsable</t>
  </si>
  <si>
    <t xml:space="preserve">Tiene por objeto regular la fase de Aislamiento Selectivo y Distanciamiento Individual Responsable que regirá en la República de Colombia, en el marco de la emergencia sanitaria por causa del nuevo Coronavirus COVID-19, el cual rige a partir de las cero horas (00:00 a.m.) del día 16 de enero de 2021, hasta las cero horas (00:00 a.m.) del día 1 de marzo de 2021   </t>
  </si>
  <si>
    <t xml:space="preserve">TODOS  - ART 9 </t>
  </si>
  <si>
    <t>El artículo 9o dispone que mientras el tiempo que dure la emergencia sanitaria, las entidades publicas y privadas procurarán que los empleados o contratistas cuya presencia no sea indispensable, desarrollen sus funciones u obligaciones bajo las modalidades de trabajo en casa, teletrabajo u otras similares. 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   - DEROGADO POR EL ARTÍCULO 9 DEL DECRETO DISTRITAL 055 DEL 2021.  Artículo 13 DECRETO 206 de 2021</t>
  </si>
  <si>
    <t>Información sobre el registro de las autoevaluaciones y los planes de mejoramiento del SG-SST</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</si>
  <si>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t>
  </si>
  <si>
    <t>Por la cual se establecen medidas de mitigación comunitaria y poblacional en la ciudad de Bogotá, acorde a la actualización de la evidencia internacional.</t>
  </si>
  <si>
    <t xml:space="preserve">Las disposiciones establecidas tienen por objeto establecer las medidas de mitigación a nivel individual, comunitario y poblacional, para disminuir la transmisión del SARS- COV2 / COVID-19 en la ciudad de Bogotá, acorde a la actualización de la evidencia internacional.  </t>
  </si>
  <si>
    <t>El artículo 2o señala las medidas de mitigación a tener en cuenta para diminuir la transmisión del coronavirus y las determina a nivel indiviudal, a nivel comunitario (se destaca la recomendación de formentar el teletrabajo y las reuniones virtuales laborales, así como medidas de limpieza, desinfección, ventilación, distanciamiento social, control de aforo, entre otros) y a nivel poblacional.</t>
  </si>
  <si>
    <t>UGPP</t>
  </si>
  <si>
    <t>Por la cual se realizan unas delegaciones</t>
  </si>
  <si>
    <t>Compilación de delegación de funciones de carácter misional, administrativo, de gestión humana, financiera y de ordenación del gasto</t>
  </si>
  <si>
    <t>Deroga las Resoluciones 474 de 2011, 187 de 2013, 859 de 2013, 257 de 2014, 1450 de 2014, 127 de 2015, 305 de 2015, 586 de 2015, 856 de 2015, 799 de 2015, 1761 de 2016, 458 de 2017, 526 de 2017, 771 de 2017, 4567 de 2017, 1771 de 2018, 216 de 2018, 641 de 2018, 703 de 2018, 1371 de 2018, 463 de 2019, 1961 de 2019, 2110 de 2019, 198 de 2020, 688 de 2020, 762 de 2020, 1078 de 2020 y las demás disposiciones que le sean contrarias</t>
  </si>
  <si>
    <t>GOBIERNO NACIONAL</t>
  </si>
  <si>
    <t>DECRETO NACIONAL - Por el cual se expide el régimen para la liquidación de las entidades públicas del orden nacional.</t>
  </si>
  <si>
    <t>Art. 11</t>
  </si>
  <si>
    <t>Modificado Ley 1105 de 2006, Ley 1450 de 2011</t>
  </si>
  <si>
    <t>DECRETO NACIONAL - UNICO REGLAMENTARIO - Por medio del cual se expide el Decreto Único Reglamentario del Sector Cultura</t>
  </si>
  <si>
    <t>Título VII - Art 2.8.7.4.2</t>
  </si>
  <si>
    <t>Artículo Artículo 1.1.3.8.:
Adicionado Artículo .-1 DECRETO 458 de 2024
Artículo 2.2.1.4:
Corregido Artículo1 DECRETO 1009 de 2018
Artículo 2.2.1.40:
Modificado Artículo 1 DECRETO 554 de 2017
Artículo 2.2.1.43:
Adicionado (paragrafo ) Artículo 2 DECRETO 554 de 2017
Artículo  2.2.1.47. :
Modificado Artículo 1 DECRETO 1653 de 2015
Adicionado parcialmente (Parágrafo transitorio, ) Artículo 2 DECRETO 1653 de 2015</t>
  </si>
  <si>
    <t>GOBIERNO DISTRITAL BOGOTÁ</t>
  </si>
  <si>
    <t>DECRETO DISTRITAL - Por medio del cual se adoptan medidas para mantener la seguridad, el orden público y la
salubridad como consecuencia de la pandemia de Coronavirus SARS-Cov-2 (CO VID- 19)</t>
  </si>
  <si>
    <t>DECRETO DISTRITAL - Alcaldía Mayor de Bogotá - Establece medidas de bioseguridad que deben cumplir los habitantes de Bogotá D.C. y los titulares de actividades económicas.</t>
  </si>
  <si>
    <t>1,  2</t>
  </si>
  <si>
    <t>Artículo 9 deroga el Decreto Distrital 039 de 2021.</t>
  </si>
  <si>
    <t>MINISTERIO DE SALUD</t>
  </si>
  <si>
    <t>MINISTERIO DE SALUD - Por la cual se proroga la emergencia sanitaria por el nuevo coronavirus COVID-19, declarada mediante la Resolución 385 de 2020 y prorrogada a su vez por las Resoluciones 844, 1462 y 2230 de 2020.</t>
  </si>
  <si>
    <t>MINISTERIO DE SALUD - Prorroga, hasta el 31 de mayo de 2021, la emergencia sanitaria en todo el territorio nacional declarada mediante la Resolución 385 de 2020 y prorrogada, a su vez, por las Resoluciones 844, 1462 y 2230 de 2020.</t>
  </si>
  <si>
    <t>MINISTERIO DE SALUD - Por medio de la cual se modifica la Resolución 666 de 2020 en el sentido de sustituir su anexo técnico</t>
  </si>
  <si>
    <t>MINISTERIO DE SALUD - Actualiza y añade una serie de medidas que se deben adoptar para mitigar la propagación del covid-19.</t>
  </si>
  <si>
    <t>MINISTERIO DE SALUD - Por medio de la cual se modifica el artículo 2 de la Resolución 666 de 2020 y los numerales 4,1 y 5 de su anexo técnico</t>
  </si>
  <si>
    <t>MINISTERIO DE SALUD - Elimina la obligatoriedad de medidas como toma de temperatura, limpieza de zapatos, registro de clientes, proveedores y visitantes y establece que estos cambios deben ser extensivos a todos los protocolos de bioseguridad</t>
  </si>
  <si>
    <t>DECRETO DISTRITAL - Por medio del cual se adoptan medidas adicionales en el marco del aislamiento selectivo
con distanciamiento individual responsable para los habitantes de la ciudad de Bogotá D.C</t>
  </si>
  <si>
    <t>Se establecen, entre otras medidas, la cuarentena general desde el sábado 10 de abril hasta el martes 13 de abril y el pico y cédula entre el 6 y el 19 de abril. Todas las medidas anunciadas en el decreto se toman para hacer frente al tercer pico por COVID-19.</t>
  </si>
  <si>
    <t>1, 3 y 7</t>
  </si>
  <si>
    <t>El Decreto 137 del 7 de abril de 2021 en su artículo 3 establece.  El presente decreto rige a partir de su publicación, y modifica el artIculo 5, y los literales j), l) y ñ) del articulo 2 del Decreto 135 de 2021. Derogado por el artículo 9 del Decreto Distrital 144 del 15 de abril de 2021.</t>
  </si>
  <si>
    <t>DECRETO DISTRITAL - Por medio del cual se adoptan medidas adicionales para mitigar el riesgo de contagio por SAPS-Co V-2 COVID-19 en los habitantes de la ciudad de Bogotá D.C. y se dictan
otras disposiciones</t>
  </si>
  <si>
    <t>Establece una nueva cuarentena para el mes de abril de 2021: viernes 16, sábado 17, domingo 18 y lunes 19 de abril</t>
  </si>
  <si>
    <t>1, 3 y 6</t>
  </si>
  <si>
    <t>Derogado por Decreto 148 de 20 de abril de 2021</t>
  </si>
  <si>
    <t>DECRETO DISTRITAL - "Por medio del cual se adoptan medidas adicionales para mitigar el incremento de contagios por SARS-CoV-2 COVID-19 en los habitantes de la ciudad de Bogotá D.C. y se dictan otras disposiciones"</t>
  </si>
  <si>
    <t>En el cual el Distrito acoge la disposición del Gobierno Nacional de que a partir de este martes rija el toque de queda nocturno en Bogotá. Además, se establece la cuarentena total en la ciudad desde este jueves 22 de abril a las 8:00 p.m. y hasta el próximo lunes 26 de abril, a las 4:00 a.m.</t>
  </si>
  <si>
    <t>1, 4, 7</t>
  </si>
  <si>
    <t>Derogado por Decreto 157 del 25 de abril de 2021</t>
  </si>
  <si>
    <t>Se restringe la circulación de personas y vehículos por vías y lugares públicos en la ciudad de Bogotá D.C. desde las cero horas (00:00) del viernes 30 de abril de 2021 hasta las cuatro horas (04:00 a.m.) del día lunes 3 de mayo de 2021.</t>
  </si>
  <si>
    <t>1, 5, 8</t>
  </si>
  <si>
    <t>Con la expedición de este Decreto la Alcaldía Mayor de Bogotá le dio continuidad a la restricción nocturna a la movilidad.</t>
  </si>
  <si>
    <t>4, 7</t>
  </si>
  <si>
    <t>El Decreto 172 del 11 de mayo de 2021 ARTÍCULO 12. VIGENCIA. El presente decreto rige a partir de su publicación, modifica el
artículo 4 del Decreto 61 de 2021 y deroga el Decreto Distrital 162 de 2021.</t>
  </si>
  <si>
    <t>Establece un nuevo horario para la restricción nocturna a la movilidad, el cual será entre las once de la noche (11:00 p.m.) y hasta las cuatro de la mañana (4:00 a.m.), desde el martes 11 de mayo de 2021 hasta el martes 18 de mayo de 2021.</t>
  </si>
  <si>
    <t>El Decreto 180 del 19 de mayo de 2021 ARTICULO 11. VIGENCIA. El presente decreto rige a partir de su publicación, y deroga
el Decreto Distrital 172 de 2021.</t>
  </si>
  <si>
    <t>CONGRESO NACIONAL</t>
  </si>
  <si>
    <t xml:space="preserve">
"Por la cual se regula el trabajo en casa y se dictan otras disposiciones"</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</si>
  <si>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</si>
  <si>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Tiene por objeto dar continuidad hasta el 24 de mayo, a las medidas para mitigar el riesgo de contagio del Covid 19.</t>
  </si>
  <si>
    <t xml:space="preserve">Decreto 186 del 25 de mayo de 2021 ARTICULO 11. VIGENCIA. El presente decreto rige a partir de su publicación, y deroga
el Decreto Distrital 180 de 2021. </t>
  </si>
  <si>
    <t>Tiene por objeto dar continuidad hasta el 31 de mayo, a las medidas para mitigar el riesgo de contagio del Covid 19.</t>
  </si>
  <si>
    <t>Decreto 190 de 1 de junio de 2021 ART1CULO 11. VIGENCIA. El presente decreto rige a partir de su publicación, y deroga el Decreto Distrital 186 de 2021.</t>
  </si>
  <si>
    <t>MINISTERIO DE SALUD - " Por la cual se prorroga la emergencia sanitaria por el nuevo coronavirus COVID-19, declarada mediante Resolución 385 de 2020 y prorrogada por las Resoluciones 844, 1462 y 2230 de 2020 y 222 de 2021."</t>
  </si>
  <si>
    <t>Tiene por objeto prorrogar la amergencia sanitaria hasta el 31 de agosto de 2021</t>
  </si>
  <si>
    <t>Derogada por Resolución 777 del 2 de junio de 2021.</t>
  </si>
  <si>
    <t xml:space="preserve">DECRETO NACIONAL - 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</si>
  <si>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Tiene por objeto impartir instrucciones en materia de orden público y se decreta el aislamiento selectivo con distanciamiento individual
responsable y la reactivación económica segura </t>
  </si>
  <si>
    <t>1,2,3,4.7.8.9,11 Y 12</t>
  </si>
  <si>
    <t xml:space="preserve">Artículo 12. Vigencia. El presente Decreto rige a partir de las cero horas (00:00
a.m.) del día 1 de junio de 2021, hasta las cero horas (00:00 a.m.) del día 1 de
septiembre de 2021, Y deroga el Decreto 206 del 26 de febrero de 2021. </t>
  </si>
  <si>
    <t>Tiene por objeto dar continuidad desde 1 de junio hasta el 7 de junio  a las medidas para mitigar el riesgo de contagio del Covid 19.</t>
  </si>
  <si>
    <t>1, 2, 4,5,  7</t>
  </si>
  <si>
    <t xml:space="preserve">Decreto 199 de 4 de junio de 2021 ArtIculo 13°. — VIGENCIA. El presente decreto rige a partir de su publicación, y deroga el Decreto Distrital 061 de 2021, el Decreto Distrital 84 de 2021, y el Decreto Distrital 190 de 2021. </t>
  </si>
  <si>
    <t>DECRETO DISTRITAL - "Por medio del cual se adoptan medidas de reactivación económica segura con ocasión de la emergencia sanitaria producida por el SARS-CoV-2 COVID-19 en la ciudad de Bogota D.C. y se dictan otras disposiciones"</t>
  </si>
  <si>
    <t>A partir del martes 8 de junio de 2021, se dará inicio a la reactivación económica segura de los sectores económicos en la ciudad de Bogota D.C.</t>
  </si>
  <si>
    <t>1, 2, 3 4, 5, 6</t>
  </si>
  <si>
    <t>MINISTERIO DE SALUD - Por medio de la cual se definen los criterios y condiciones para el desarrollo de las actividades económicas, sociales y del Estado y se adopta el protocolo de bioseguridad para la ejecución de estas</t>
  </si>
  <si>
    <t>Derogado por la Resolución No. 350 del 01 de marzo de 2022</t>
  </si>
  <si>
    <t>Gestión del Programa de Ayuda al Empleo Formal - PAEF</t>
  </si>
  <si>
    <t xml:space="preserve">Por el cual se crea el Programa de apoyo al empleo formal - PAEF, en el marco
del Estado de Emergencia Económica, Social y Ecológica declarado por el
Decreto 637 de 2020 </t>
  </si>
  <si>
    <t>Crea el Programa de Apoyo al Empleo Formal - PAEF.</t>
  </si>
  <si>
    <t>Modificado por el Decreto 677 de 2020 Por el cual se modifica el Decreto Legislativo 639 del 8 de mayo de 2020.Modificado por Ley 2155 de 2021
Modificado por Ley 2060 de 2020
Modificado por Decreto 815 de 2020
Modificado por Decreto 677 de 2020
y se disponen medidas sobre el Programa de Apoyo al Empleo Formal- PAEF, en el marco del Estado de Emergencia Económica, Social y Ecológica declarado por el Decreto 637 de 2020.
El Gobierno Nacional modificó el Decreto Legislativo 639 del 8 de mayo de 2020 mediante el Decreto 815 del 04 de Junio de 2020 que extiende el Programa de Apoyo al Empleo Formal (PAEF), hasta agosto de 2020, entre otras modificaciones
Modificado por la Ley 2060 de 22 de octubre de 2020</t>
  </si>
  <si>
    <t>Por el cual se modifica el Decreto Legislativo 639 del 8 de mayo de 2020
 y se disponen medidas sobre el Programa de Apoyo al Empleo Formal- PAEF, en el marco del Estado de Emergencia Económica, Social y Ecológica declarado por el Decreto 637 de 2020</t>
  </si>
  <si>
    <t>Modifica el Decreto Legislativo 639 del 8 de mayo de 2020 y dispone medidas sobre el Programa.</t>
  </si>
  <si>
    <t>Además del presente Decreto con el cual se modifica el Decreto 639 de 2020, este último también es modificado por el Decreto 815 del 04 de Junio de 2020 que extiende el Programa de Apoyo al Empleo Formal (PAEF), hasta agosto de 2020, entre otras modificaciones.</t>
  </si>
  <si>
    <t>MINISTERIO DE HACIENDA Y CRÉDITO PÚBLICO</t>
  </si>
  <si>
    <t>Por medio de la cual se define la metodología de cálculo de la disminución en ingresos de los beneficiarios del Programa de apoyo al empleo formal - PAEF, los plazos de postulación, los mecanismos de dispersión, y se dictan otras disposiciones.</t>
  </si>
  <si>
    <t>Define la metodología de cálculo de la disminución de ingresos, plazos de postulación, mecanismos de dispersión, y dicta otras disposiciones.</t>
  </si>
  <si>
    <t xml:space="preserve">Modificada por la Resoluciones 1191 de 29/05/2020, 1200 de 01/06/2020, 1242 de 11/06/2020, 1331 de 26/06/2020, 1683 de 1/09/2020, 2099 de 4/11/2020.
Subrogada por la Resolución 2162 de 13/11/2020 que a su vez fue modificada por la Resolución 252 de 2/02/2021 </t>
  </si>
  <si>
    <t>Asunto: FORMULARIO ESTANDARIZADO PARA LA POSTULACION AL
PROGRAMA DE APOYO AL EMPLEO FORMAL -PAEF E
INTERCAMBIO DE INFORMACION.</t>
  </si>
  <si>
    <t>Imparte lineamientos para el formulario de postulación al PAEF.</t>
  </si>
  <si>
    <t xml:space="preserve">Modificada parcialmente por la Circular 002 de 9 de junio de 2020. </t>
  </si>
  <si>
    <t>Manual operativo</t>
  </si>
  <si>
    <t>MINISTERIO DE HACIENDA Y CRÉDITO PÚBLICO - UGPP</t>
  </si>
  <si>
    <t>NA</t>
  </si>
  <si>
    <t>Manual operativo PAEF Junio 2020</t>
  </si>
  <si>
    <t>Descripción operativa de la transferencia y certificación, restitución y devolución de recursos.</t>
  </si>
  <si>
    <t>Por medio de la cual se modifica la Resolución 1129 de 2020</t>
  </si>
  <si>
    <t>Modifica el numeral 2 del artículo 5 de la Resolución 1129 de 2020 relacionado con la remsiión de las solicitudes y documentos por parte de las entidades financieras a la UGPP</t>
  </si>
  <si>
    <t>Subrogada por la Resolución 2162 de 13/11/2020 que a su vez fue modificada por la Resolución 252 de 2/02/2021</t>
  </si>
  <si>
    <t>Modifica el numeral 2 del artículo 5  relacionado con la remsiión de las solicitudes y documentos por parte de las entidades financieras a la UGPP,  el numeral 3 del artículo 5  relacionado con la emisión del concepto de conformidad que debe emitir la UGPP con destino a las entidades financieras cuando los beneficiarios cumplen los requisitos y se adiciona un parágrafo transitorio al artículo 4 de la Resolución 1129 de 2020</t>
  </si>
  <si>
    <t>Por el cual se modifica el Decreto Legislativo 639 de 2020 y se disponen medidas sobre el Programa de Apoyo al Empleo Formal - PAEF, en el marco del Estado de Emergencia Económica, Social y Ecológica declarado por el Decreto 637 del 6 de mayo de 2020</t>
  </si>
  <si>
    <t>Modifica el Decreto Legislativo 639 de 2020 y se dispone medidas sobre el Programa.</t>
  </si>
  <si>
    <t>Prorroga vigencia del progrma por un mes más hasta agosto de 2020. No exigencia en ciertos casos del registro mercantíl. No están sujetos a retención en la fuente los pagos por concepto del aporte.</t>
  </si>
  <si>
    <t>ASUNTO: AJUSTE AL FORMULARIO ESTANDARIZADO PARA LA
POSTULACION AL PROGRAMA DE APOYO AL EMPLEO
FORMAL -PAEF</t>
  </si>
  <si>
    <t>Ajusta al formulario estandarizado para la postulación al Programa.</t>
  </si>
  <si>
    <t>En consideración a lo señalado anteriormente, y con fundamento en las competencias asignadas por las citadas normas, la UGPP ajusta el formulario tipo para la postulación al Programa de Apoyo al Empleo Formal -PAEF, conforme al documento adjunto.  En lo restante los contenidos de la Circular externa 001 del 20 de mayo de 2020
expedida por la Unidad, se mantienen vigentes. 
Se realizan algunos ajustes con la Circular 003 de 6 de julio de 2020.</t>
  </si>
  <si>
    <t>Por medio de la cual se adiciona y modifica la Resolución 1129 de 2020 , a efectos de atender unos casos excepcionales no atribuibles a los posibles beneficiarios  y se adecúa a las modificaciones y nuevos postulados del PAEF, dispuestos en el Decreto  Legislativo 815 del 4 de junio de 2020</t>
  </si>
  <si>
    <t>Adiciona y modifica la Resolución 1129 de 2020.</t>
  </si>
  <si>
    <t>Por medio de la cual se adiciona y modifica la Resolución 1129 de 2020, con el fin de
lograr la adecuada ejecución del Programa de Apoyo al Empleo Formal – PAEF creado
mediante el Decreto 639 de 2020, modificado mediante el Decreto 677 de 2020</t>
  </si>
  <si>
    <t xml:space="preserve">Adiciona y modifica la Resolución 1129 de 2020. </t>
  </si>
  <si>
    <t>Asunto: FORMULARIO ESTANDARIZADO PARA LA POSTULACION AL
PROGRAMA DE EMPLEO FORMAL PAEF DEL MES DE JULIO DE
2020 Y AL PROGRAMA DE APOYO PARA EL PAGO DE LA
PRIMA DE SERVICIOS – PAP</t>
  </si>
  <si>
    <t>Formulario estandarizado para la postulación al Programa de Empleo Formal PAEF del mes de julio de 2020 y al programa de apoyo para el pago de La prima de servicios -PAP.</t>
  </si>
  <si>
    <t>El formulario determinado en la presente circular aplica exclusivamente para la postulación al Programa de apoyo al empleo formal – PAEF del mes de julio de 2020 y al programa de apoyo para el pago de la prima de servicios- PAP, de manera que para la postulación del mes de agosto de 2020 se deberá atender el formulario oficializado en la Circular 002 de junio 9 de 2020.
En lo correspondiente al intercambio de información las entidades financieras deben tener en cuenta las instrucciones impartidas en la Circular 001 del 20 de mayo de 2020 expedida por la Unidad Administrativa de Gestión Pensional y Contribuciones parafiscales del sistema de la Protección Social-UGPP.</t>
  </si>
  <si>
    <t>Gestión Programa de Apoyo al Pago de la Prima de Servicios (PAP) Sector Agropecuario</t>
  </si>
  <si>
    <t>ASUNTO: ALCANCE CIRCULAR 003 DE JULIO 6 DE 2020</t>
  </si>
  <si>
    <t>Alcance circular 003 de julio 6 de 2020</t>
  </si>
  <si>
    <t>La UGPP aclara que conforme la normatividad vigente, para los dos programas, los potenciales beneficiarios que cumplan los requisitos exigidos en los decretos legislativos referidos en la presente circular, podrán postularse a los dos programas o únicamente al Programa de Apoyo al Empleo  formal PAEF.
En lo restante, los contenidos de la Circular externa 003 del 6 de julio de 2020 expedida por la Unidad, se mantienen vigentes.</t>
  </si>
  <si>
    <t>MINISTERIO DE TRABAJO</t>
  </si>
  <si>
    <t xml:space="preserve">Por la cual se establece el procedimiento para la identificación de los beneficiarios y la entrega  de transferencia monetaria no condicionada en el marco del Programa de Auxilio a los Trabajadores en Suspensión Contractual o Licencia No remunerada, creado mediante el Decreto 770 de 2020 y se adopta el Manual Operativo del Programa   </t>
  </si>
  <si>
    <t>Relacionado con el Decreto 770 de 4 de junio de 2020 por le cual se crea el Programa de Apoyo para el Pago de la Prima de Servicios PAP y se crea el Programa de auxilio a los trabajadores en suspensión contractual  -  Procedimiento para identificar a los beneficiarios y entregar la transferencia monetaria no condicionada en el marco del Programa de Auxilio a los trabajadores en Suspensión Contractual o licencia no remunerada.</t>
  </si>
  <si>
    <t>Artículo 4 modificado por Resolución 1375 del 23 de julio de 2020</t>
  </si>
  <si>
    <t>Sentencia</t>
  </si>
  <si>
    <t>CORTE CONSTITUCIONAL</t>
  </si>
  <si>
    <t>C-324-2020</t>
  </si>
  <si>
    <t>Asunto: Revisión de constitucionalidad del Decreto legislativo 770 del 3 de junio de 2020, "Por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</si>
  <si>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Exequibilidad Decreto 770 de 2020</t>
  </si>
  <si>
    <t>Por medio de la cual se modifica el parágrafo del artículo 11 de la Resolución 1129 de 2020 adicionado por el artículo 7 de la Resolución 1242 de 2020 , a efectos de atender todos los casos excepcionales no atribuibles a los posibles beneficiarios de las postulaciones del Programa de Apoyo al Empleo Formal (PAEF)</t>
  </si>
  <si>
    <t>Modifica el parágrafo del artículo 11 de la Resolución 1129 de 2020 adicionada por el artículo 7 de la Resolución 1242 de 2020.Permite soluciones errores operativos atribuibles a entidades financieras para no afectar a beneficarios del programa.</t>
  </si>
  <si>
    <t>Manual operativo PAEF Septiembre 2020</t>
  </si>
  <si>
    <t>Modifiacion manual operativo</t>
  </si>
  <si>
    <t>C-458-2020</t>
  </si>
  <si>
    <t>Exequibilidad de Decreto 639 de 2020</t>
  </si>
  <si>
    <t>C-459-2020</t>
  </si>
  <si>
    <t>Exequibilidad de Decreto 677 de 2020</t>
  </si>
  <si>
    <t>C-460-2020</t>
  </si>
  <si>
    <t>Exequibilidad Decreto 815 de 2020</t>
  </si>
  <si>
    <t>POR LA CUAL SE MODIFICA EL PROGRAMA DE APOYO AL EMPLEO FORMAL - PAEF Y EL PROGRAMA DE APOYO PARA EL PAGO DE LA PRIMA DE SERVICIOS - PAP</t>
  </si>
  <si>
    <t>Modifica el Programa de Apoyo al Empleo Formal - PAEF y el Programa de Apoyo para el Pago de la Prima de Servicios – PAP.</t>
  </si>
  <si>
    <t>Se efectuaron una serie de modificaciones al Programa de Apoyo al Empleo Formal -PAEF, incluyendo entre otros: (i) la ampliación del Programa hasta  marzo del año 2021; (ii) la inclusión de otros potenciales beneficiarios al Programa como los patrimonios autónomos declarantes de renta y complementarios; (iii) una modificación al monte del aporte estatal correspondiente al 50% de un SMLMV por cada uno de los empleados, en el evento que se trate de beneficiarios que tengan a su cargo empleadas mujeres o que su actividad económica y de servicios haga parte de los sectores turístico, hotelero y de gastronomía, y las actividades artísticas, de entretenimiento y recreación.</t>
  </si>
  <si>
    <t>Por medio de la cual se modifica el parágrafo transitorio del artículo 4 de la Resolución 1129 de 2020, adicionado por la Resolución 1200 de 2020 y modificado mediante la Resolución 1331 de 2020, y se adiciona  un parágrafo transitorio al artículo 11  de la Resolución 1129 de 2020 , a efectos de atender algunos casos excepcionales y extraordinarios que impidieron el pago del aporte estatal a los beneficiarios del Programa de Apoyo al Empleo Formal  -PAEF</t>
  </si>
  <si>
    <t>Atender algunos casos excepcionales y extraordinarios que impidieron el pago de aportes estatal a los beneficiarios del PAEF.</t>
  </si>
  <si>
    <t>MINISTERIO -  HACIENDAPOYO AL DISMINUCIÓN EN CRÉDITO PÚBLICO</t>
  </si>
  <si>
    <t>Por medio de la cual se subroga la Resolución 1129 del 20 de mayo de 2020 y sus modificaciones que definieron la metodología de cálculo de la disminución  en ingresos de los beneficiarios  del Programa de  Apoyo al Empleo Formal - PAEF, los plazos de postulación, los mecanismos de dispersión, y se dictan otras disposiciones.</t>
  </si>
  <si>
    <t>Se subroga la Resolución 1129 del 20 de mayo del 2020 y sus modificaciones que definieron la metodología de cálculo de la disminución en ingresos de los beneficiarios del Programa de Apoyo al Empleo Formal - PAEF.</t>
  </si>
  <si>
    <t>Por entrada en vigencia de Ley 2060 de 2020 que implican cambios sustanciales respecto de lo dispuesto en la Resolución 1129 de 2020  para el pago de los aportes a partir de septiembre de 2020. Se hace necesario excluir de la subrogación los artículos 1 y 2  de la Resolución 2099 de 2020  teniendo en cuenta que a la entrada en vigencia de la presente se encuentra activo el proceso de subsanación de errores operativos y giros extraordinarios  de aportes estatales de los meses de masyo, junio, julio y agosto  del año 2020.  Modificada por la Resolución 252 de 2/02/2021.
Resolución 360 del 17 de febrero de 2021 adiciona artículo 14-1</t>
  </si>
  <si>
    <t>Asunto: FORMULARIO ESTANDARIZADO PARA LA POSTULACION AL PROGRAMA DE APOYO AL EMPLEO FORMAL PAEF -LEY 2060 DEL 22 DE OCTUBRE DE 2020</t>
  </si>
  <si>
    <t>Formulario estandarizado para la postulación al Programa de Apoyo al Empleo Formal PAEF - Ley 2060 del 22 de octubre de 2020</t>
  </si>
  <si>
    <t>En lo correspondiente al intercambio de información las entidades financieras deben tener en cuenta las instrucciones impartidas en la Circular 001 del 20 de mayo de 2020 expedida por la Unidad Administrativa de Gestión Pensional y Contribuciones Parafiscales del Sistema de la Protección Social-UGPP.</t>
  </si>
  <si>
    <t>Manual operativo PAEF Postulaciones septiembre, octubre y noviembre
2020</t>
  </si>
  <si>
    <t>Descripción del mecanismo de transferencia, las certificaciones, los procedimientos de restitución, devolución de recursos, entre otros aspectos.</t>
  </si>
  <si>
    <t>Manual operativo PAEF ERRORES OPERATIVOS/AUDITORIA UGPP</t>
  </si>
  <si>
    <t xml:space="preserve">
Descripción para subsanar errores operativos en algunas entidades financieras, casos excepcionales y extraordinarios que impidieron el retiro de los aportes estatales por parte de los beneficiarios en los términos establecidos en la normativa vigente,</t>
  </si>
  <si>
    <t>Ampliar el plazo de postulaciones hasta el día 27 de noviembre de 2020.</t>
  </si>
  <si>
    <t>Manual operativo PAEF Postulaciones diciembre 2020 y enero 2021</t>
  </si>
  <si>
    <t>Se presenta el cronograma de los procesos de PAEF que se adelantarán en el mes de enero 2021.</t>
  </si>
  <si>
    <t>Ampliar el plazo de postulaciones hasta el 18 de enero de 2021.</t>
  </si>
  <si>
    <t>Manual operativo PAEF Errores operativos postulaciones de
septiembre a diciembre/ Giros
extraordinarios</t>
  </si>
  <si>
    <t>Errores operativos postulaciones de septiembre a diciembre y giros extraordinarios.</t>
  </si>
  <si>
    <t>Por medio de la cual se adiciona un parágrafo transitorio al artículo 14 de la Resolución 2162 del 13 de noviembre de 2020 a efectos de atender unas postulaciones que no pudieron ser realizadas a causa de los eventos imprevisibles ocurridos en el Departamento Archipiélago de San Andrés, Providencia y Santa Catalina</t>
  </si>
  <si>
    <t>Se atenderán las postulaciones que no pudieron ser realizadas a causa de los eventos imprevisibles ocurridos en el Departamento Archipiélago de San Andrés, Providencia y Santa Catalina.</t>
  </si>
  <si>
    <t>Asunto: REPORTE DE ABONOS, DEVOLUCIONES Y RESTITUCIONES DE LAS POSTULACIONES AL PROGRAMA DE APOYO AL EMPLEO FORMAL - PAEF Y COMPLEMENTARIOS E INTERCAMBIO DE INFORMACIÓN</t>
  </si>
  <si>
    <t>Reporte abonos, devoluciones y restituciones de las postulaciones al PAEF y complementarios.</t>
  </si>
  <si>
    <t>Manual operativo PAEF Postulaciones febrero 2021 y Postulaciones San
Andrés, Providencia y Santa Catalina de
septiembre, octubre y noviembre 2020</t>
  </si>
  <si>
    <t xml:space="preserve">
Postulaciones febrero 2021 y postulación San Andrés, Providencia y Santa Catalina de septiembre, octubre y noviembre de 2020.</t>
  </si>
  <si>
    <t>Asunto: FORMULARIO ESTANDARIZADO PARA LA POSTULACION AL PROGRAMA DE EMPLEO FORMAL PAEF DEL MES DE MARZO DE 2021 Y ALSEGUNDO PAGO DEL PROGRAMA DE APOYO PARA EL PAGO DE LA PRIMA DE SERVICIOS –PAP</t>
  </si>
  <si>
    <t>Formulario estandarizado para la postulación al PAEF de marzo de 2021 y al segundo pago del programa de apoyo para el pago de la prima de servicios – PAP.</t>
  </si>
  <si>
    <t>Manual operativo PAEF Postulaciones marzo 2021</t>
  </si>
  <si>
    <t>Postulaciones marzo 2021</t>
  </si>
  <si>
    <t>Postulaciones febrero 2021 y postulaciones San Andrés, Providencia y Santa Catalina de septiembre, octubre y noviembre de 2020.</t>
  </si>
  <si>
    <t>Manual operativo PAEF ERRORES OPERATIVOS
GIROS EXTRAORDINARIOS
AUDITORÍA UGPP
POSTULACIONES SEP-20 A MAR-21</t>
  </si>
  <si>
    <t xml:space="preserve">
Errores operativos, giros extraordinarios postulaciones septiembre 2020 a marzo 2021</t>
  </si>
  <si>
    <t>Manual operativo PAEF ERRORES OPERATIVOS
GIROS EXTRAORDINARIOS
AUDITORÍA UGPP
POSTULACIONES MAY-20 A MAR-21</t>
  </si>
  <si>
    <t>Deroga las Resoluciones 536 y 1125 de 2020.</t>
  </si>
  <si>
    <t>Por la cual se modifica el artículo 4° de la Resolución 1262 del 10 de julio de 2020</t>
  </si>
  <si>
    <t>Hace algunos ajustes con relación al procedimiento y las verificaciones que deben hacer algunos actores involucrados en la ejecución del programa. Modifia el artículo 4 de la Resolución 1262 del 10 de julio de 2020</t>
  </si>
  <si>
    <t>Modifica art 4 Resolución 1262 de 2020.</t>
  </si>
  <si>
    <t>MINISTERIO DEL TRABAJO</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</si>
  <si>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 </t>
  </si>
  <si>
    <t>Se crea el Programa de Apoyo para el Pago de la Prima de Servicios ­
PAP, Y se crea el Programa de auxilio a los trabajadores en suspensión contractual.</t>
  </si>
  <si>
    <t>Modificado por la Ley 2060 de 22 de octubre de 2020</t>
  </si>
  <si>
    <t xml:space="preserve">MINISTERIO DE HACIENDA Y CRÉDITO PÚBLICO </t>
  </si>
  <si>
    <t>Por medio de la cual se determina el método a utilizar para el cálculo de la disminución en
ingresos de los beneficiarios, el proceso y las condiciones a las cuales deben sujetarse
las entidades financieras involucradas, la UGPP y en general todos los actores que
participen en el Programa de apoyo para el pago de la prima de servicios -PAP, incluidos
los periodos y plazos máximos para para el cumplimiento de los
requisitos y el pago de los aportes, y se dictan otras disposiciones</t>
  </si>
  <si>
    <t>Establece condiciones y requisitos para el Programa de apoyo al pago de la prima de servicios-PAP</t>
  </si>
  <si>
    <t>Modificada por la Resolucion 1555 de 5 de agosto de 2020 y 2129 del 9 de noviembre de 2020
Subrogada por la Resolución 360 del 17 de febrero de 2021.</t>
  </si>
  <si>
    <t>Por medio del cual se modifica la Resolución 1361 del 2 de julio de 2020, con el fin de separar la postulación, verificación, cálculo del aporte estatal, el calendario y los plazos del Programa de Apoyo para el pago de la prima de servicios -PAP en relación con el Programa de Apoyo al Empleo Formal - PAEF</t>
  </si>
  <si>
    <t>*</t>
  </si>
  <si>
    <t>Modificada por la Resolución 2129 del 9 de noviembre de 2020
Subrogada por la Resolución 360 del 17 de febrero de 2021.</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</si>
  <si>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 PAP para el Sector 
Agropecuario</t>
  </si>
  <si>
    <t>Retención en la fuente y autorretención en la fuente a título del impuesto sobre la renta y complementarios beneficiarios del Programa de Apoyo para el Pago de la Prima de Servicios – PAP</t>
  </si>
  <si>
    <t>Manual operativo PAP</t>
  </si>
  <si>
    <t>Programa de apoyo para el pago de la prima de servicios -PAP.</t>
  </si>
  <si>
    <t>En su integridad</t>
  </si>
  <si>
    <t xml:space="preserve">Por medio de la cual se adiciona la Resolución 1361 del 2 de julio 2020, modificada mediante la Resolución 1555 del 5 de agosto de 2020, a efectos de atender algunos casos excepcionales y extraordinarios que impidieron el pago del aporyte estatal a los beneficiarios del Programa de Apoyo para el Pago de la Prima de Servicios - PAP </t>
  </si>
  <si>
    <t>Subrogada por la Resolución 360 del 17 de febrero de 2021.</t>
  </si>
  <si>
    <t>Ejecución y Fiscalización Programa de Apoyo del Gobierno Nacional</t>
  </si>
  <si>
    <t xml:space="preserve">Por el cual se adiciona la Sección 10 al Capítulo 1 del Título 6 de la Parte 2 del Libro
2 del Decreto 1072 de 2015, Decreto Único Reglamentario del Sector Trabajo y se
crea el apoyo para la generación de empleo para jóvenes dentro de la Estrategia Sacúdete </t>
  </si>
  <si>
    <t>Por la cual se definen las reglas de operacion del apoyo para la generacion de empleo para jovenes dentro de la Estrategia Sacudete y se dictan otras disposiciones</t>
  </si>
  <si>
    <t>Por medio de la cual se subroga la Resolución 1361 del 02 de julio de 2020 y sus modificaciones que definieron el método para el cálculo de la disminución en ingresos de los beneficiarios, el proceso y las condiciones a las cuales deben sujetarse todos los actores que participen en el PAP y se adiciona el artículo 14-1 de la Resolución 2162 del 13 de noviembre de 2020, a efectos de establecer el tratamiento que las entidades financieras deben darle a los beneficiarios del PAEF  que a su vez tengan la calidad de deudores de créditos garantizados por el Fondo Nacional de Garantías y se dictan otras disposiciones</t>
  </si>
  <si>
    <t>Establecer el tratamiento que las entidades financieras deben darle a los beneficiarios del PAEF  que a su vez tengan la calidad de deudores de créditos garantizados por el Fondo Nacional de Garantías y se dictan otras disposiciones</t>
  </si>
  <si>
    <t xml:space="preserve">Por medio del cual se adoptan medidas de reactivación económica segura con ocasión de la emergencia sanitaria producida por el SARS-CoV-2 COVID-19 en la ciudad de Bogotá D. C. y se dictan otras disposiciones </t>
  </si>
  <si>
    <t>Derogado por el art. 12, Decreto 376 de 2021.</t>
  </si>
  <si>
    <t>"Por medio de la cual se crea el régimen de trabajo remoto y se establecen normas para promoverlo, regularlo y se dictan otras disposiciones"</t>
  </si>
  <si>
    <t>Tiene por objeto crear una nueva formade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t>
  </si>
  <si>
    <t>Modelo de retorno progresivo a sedes en alternancia, del personal directivo, asesor y asistencial.</t>
  </si>
  <si>
    <t>Imparte lineamientos para el retorno presencial obligatorio de los funcionarios a las sedes de La Unidad</t>
  </si>
  <si>
    <t>Modelo de retorno progresivo a sedes en alternancia, del personal directivo, asesor y asistencial, coordinadores de grupos internos de trabajo y los grados profesionales especializados 21 a 23.</t>
  </si>
  <si>
    <t>Imparte lineamientos para el retorno presencial obligatorio de los funcionarios a las sedes de La Unidad.</t>
  </si>
  <si>
    <t>Por la cual se prorroga la emergencia sanitaria por el coronavirus COVID-19, declarada mediante Resolución 385 de 2020, prorrogada por las Resoluciones 844, 1462, 2230 de 2020 y 222 y 738 de 2021</t>
  </si>
  <si>
    <t>Prorroga hasta el 30 de noviembre de 2021 la emergencia sanitaria en todo el territorio nacional, declarada mediante la Resolución 385 de 2020 y prorrogada por. las Resoluciones. 844, 1462, 2230 de 2020, y 222 y 738 de 2021.</t>
  </si>
  <si>
    <t>2.10</t>
  </si>
  <si>
    <t>POR MEDIO , DE LA CUAL SE EXPIDE LA LEY DE INVERSION SOCIAL Y SE DICTAN OTRAS DISPOSICION ES</t>
  </si>
  <si>
    <t xml:space="preserve">La presente ley tiene por objeto adoptar un conjunto de medidas de política fiscal que operan de forma articulada, en materia de gasto, austeridad y eficiencia del Estado, lucha contra la evasión, ingreso y sostenibilidad fiscal, orientadas a dar continuidad y fortalecer el gasto social, así como a contribuir a la reactivación económica, a la generación de empleo y a la estabilidad fiscal del país, con el propósito de proteger a la población más vulnerable contra el aumento de la pobreza, preservar el tejido empresarial y afianzar la credibilidad de las finanzas públicas. Adicionalmente, se adoptan las medidas presupuestales correspondientes para su adecuada implementación. </t>
  </si>
  <si>
    <t xml:space="preserve">22, 24, 26, 45, 46, 47 </t>
  </si>
  <si>
    <t>Derogado parcialmente Ley 2277 de 2022. LA UGPP ES LA ENCARGADA DE LA VERIFICACIÓN DE REQUISITOS PARA OTORGAR LOS BENEFICIOS DE LOS PROGRAMAS DEL GOBIERNO NACIONAL PARA LA REACTIVACIÓN ECONÓMICA Y ASÍ MISMO DENTRO DE SUS PROCESOS EN MATERIA DE EVASION DE APORTES PARAFISCALES APLICAN LOS BENEFICIOS TRIBUTARIOS EN MATERIA DE REDUCCION DE SANCIONES, INTERESES, CONCILIACIÓN CONTENCIOSO ADMINISTRATIVA Y TERMINACIÓN POR MUTUO ACUERDO</t>
  </si>
  <si>
    <t>Retorno progresivo a sedes en alternancia de los profesionales especializados grado 19</t>
  </si>
  <si>
    <t>Congreso de Colombia</t>
  </si>
  <si>
    <t>Por medio de la cual se establecen disposiciones transversales a la rama ejectutiva del nivel nacional y territorial y a los particuares que cumplan funciones públicas y/o administrativas, en relación con la racionalización de trámites y se dictan otras disposiciones.</t>
  </si>
  <si>
    <t>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ejercido de los derechos de las personas, el cumplimiento de sus obligaciones, combatir la corrupción y fomentar la competitividad.</t>
  </si>
  <si>
    <t>Del 1 al 12, 15 al 20, del 24 al 31</t>
  </si>
  <si>
    <t>Artículo 13:
Derogado (Paragrafo 2 ) Artículo 65 LEY 2155 de 2021
Artículo 14:
Modificado Artículo 32 LEY 2155 de 2021. Modificada por la Ley 2155 de 2021, 'por medio de la cual se expide la Ley de Inversión Social y se dictan otras disposiciones', publicada en el Diario Oficial No. 51.797 de 14 de septiembre de 2021. Se modificò el artìculo 14 relacionado con reglamentar un topoe màximo de estampillas para un mismo tràmite.</t>
  </si>
  <si>
    <t>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</si>
  <si>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</si>
  <si>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Deroga Resolución 1099 de 2017 Departamento Administrativo de la Función Pública</t>
  </si>
  <si>
    <t>Por la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</si>
  <si>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Por la cual se fija el contenido y caracteristicas tecnicas que debe cumplir la informaion solicitada por la UGPP en el marco del proceso de fiscalización</t>
  </si>
  <si>
    <t>Deroga la Resolucion 922 del 6 de julio de 2018</t>
  </si>
  <si>
    <t xml:space="preserve">Por la cual se modifica el término de entrada en vigencia  de la Resolución 1127 del 31 de Diciembre del 2020 "Por la cual se fija elcontenido y caracterìstica tècnicas para el suministro de la informaciòn a la UGPP como administradora del Registro Ùnico de Aportantes  al Sistema de Seguridad Social (RUA) </t>
  </si>
  <si>
    <t>Modifica el artìculo 15 de la Resoluciòn 1127 del 31 de diciembre de 2020.</t>
  </si>
  <si>
    <t>Por la cual se reglamenta el trámite interno de peticiones, quejas, reclamos, sugerencias, felicitaciones y denuncias en la Unidad Administrativa Especial de Gestión Pensional y Contribuciones Parafiscales de la Protección Social (UGPP) y se implementa la Sede Electrónica para la recepción y remisión de peticiones, escritos y documentos en materia parafiscal y pensional</t>
  </si>
  <si>
    <t>Art 54. La resoluciòn rige a partir de su expediciòn y tiene efectos a partir de su publicaciòn en el diario oficial 51.643 del 12 de abril de 2021</t>
  </si>
  <si>
    <t>Por la cual se reanudan los términos en los procesos y actuaciones parafiscales de la UGPP</t>
  </si>
  <si>
    <t>Reanuda a partir del 15 de marzo de 2021 los tèrminos en los procesos parafiscales</t>
  </si>
  <si>
    <t>Por la cual se fija el contenido y caracteristicas tecnicas para el suministro de  la informaciòn a la UGPP, como administradora del Registro Unico de Aportantes al Sistema de Seguridad Social-RUA</t>
  </si>
  <si>
    <t>Modificada en su artìculo 15 por la Resoluciòn 296 del 14 de abril de 2021</t>
  </si>
  <si>
    <t>Por la cual se actualizan los beneficiarios del Programa de  Auxilio a los Trabajadores en Suspensión Contractual o Licencia No Remunera correspondiente a los meses de abril, mayo y junio de 2020, determinados en las Resoluciones 670 del 27 de julio de 2020, 693 del 6 de agosto de 2020 y 757 del 26 de agosto de 2020</t>
  </si>
  <si>
    <t>Por la cual se reanudan los términos para gestionar los trámites que son competencia del Comité  de Conciliaciòn y Defensa Judicialde la UGPP relacionados con  las solicitudes de Terminación por Mutuo Acuerdo y Conciliación Contenciosa Administrativa en materia de parafiscales</t>
  </si>
  <si>
    <t>Reanudar a partir del 9 de diciembre de 2020 los tèrminos para gestionar los trámites que son competencia del Comité  de Conciliaciòn y Defensa Judicialde la UGPP relacionados con  las solicitudes de Terminación por Mutuo Acuerdo y Conciliación Contenciosa Administrativa en materia de parafiscales</t>
  </si>
  <si>
    <t>Por la cual se modifica el Capitulo II de la Resolución 1560 del 23 de septiembre de 2019, relacionado con las "Especificaciones, formato y  canal de entrega de los  archivos de reporte de informaciòn"  a la UGPP</t>
  </si>
  <si>
    <t>Art. 5. Las demàs disposiciones no modificadas de la Resoluciòn 1560 del 23 de septiembre de 2019 no son objeto de modificaciòn y por lo tanto siguen vigentes.</t>
  </si>
  <si>
    <t>Por la cual se establecen los beneficiarios  del Programa al Auxilio a los Trabajadores en Suspensión Contractual o Licencia No Remunerada correspondientes al mes de junio de 2020, y se adicionan unos beneficiarios del mes de abril y mayo de 2020</t>
  </si>
  <si>
    <t>Por la cual se modifica el Reglamento Interno de Recaudo de  Cartera de la UGPP</t>
  </si>
  <si>
    <t>Art. 6. El articulado de la Resoluciòn nùmero 691 del 30 de septiembre de 2013 que no fue objeto de modificaciòn en la presente resoluciòn mantiene plena vigencia.</t>
  </si>
  <si>
    <t>Por la cual se actualizan los beneficiarios del Programa de Auxilio a los Trabajadores en Suspensión Contractual o Licencia No Remunerada correspondiente a los meses abril y mayo de 2020,  determinados en la Resolución 670 del 27 de julio de 2020.</t>
  </si>
  <si>
    <t>Por la cual se establecen los beneficiarios  del Programade de Auxilio a los Trabajadores en Suspensión Contractual o Licencia No Remunerada correspondiente a los meses de abril y mayo de 2020, creado mediante Decreto  Legislativo 770 de 2020</t>
  </si>
  <si>
    <t>Por la cual se suspenden términos en procesos y actuaciones parafiscales de la Unidad Administrativa Especial de Gestión Pensional y Contribuciones Parafiscales de la Protección Social (UGPP) como medida transitoria por motivos de emergencia sanitaria.</t>
  </si>
  <si>
    <t>Suspender durante la vigencia de la emergencia sanitaria decretada por el Ministerio de Salud y Protecciòn Social los tèrminos en los procesos parafiscales.</t>
  </si>
  <si>
    <t>Resoluciòn 1039 del 4 de diciembre de 2020 reanuda tèrminos en procesos competencia del Comitè de Conciliaciòn y Defensa Judicial a partir del 9 de diciembre de 2020.
Resoluciòn 140 del 5 de marzo de 2021 reanuda tèrminos en procesos paraficales a partir del 15 de marzo de 2021</t>
  </si>
  <si>
    <t>Canales oficiales de comunicación, notificación y comunicación de actos administrativos en el marco de las medidas de urgencia adoptadas para la prestación de servicios por parte de las autiridades publicas-Decreto 491 de 2020</t>
  </si>
  <si>
    <t>Por la cual se continùa con la notificación electrónica en la Unidad Administrativa Especial de Gestión Pensional y Contribuciones Parafiscales de la Protección Social (UGPP) como mecanismo preferente de notificación de las actuaciones administrativas relacionadas con el proceso de determinación, sancionatorio, discusión y cobro de las obligaciones parafiscales del Sistema de la Protección Social, conforme con las disposiciones contenidas en la Ley 2010 de 2019. </t>
  </si>
  <si>
    <t>Por la cual se adopta es esquema de presunción de costos para los trabajadores independientes por cuenta propia y los trabajadores independientes con contratos diferentes a prestación de servicios personales, conforme a su actividad económica. </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</si>
  <si>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</si>
  <si>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</si>
  <si>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t>
  </si>
  <si>
    <t>Por la cual se define y adopta la política de cobro y los parámetros para adelantar las labores persuasivas y de fiscalización por la Unidad Administrativa Especial de Gestión Pensional y Contribuciones Parafiscales de la Protección Social (UGPP) a los beneficiarios de los Programas de Apoyo al Empleo Formal - PAEF y de Apoyo al Pago de la Prima de Servicios – PAP</t>
  </si>
  <si>
    <t>Establece una etapa persuasiva de 15 meses para restituciòn voluntaria de aportes de PAEF Y PAP sin cobro de intereses o sanciones. 
Restituciòn posterior y hasta antes de notificaciòn de  pliego de cargos 10% sanciòn e intereses moratorios.
Restituciòn posterior a notificacion de pliego de cargos 20% sanciòn e intereses moratorios.
Cuando se compruebe falsedad 100% de sanciòn.
Proceso inicia con pliego de cargos, otroga un mes para que aportante consteste y vencido este mes, la UGPP cuenta con un tèrmino de seis meses para proferir Resoluciòn Sanciòn. 
Contra la Resoluciòn Sanciòn procede el Recurso de Reconsideraciòn dentro de los dos meses siguientes, y la UGPP cuenta con un año para resolverlo y notificarlo.
Desde la notificaciòn del pliego de cargos procede la suscripciòn de acuerdo de pago a 12 o 24 meses. Cuando ya se està en cobro coactivo se pueden suscribir acuerdos de pago de 60 meses.</t>
  </si>
  <si>
    <t>La solicitud y acuerdo de pago se rigen en lo no previsto por lo dispuesto en Resoluciòn 727 del 14 de agosto de 2020 que modificò el  artìculo 33 de la Resoluciòn 691 de 2013 por el cual se estableciò el Reglamento Interno de Cartera.</t>
  </si>
  <si>
    <t>Por el cual se fijan las reglas para la aplicación del artículo 45 de la Ley 2155 de 2021</t>
  </si>
  <si>
    <t>Establece las reglas para dar aplicación al artículo 45 de la Ley 2155 de 2021 para la redución transitoria de las sanciones y la tasa de interés respecto de las obligaciones parafiscales de determinación y sancionatorias que presenten mora a 30 de junio de 2021 siempre que se paguen o se suscriba facilidad de pago a más tardar el 31/12/2021</t>
  </si>
  <si>
    <t>Ministerio de Trabajo</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</si>
  <si>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</si>
  <si>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Se expide con fundamento en el artículo 5 de la Ley 2088 de 2021, que establece que el Gobierno nacional determinará los instrumentos para la habilitación del trabajo en casa para los servidores públicos, por lo cual, es necesario . impartir instrucciones generales respecto del trabajo en casa de los servidores públicos.</t>
  </si>
  <si>
    <t>Retorno progresivo a sedes en alternancia de los servidores públicos de La Unidad</t>
  </si>
  <si>
    <t xml:space="preserve">Imparte lineamientos para el retorno presencial obligatorio a las sedes de La Unidad de los profesionales especializados grado 18 al 12, profesionales universitarios y técnicos administrativos con esquema completo de vacunación y quienes en ejercicio de su autonomía hayan decidido no vacunarse. </t>
  </si>
  <si>
    <t>Por la cual se prorroga la emergencia sanitaria por el coronavirus COVID-19, declarada mediante Resolución 385 de 2020, prorrogada por las Resoluciones 844, 1462, 2230 de 2020 y 222, 738 y 1315 de 2021</t>
  </si>
  <si>
    <t>Prorroga hasta el 28 de febrero de 2022 la emergencia sanitaria en todo el territorio nacional, declarada mediante la Resolución 385 de 2020 y prorrogada por las Resoluciones 844, 1462, 2230 de 2020 y 222, 738 y 1315 de 2021</t>
  </si>
  <si>
    <t>Registro anual de autoevaluaciones y planes de mejoramiento del SG-SST</t>
  </si>
  <si>
    <t>Establece que las autoevaluaciones y los planes de mejoramiento de las empresas se registrarán en la aplicación habilitada en la página web del Fondo de Riesgos Laborales hasta el 31 de enero de cada año</t>
  </si>
  <si>
    <t>MINISTERIO DEL INTERIOR</t>
  </si>
  <si>
    <t>Por el cual se imparten instrucciones en virtud de la emergencia sanitaria generada por la pandemia del Coronavirus COVIO -19, Y el mantenimiento del orden público, se decreta el aislamiento selectivo con distanciamiento individual responsable y la reactivación económica segura</t>
  </si>
  <si>
    <t>Tiene por objeto regular la fase de Aislamiento Selectivo, Distanciamiento Individual Responsable y Reactivación Económica Segura, que regirá en la República de Colombia, en el marco de la emergencia sanitaria por causa del Coronavirus COVID-19.</t>
  </si>
  <si>
    <t>2, 4, 7, 9 y 10</t>
  </si>
  <si>
    <t xml:space="preserve">Derogado por el Decreto 298 del 28/02/2022. </t>
  </si>
  <si>
    <t>Por el cual se imparten instrucciones en virtud de la emergencia sanitaria generada por la pandemia del Coronavirus COVID-19, y el mantenimiento del orden público.</t>
  </si>
  <si>
    <t>Tiene por objeto impartir instrucciones en virtud de la emergencia sanitaria generada por la pandemia del Coronavirus COVID-19.</t>
  </si>
  <si>
    <t xml:space="preserve">2 parágrafo 5 </t>
  </si>
  <si>
    <r>
      <rPr>
        <rFont val="Arial"/>
        <color theme="1"/>
        <sz val="11.0"/>
      </rPr>
      <t xml:space="preserve">Derogado </t>
    </r>
    <r>
      <rPr>
        <rFont val="Arial, Helvetica, sans-serif"/>
        <color theme="1"/>
        <sz val="11.0"/>
      </rPr>
      <t>Artículo 11 DECRETO 655 de 2022</t>
    </r>
  </si>
  <si>
    <t>Por el cual se desarrolla el artículo 15 de la Ley General de Archivos 594 de 2000</t>
  </si>
  <si>
    <t>Responsabilidad del servidor público frente a los documentos y archivos.</t>
  </si>
  <si>
    <t>Por medio de la cual se subroga la Resolución 2082 del 6 de octubre de 2016</t>
  </si>
  <si>
    <t>Establece las disposiciones que fijan los estándares de cobro, las conductas sancionables dosificación de sanciones, procedimiento sancionatorio, y actuales reglas contenidas en el Anexo Técnico que desarrolla cada uno de los estándares de los procesos de cobro de la cartera en mora, facilitando su aplicación por parte de las Administradoras del Sistema de Protección Social al igual que el seguimiento y control que debe ejercer la Unidad.</t>
  </si>
  <si>
    <t>El art 22 dispone que el presente acto subroga la Resolución 2082 de 2016 a partir de los seis (6) meses siguientes a su publicación, periodo durante el cual la Resolución 2082 de 2016 mantendrá su vigencia.
La resolución 2082 de 2016 a su vez había subrogado la Resolución 444 del 28 de junio de 2013.
La presente Resolución rige en junio de 2022</t>
  </si>
  <si>
    <t>Por medio de la cual se modifica la Ley 80 de 1993 y la Ley 1150 de 2007</t>
  </si>
  <si>
    <t xml:space="preserve">Establece la capacidad para contrar para cabildos indígenas, asociaciones de autoridades tradicionales indígenas consejos comunitarios de las autoridades negras regulados por la Ley 70 de 1993 y demás formas y expresiones </t>
  </si>
  <si>
    <t>Por la cual se decreta el presupuesto de rentas y recursos de capital y ley de apropiaciones para la vigencia fiscal del 10 de enero al 31 de diciembre de 2022</t>
  </si>
  <si>
    <t>TODOS EN ESPECIAL ART 2 SECCION 1314, ART 84, 138</t>
  </si>
  <si>
    <t xml:space="preserve">Establece la obligación de elaborar cálculo actuarial de pensiones y reliquidaciones de Positiva que no quedaron incluidas en el cálculo aprobado en desarrollo del artículo 80 de la Ley 1753 de 2015.
Permite venta de cartera a CISA de más de 180 días de vencida incluida la cartera coactiva cuyo título sea una Resolución Sanción por las conductas establecidas en los numerales 3, 4 Y parágrafo primero del artículo
179 de la Ley 1607 de 2012 y las normas que la modifiquen o adicionen.
ARTíCULO 1390. La presente ley rige a partir de la fecha de su publicación y
surte efectos fiscales a partir del 1 de enero de 2022.  </t>
  </si>
  <si>
    <t>Ministreio de Salud y Protección Social</t>
  </si>
  <si>
    <t>Por la cual se prorroga la emergencia sanitaria por el coronavirus COVID-19, declarada mediante Resolución 385 de 2020 y prorrogada por las Resoluciones 844, 1462, 2230 de 2020 y 222, 738, 1315 y 1913 de 2021</t>
  </si>
  <si>
    <t>Prorroga la emergencia sanitaria hasta el 30 de abril de 2022</t>
  </si>
  <si>
    <t>Rige a partir de la fecha de su publicación</t>
  </si>
  <si>
    <t>Presidencia de la Republica de Colombia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</si>
  <si>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</si>
  <si>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Aislamiento selectivo con distanciento individual responsble y la reactivación económica segura</t>
  </si>
  <si>
    <t>Rige a partir de las cero horas (00:00 a.m.) del día 1 de marzo de 2022, hasta las cero horas (00:00 a.m.) del día 1 de mayo de 2022, y deroga el Decreto 1614 del 30 de noviembre de 2021.</t>
  </si>
  <si>
    <t>Por medio de la cual se adopta el protocolo general de bioseguridad para el desarrollo de las actividades económicas, sociales, culturales y del Estado</t>
  </si>
  <si>
    <t>Nuevo protocolo general de bioseguridad. Deroga la Resolución 777 de 2021</t>
  </si>
  <si>
    <t>Rige a partir de la fecha de su publicación, deroga la Resolución 777 de 2021 y la Resolución 1687 de 2021.</t>
  </si>
  <si>
    <t>Alcaldia Mayor de Bogotá</t>
  </si>
  <si>
    <t>Por medio de/cual se imparten instrucciones en virtud de la emergencia sanitaria
generada por la pandemia del Coronavirus CO VID-] 9 para e/mantenimiento del orden público en la ciudad de Bogotá D.C., la reactivación económica segura y se dictan otras disposiciones.</t>
  </si>
  <si>
    <t xml:space="preserve"> Autoriza retirar el uso obligatorio del tapabocas en espacios abiertos o al aire libre.</t>
  </si>
  <si>
    <t>2,3,4,6 y 9</t>
  </si>
  <si>
    <t>Rige a partir de su publicación, y deroga el Decreto Distrital No 490 de 2021.</t>
  </si>
  <si>
    <t>Por la cual se adopta la escala de viaticos y gastos de desplazamiento para contratisatas y servidores publicos de la UGPP.</t>
  </si>
  <si>
    <t>Viaticos y gastos de desplazamiento para contratisatas y servidores publicos de la UGPP</t>
  </si>
  <si>
    <t>Rige a partir de su publicación y deroga en su totalidad las Resoluciones 629 y 681 de 2012</t>
  </si>
  <si>
    <t>Por la cual se fijan las escalas de viáticos</t>
  </si>
  <si>
    <t>Derogado Artículo 14 DECRETO 908 de 2023</t>
  </si>
  <si>
    <t xml:space="preserve">Ministerio de Hacienda y Crédito Público </t>
  </si>
  <si>
    <t xml:space="preserve">Por el cual se el Plan de Austeridad del Gasto 2022 para los órganos que hacen parte del Presupuesto General de la Nación </t>
  </si>
  <si>
    <t>Plan de Austeridad del Gasto</t>
  </si>
  <si>
    <t>Rige a partir de su publicación</t>
  </si>
  <si>
    <t>Lineamientos para aplicación del Decreto 1615 de 2021.</t>
  </si>
  <si>
    <t>Establece los lineamientos que los servidores públicos deben seguir para realizar la solicitud del beneficio de que trata el Decreto 1615 de 2021.</t>
  </si>
  <si>
    <t>Por medio de la cual se regula la desconexión laboral – ley de desconexión laboral</t>
  </si>
  <si>
    <t>Garantiza el derecho que asiste a todos los trabajadores a no ser contactados, por ninguna vía o medio, para asuntos relacionados con su trabajo por fuera de la jornada laboral, para de esta manera asegurar un efectivo descanso.</t>
  </si>
  <si>
    <t>Nuevas medidas preventivas frente al COVID-19, aislamiento y pruebas.</t>
  </si>
  <si>
    <t>Lineamientos para aplicación de las medidas preventivas emitidas por el Ministerio de Salud y Protección Social con la definición de aislamiento y los criterios para la toma de pruebas</t>
  </si>
  <si>
    <t>Deroga los lineamientos establecidos en la Circular No. 001 del 4 de enero de 2022</t>
  </si>
  <si>
    <t>Ministerios de Salud y Protección Social y del Trabajo</t>
  </si>
  <si>
    <t>Instrucciones para la gestión y mitigación del riesgo en los ambientes de trabajo, en el marco del Sistema de Gestión de la Seguridad y Salud en el Trabajo, por el contagio de la COVID-19</t>
  </si>
  <si>
    <t>SG-SST y mitigación de contagios COVID - 19 en ambientes de trabajo</t>
  </si>
  <si>
    <t>Ministerio de Salud y Protección Social</t>
  </si>
  <si>
    <t>Por la cual se prorroga la emergencia sanitaria por el coronavirus COVID-19, declarada mediante Resolución 385 de 2020, prorrogada por las Resoluciones 844, 1462, 2230 de 2020, 222, 738, 1315, 1913 de 2021 y 304 de 2022</t>
  </si>
  <si>
    <t>Prorroga la emergencia sanitaria hasta el 30 de junio de 2022</t>
  </si>
  <si>
    <t>Ministerio del Interior</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</si>
  <si>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</si>
  <si>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1, 2, 3, 4, 5, 9, 10 y 11</t>
  </si>
  <si>
    <t>Rige a partir de las cero horas del 1 demayo de 2022 hasta las cero horas del 30 de junio de 2022 y deroga los Decretos 1615 de 2021 y 298 de 2022</t>
  </si>
  <si>
    <t>Por medio de la cual se adopta el protocolo general de bioseguridad</t>
  </si>
  <si>
    <t>Nuevo protocolo general de bioseguridad. Deroga la Resolución 350 de 2022</t>
  </si>
  <si>
    <t>2 y 3</t>
  </si>
  <si>
    <t>Rige a partir de su publicación y deroga las Resoluciones 991 y 0843 de 2020, 1123, 2157 de 2021, así como las Resoluciones 350 y 111 de 2022.</t>
  </si>
  <si>
    <t>Ministerio del Trabajo</t>
  </si>
  <si>
    <t>Por el cual se actualiza la Tabla de Clasificación de Actividades Económicas para el Sistema General de Riesgos Laborales y se dictan otras disposiciones.</t>
  </si>
  <si>
    <t>Tabla de Clasificación de Actividades Económicas</t>
  </si>
  <si>
    <t>Rige a partir de su publicación y se deroga el Decreto 1607 de 2022 vencido el plazo previsto en el artículo 8.</t>
  </si>
  <si>
    <t>Por medio de la cual se modifica el Artículo 18 de la Ley 1010 de 2006</t>
  </si>
  <si>
    <t>Modifica la caducidad de las conductas de acoso laboral</t>
  </si>
  <si>
    <t>Rige a partir de su promulgación</t>
  </si>
  <si>
    <t>Por medio de la cual se adoptan medidas en materia de transparencia, prevención y lucha contra la corrupción y se dictan otras disposiciones</t>
  </si>
  <si>
    <t>Adopta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</si>
  <si>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Rige a partir de su promulgación y deroga las disposiciones que le sean contrarias.</t>
  </si>
  <si>
    <t>Por el cual se reglamenta el literal f) del artículo 19 de la Ley 4ª de 1992; el artículo 13 del Decreto-ley 128 de 1976 y artículo 6o., ordinal 14 del Decreto 1133 de 1999, relacionados con los honorarios de los miembros de las juntas o consejos Directivos de las entidades descentralizadas del orden nacional</t>
  </si>
  <si>
    <t>Fijación de honorarios de los miembros de las juntas o consejos Directivos de las entidades descentralizadas del orden nacional</t>
  </si>
  <si>
    <t>Modificado por el Decreto 2561 de 2009</t>
  </si>
  <si>
    <t>Por el cual se modifica el Decreto 1486 de 1999</t>
  </si>
  <si>
    <t>Modifica el Decreto 1486 de 1999</t>
  </si>
  <si>
    <t>Rige a partir de su publicación y modifica el art. 4 del Decreto 1486 de 1999</t>
  </si>
  <si>
    <t>Por el cual se crea la Comisión Intersectorial del Régimen de Prima Media con Prestación Definida del Sistema General de Pensiones</t>
  </si>
  <si>
    <t>Creación de la Comisión Intersectorial del Régimen de Prima Media con Prestación Definida del Sistema General de Pensiones</t>
  </si>
  <si>
    <t>Por el cual se modifica la Integración del Consejo Directivo de la Unidad Administrativa Especial de Gestión Pensional y Contribuciones Parafiscales de la Protección Social UGPP</t>
  </si>
  <si>
    <t>Modificacion de la integración del Consejo Directivo UGPP</t>
  </si>
  <si>
    <t>Rige a partir de la fecha de su publicación y modifica en lo pertinente el artículo 1° del Decreto 1419 de 2012.</t>
  </si>
  <si>
    <t>Por el cual se modifica la estructura de la Unidad Administrativa Especial de Gestión Pensional y Contribuciones Parafiscales de la Protección Social - UGPP</t>
  </si>
  <si>
    <t>Modifica la estructura de la Unidad Administrativa Especial de Gestión Pensional y Contribuciones Parafiscales de la Protección Social</t>
  </si>
  <si>
    <t>El presente decreto rige a partir de la fecha de su publicación y modifica en lo pertinente el Decreto 575 del 22 de marzo de 2013</t>
  </si>
  <si>
    <t>Ministerio de Hacienda y Crédito Público</t>
  </si>
  <si>
    <t>Por la cual se fijan los honorarios de los miembros del Consejo Directivo de la Unidad Administrativa Especial de Gestión Pensional y Contribuciones Parafiscales de la Protección Social - UGPP</t>
  </si>
  <si>
    <t>Fijación de horarios de los miembros del Consejo Directivo de la Unidad Administrativa Especial de Gestión Pensional y Contribuciones Parafiscales de la Protección Social - UGPP</t>
  </si>
  <si>
    <t>Rige a partir de su expedición</t>
  </si>
  <si>
    <t>“Por la cual se designa un miembro independiente en el Consejo Directivo de la Unidad Administrativa Especial de Gestión Pensional y Contribuciones Parafiscales de la Protección Social - UGPP"</t>
  </si>
  <si>
    <t>Designación de un miembro independiente en el Consejo Directivo de la Unidad Administrativa Especial de Gestión Pensional y Contribuciones Parafiscales de la Protección Social</t>
  </si>
  <si>
    <t>“Por la cual se modifica, unifica y expide el reglamento único del Comité de Conciliación y Defensa Judicial de la Unidad Administrativa Especial de Gestión Pensional y Contribuciones Parafiscales de la Protección Social - UGPP"</t>
  </si>
  <si>
    <t>Reglamento interno del Comité de Defensa y Conciliación</t>
  </si>
  <si>
    <t>Rige a partir de la fecha de su expedición y deroga los artículos 2° y siguientes de la Resolución No. 036 de 1 0 de marzo de 2011 y las Resoluciones Nos. 690 de diciembre de 2012, 253 de 19 de abril de 2013 y 900 de 23 de septiembre de 2015. / Subrogada por la Resolución No. 290 de 2022</t>
  </si>
  <si>
    <t>Por medio de la cual se incorpora un miembro al Comité de Cartera de la Unidad.</t>
  </si>
  <si>
    <t>Comité de Cartera de la UGPP</t>
  </si>
  <si>
    <t>Por la cual se modifica el funcionamiento del Comité Institucional de Gestión y Desempeño de la UGPP</t>
  </si>
  <si>
    <t>Comité Institucional de Gestión y Desempeño de la UGPP</t>
  </si>
  <si>
    <t>Rige a partir de su expedición y deroga expresamente las Resoluciones Nos. 1522 de
2017, 403 y 1789 de 2018, 0956 de 2013, 1609 y 1632 de 2018, 492 de 2013 y demás disposiciones que le
sean contrarias. Modificada y adicionada por la Res 715 de 2021</t>
  </si>
  <si>
    <t>Por la cual se conforma el Comité Directivo de la UGPP y se definen las reglas para su funcionamiento</t>
  </si>
  <si>
    <t>Comité Directivo de la UGPP</t>
  </si>
  <si>
    <t>Rige a partir de la fecha de su expedición y deroga expresamente las resoluciones 344 de 2011, 220 de 2012 y 310 de 2012</t>
  </si>
  <si>
    <t>Por medio de la cual se crea el Comité de Contratación de la UGPP</t>
  </si>
  <si>
    <t>Comité de Contratación de la UGPP</t>
  </si>
  <si>
    <t>Rige a partir de su expedición y deroga el Capitulo II de la Resolución 1450 de 2014</t>
  </si>
  <si>
    <t>Por la cual se conforma el Comité Institucional de Coordinación del Sistema de Control Interno de la Unidad Administrativa Especial de Gestión Pensional y Contribuciones Parafiscales de la Protección Social – UGPP, y se definen las reglas para su funcionamiento</t>
  </si>
  <si>
    <t>Comité Institucional de Coordinación del Sistema de Control Interno de la UGPP</t>
  </si>
  <si>
    <t>Rige a partir de su expedición y deroga en su totalidad la Resolución No. 1548 del 14 de diciembre de 2017</t>
  </si>
  <si>
    <t>Por la cual se declara electos los representantes de los empleados públicos y se designan los representantes de la UGPP ante el Comité Paritario de Seguridad y Salud en el Trabajo COPASS</t>
  </si>
  <si>
    <t>Comité Paritario de Seguridad y Salud en el Trabajo COPASS</t>
  </si>
  <si>
    <t>Por la cual se declara electos los representantes de los empleados públicos y se designan los representantes de la UGPP ante el Comité de Convivencia Laboral</t>
  </si>
  <si>
    <t>Comité de Convivencia Laboal de la UGPP</t>
  </si>
  <si>
    <t>Por la cual se establecen las directrices para la gestión de la venta de cartera de la UGPP, se asignan funciones y se hace una delegación</t>
  </si>
  <si>
    <t>Directrices para la gestión de la venta de cartera de la UGPP</t>
  </si>
  <si>
    <t>Rige a partir de la fecha de su expedición y adiciona en lo pertinente la Resolución 668 de 2017 modificada por la Resolución 1400 de 2017</t>
  </si>
  <si>
    <t>Por la cual se modifica la Resolución 770 de 2020 que define el funcionamiento del Comité Institucional de Gestión y Desempeño</t>
  </si>
  <si>
    <t>Rige a partir de la fecha de su expedición y modifica y adiciona en lo pertinente la Resolución 770 de 2020.</t>
  </si>
  <si>
    <t>Por la cual se declaran electos los representantes de los empleados y se designan los representantes de la UGPP ante la Comisión de Personal</t>
  </si>
  <si>
    <t>Comisión de Personal de la UGPP</t>
  </si>
  <si>
    <t>Rige a partir de la fecha de su expedición</t>
  </si>
  <si>
    <t>Por la cual se modifica la integración del Comité de Cartera de la UGPP</t>
  </si>
  <si>
    <t>Rige a partir de la fecha de su expedición y modifica la Resolución 668 de 2017, modificada en lo pertinente por la Resolución 490 de 2019</t>
  </si>
  <si>
    <t>Por la cual se subroga la Resolución 951 del 7 de julio de 2017 mediante la cual se expidió y unificó el reglamento único del Comité de Conciliación y Defensa Judicial de la Unidad Administrativa Especial de Gestión Pensional y Contribuciones Parafiscales de la Protección Social – UGPP</t>
  </si>
  <si>
    <t>Comité de Conciliación y Defensa Judicial de la</t>
  </si>
  <si>
    <t>Por medio del cual se crean unos Comités Internos del Consejo Directivo de la Unidad Administrativa Especial de Gestión Pensional y Contribuciones Parafiscales de la Protección Social - UGPP</t>
  </si>
  <si>
    <t>Comités Internos de la UGPP</t>
  </si>
  <si>
    <t>Modificado por el Acuerdo 005 del 2017</t>
  </si>
  <si>
    <t>Por medio del cual se crea el Comité Interno de Auditoria del Consejo Directivo de la Unidad Administrativa Especial de Gestión Pensional y Contribuciones Parafiscales de la Protección Social - UGPP</t>
  </si>
  <si>
    <t>Comité Interno de Auditoria del Consejo Directivo de la UGPP</t>
  </si>
  <si>
    <t>Modificado por los Acuerdos 004 y 005 del 2017</t>
  </si>
  <si>
    <t>Por el cual se modifica el Acuerdo 003 del 27 de noviembre de 2013</t>
  </si>
  <si>
    <t>Rige a partir de su expedición.</t>
  </si>
  <si>
    <t>Por el cual se modifican los Acuerdos Nos. 002 y 003 del 29 de julio y 27 de noviembre de 2013 respectivamente.</t>
  </si>
  <si>
    <t>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t>
  </si>
  <si>
    <t>Política de mejoramiento continuo en el proceso de determinación, liquidación y pago de los aportes al Sistema de la Protección Social</t>
  </si>
  <si>
    <t>Rige a partir de la fecha de su publicación. Las políticas adoptadas deberán aplicarse de manera inmediata a los procesos administrativos que se encuentren en curso.
 Aplica tambien a los procesos de:
 PARAFISCALES - Evasores y Transmisión de hallazgos - Seguimiento a las administradoras - Sección I.Numeral 4 - De la acción preferente del cobro de la mora.</t>
  </si>
  <si>
    <t>Por medio de la cual se modifica la Resolución No. 018 del 12 de enero de 2021</t>
  </si>
  <si>
    <t>Delegación de funciones de gestión humana, ordenación del gasto.</t>
  </si>
  <si>
    <t>Modifica el numeral 2.1 del artículo 2, el numeral 4.1 del artículo 4 y adiciona el numeral 18 del artículo 2 de la Resolución 018 de 2021</t>
  </si>
  <si>
    <t>Por medio de la cual se modifica la Resolución 2162 de 2020 del programa de Apoyo al Empleo Formal -PAEF, la resolución 1361 de 2020 del Programa de Apoyo para el Pago de la prima de Servicios PAP y la Resolución 2474 de 2021 del Apoyo a las Empresas afectadas por el Paro Nacional AEAP, para ajustar los procedimientos de restitución de los tres programas, habiendo finalizado los gitos de los mismos.</t>
  </si>
  <si>
    <t>Establece el procedimiento de restitución de los programas de apoyo del Gobierno, por concepto de aportes, sanciones e intereses, cuando a ello hay lugar.</t>
  </si>
  <si>
    <t>Modifica el artículo 9° de la Resolución 2162 de 2020; el artículo 6 de la Resolución 1361 de 2020 y el artículo 9° de la Resolución 2474 de 2021.</t>
  </si>
  <si>
    <t>Por medio de la cual se adiciona y modifica la Resolución 1145 del 8 de noviembre de 2021</t>
  </si>
  <si>
    <t>Modifica los artículos 4,5 y 8 de la Resolución 1145 de 2021, sustituye el artículo 11 y adiciona el Capítulo III a la referida Resolución.</t>
  </si>
  <si>
    <t>Por medio de la cual se subroga el reglamento inetrno de cartera de la Unidad de Gestión Pensional y Parafiscales de la UGPP"</t>
  </si>
  <si>
    <t>Rige a partir de su publicación y subroga la Resolución 691 de 2013;628 de 2014, 293 de 2015, 104 de 2018, 825 de 2019 y 727 de 2020</t>
  </si>
  <si>
    <t>Seguimiento a las Administradoras</t>
  </si>
  <si>
    <t>Por medio de la cual se modifica el anexo técnico de la Resolución 1702 del 28 de diciembre de 2021. Actualiza y precisa algunos términos sobre la información generada y repostada a la UGPP por las administradoras y ciudadanía en general.</t>
  </si>
  <si>
    <t>Rige a partir de su publicación, modifica el anexo técnico de la Resolución 1702 de 2021</t>
  </si>
  <si>
    <t>Por la cual se adopta la política de cobro y los parámetros para adelantar labores de fiscalización por la UGPP a los beneficiarios del Programa de Apoyo a Empresas Afectadas por el Paro Nacional</t>
  </si>
  <si>
    <t>Política de Cobro y Fiscalización a los beneficiarios del programa PAEF</t>
  </si>
  <si>
    <t>Por la cual se modifica la Resolución 1127 de diciembre 31 de 2020.</t>
  </si>
  <si>
    <t>Implementación de anexo técnico para consolidar las características y actualizar las estructuras de los formularios implementados para remitir información a la UGPP</t>
  </si>
  <si>
    <t>Rige a partir de su publicación y sus efectos dos meses después de su publicación.</t>
  </si>
  <si>
    <t>Por el cual se modifican los artículos 2.2.1.5.3, 2.2.1.5.5, 2.2.1.5.8 Y 2.2.1.5.9, Y se adicionan los artículos 2.2.1.5.15 al 2.2.1.5.25 al Decreto 1072 de 2015, Único Reglamentario del Sector Trabajo, relacionados con el Teletrabajo</t>
  </si>
  <si>
    <t>Teletrabajo</t>
  </si>
  <si>
    <t>Rige a partir de su publicación en el Diario Oficial y modifica los artículos 2.2.1.5.3, 2.2.1.5.5, 2.2.1.5.8 Y 2.2.1.5.9, Y adiciona los artículos 2.2.1.5.15 al 2.2.1.5.25 al Decreto 1072 de 2015.</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</si>
  <si>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</si>
  <si>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MinTrabajo adopta como referentes técnicos mínimos obligatorios, para la identificación, evaluación, monitoreo permanente e intervención de los factores de riesgo psicosocial, 15 instrumentos de evaluación o guías de intervención.</t>
  </si>
  <si>
    <t>Rige a partir de la entrada en vigencia de la misma y deroga la Resolución 2404 de 2019.</t>
  </si>
  <si>
    <t>Por medio de la cual se dictan medidas para prevención, promoción y conservación de la
salud con ocasión de infecciones respiratorias, incluidas las originadas por la COVID-19</t>
  </si>
  <si>
    <t>Meidas de Prevención y promoción con ocasión de enfermedades respiratorias</t>
  </si>
  <si>
    <t>1, 2, 3, 4, 5, 6, 7 y 8</t>
  </si>
  <si>
    <t>Por la cual se adopta el Manual de Procedimientos del Programa de Rehabilitación Integral para la reincorporación laboral y ocupacional en el Sistema General de Riesgos Laborales.</t>
  </si>
  <si>
    <t>Manual de Procedimientos del Programa de Rehabilitación Integral para la reincorporación laboral y ocupacional en el Sistema General de Riesgos Laborales.</t>
  </si>
  <si>
    <t>1, 2,3, 5, 6, 7, 9, 11, 12, 13, 14 Y 15</t>
  </si>
  <si>
    <t>Rige a partir de su publicación y deroga las normas que le sean contrarias</t>
  </si>
  <si>
    <t>Política pública de Teletrabajo. Por la cual se reglamentan los plazos y la metodología para la elaboración de la política pública de fomento e implementación de que trata la ley 1221 de 2008.</t>
  </si>
  <si>
    <t>Precisiones para el reajuste de Pensiones para la vigencia 2022</t>
  </si>
  <si>
    <t>Reajuste de pensiones para la vigencia 2022</t>
  </si>
  <si>
    <t>Todas las precisiones de la circular</t>
  </si>
  <si>
    <t>Vigencia 2022</t>
  </si>
  <si>
    <t>Reajuste pensiones para el año 2023</t>
  </si>
  <si>
    <t>Reajuste de pensiones para la vigencia 2023</t>
  </si>
  <si>
    <t>Vigencia 2023</t>
  </si>
  <si>
    <t>Por el cual se modifican los artículos 2.2.2.1.8., 2.2.16.1.3., 2.2.16.1.24., 2.2.16.3.8., 2.2.16.6.1., 2.2.16.6.5., 2.2.16.7.8., 2.2.16.7.10., 2.2.16.7.17 del Decreto 1833 de 2016 compilatorio de las normas del Sistema General de Pensiones, en lo relacionado con normas sobre bonos pensionales.</t>
  </si>
  <si>
    <t>Bonos pensionales</t>
  </si>
  <si>
    <t>Por el cual se modifican los artículos 2.2.4.4.3 y 2.2.4.4.4. y se adiciona el Capítulo 11 al Título 8 de la Parte 2 del Libro 2 del Decreto 1833 de 2016 Decreto Único Reglamentario por medio del cual se compilan las normas del Sistema General de Pensiones.</t>
  </si>
  <si>
    <t>Determinación del valor de la reserva actuarial; metodología de cálculo actuarial par empleadores por omisión en la afiliación o vinculación de sus trabajadores y para los trabajadores independientes por omisión en su afiliación o vinculación al Sistema General de Pensiones.</t>
  </si>
  <si>
    <t>Rige a partir de la fecha de su publicación
 Ordena a las Administradoras de Pensiones junto con la UGPP crear una herramienta tecnológica para elabora el cálculo actuarial. Actualmente esta herramienta se ha llamado "soyactuario".</t>
  </si>
  <si>
    <t>Por el cual se adiciona un capítulo al Decreto 1833 de 2016 en relación con las reglas para la asunción de la función pensional de la liquidada Promotora de Vacaciones y Recreación Social - Prosocial por parte de la Unidad Administrativa Especial de Gestión Pensional y Contribuciones Parafiscales de la Protección Social - UGPP y el pago a través del Fondo de Pensiones Públicas del Nivel Nacional - FOPEP</t>
  </si>
  <si>
    <t>Recepción de Promotora de Vacaciones y Recreación Social - Prosocial</t>
  </si>
  <si>
    <t>Por el cual se introducen modificaciones al Capítulo 10 del Título 10 de la Parte 2 del Libro 2 del Decreto 1833 de 2016 en relación con las reglas para la asunción de la función pensional de la liquidada ÁLCALIS de Colombia Ltda. por parte de la Unidad Administrativa Especial de Gestión Pensional y Contribuciones Parafiscales de la Protección Social - UGPP y el pago a través del Fondo de Pensiones Públicas del Nivel Nacional - FOPEP</t>
  </si>
  <si>
    <t>Recepción de Alcalis de Colombia</t>
  </si>
  <si>
    <t>Por el cual se adiciona el Capítulo 45 al Título 10 de la Parte 2 del Libro 2 del Decreto 1833 del 10 de noviembre de 2016 en relación con las reglas para la asunción de la función pensional del liquidado Instituto Nacional de los Recursos Naturales Renovables y del Ambiente -
INDERENA, por parte de la Unidad Administrativa Especial de Gestión Pensional y Contribuciones Parafiscales de la Protección Social - UGPP y el pago a través del Fondo de Pensiones Públicas del Nivel Nacional - FOPEP</t>
  </si>
  <si>
    <t xml:space="preserve"> Recepción de INDERENA</t>
  </si>
  <si>
    <t>Por el cual se adiciona el capítulo 43 al Título 10 de la Parte 2 del Libro 2 del Decreto 1833 del 10 de noviembre de 2016 en relación con las reglas para la asunción de la función pensional del Ministerio de Obras Públicas y Transporte por parte de la Unidad Administrativa Especial de Gestión Pensional y Contribuciones Parafiscales de la Protección Social - UGPP y el pago a través del Fondo de Pensiones Públicas del Nivel Nacional - FOPEP</t>
  </si>
  <si>
    <t xml:space="preserve"> Recepción de MOPT</t>
  </si>
  <si>
    <t>Por el cual se adiciona el Capítulo 46 al Título 10 de la Parte 2 del Libro 2 del Decreto 1833 del 10 de noviembre de 2016 en relación con las reglas para la asunción de la función pensional del liquidado Instituto de Mercadeo Agropecuario - IDEMA, por parte de la Unidad Administrativa Especial de Gestión Pensional y Contribuciones Parafiscales de la Protección Social - UGPP y el pago a través del Fondo de Pensiones Públicas del
Nivel Nacional - FOPEP</t>
  </si>
  <si>
    <t>Recepción de IDEMA</t>
  </si>
  <si>
    <t>Por el cual se adiciona el capítulo 44 al Título 10 de la Parte 2 del Libro 2 del Decreto 1833 del 10 de noviembre de 2016 en relación con las reglas para la asunción de la función pensional del liquidado Instituto Nacional de Transporte y Tránsito, INTRA por parte de la Unidad Administrativa Especial de Gestión Pensional y Contribuciones Parafiscales de la Protección Social - UGPP y el pago a través del Fondo de Pensiones Públicas del Nivel Nacional - FOPEP</t>
  </si>
  <si>
    <t>Recepción de INTRA</t>
  </si>
  <si>
    <t>22/01/0216</t>
  </si>
  <si>
    <t>Por el cual se reglamenta el artículo 18 del Decreto Ley 4057 de 2011</t>
  </si>
  <si>
    <t>Asígnación a la Agencia Nacional de Defensa Jurídica del Estado, los procesos judiciales
entregados a la Fiscalía General de la Nación como sucesor procesal del extinto Departamento Administrativo de Seguridad (DAS) o su Fondo
Rotatorio</t>
  </si>
  <si>
    <t>Por medio de la cual se establece el régimen para el ejercicio de la capacidad legal de las personas con discapacidad mayores de edad</t>
  </si>
  <si>
    <t>Designación de apoyos de personas con discapacidad mayores de edad</t>
  </si>
  <si>
    <t>Contaduria General de la Nación</t>
  </si>
  <si>
    <t>Por la cual se establece el procedimiento contable para la supresion de cuotas partes pensionales
ordenada por el articulo 78 de la Ley 1753 de 2015, reglamentado por el Decreto 1337 de 2016</t>
  </si>
  <si>
    <t>Supresion de cuotas partes</t>
  </si>
  <si>
    <t xml:space="preserve">Por la cual se concede un término adicional al término previsto  en el artículo 4 de la Resolución 1145 del 8 de noviembre de 2021, modificado por el articulo 1o de la Resolución 1323 del 1 de agosto de 2022 expedidos por la Unidad Administartiva Especiak de Gestión Pensional y Contribuciones Parafiscales del Sistema de la Protección Social -UGPP por la ocurrencia de un incidente tecnológico </t>
  </si>
  <si>
    <t>Tuvo vigencia solo por dos (2) meses a partir de su expedición</t>
  </si>
  <si>
    <t>Por la cual se fijan  los requisitos y el procedimiento para la aplicación del parágrafo 1o del artículo 93 de la Ley 2277de 2022</t>
  </si>
  <si>
    <t>Atención oportuna a los potenciales beneficiarios que requieran  pago del cálculo actuarial para efectos de acceder a la reducción transitoria de sanciones del paragrafo 1o del artículo 93 de la Ley 2277 de 2022 y envio de la base de datos correspondiente</t>
  </si>
  <si>
    <t>Por la cual se adoptan las reglas para la prueba piloto de teletrabajo Autónomo en la Unidad Administrativa Especial de Gestión Pensional y Contribuciones Parafiscales de la Protección Social - UGPP</t>
  </si>
  <si>
    <t>Por medio de la cual se proclaman los mejores servidores públicos para los periodos del 1 de julio al 31 de diciembre de 2021 y del 1 de enero al 30 de junio de 2022, y los mejores equipos de trabajo de la Unidad Administrativa Especial de Gestión Pensional y Contribuciones Parafiscales de la Protección Social - UGPP, para la vigencia 2022.</t>
  </si>
  <si>
    <t>Por la cual se declaran electos los representantes de los servidores públicos y se designan los representantes de la UGPP ante el Comité de Convivencia Laboral para el periodo 2023 - 2025</t>
  </si>
  <si>
    <t>Circular informativa aduerdos alcanzados negociación colectiva 2023</t>
  </si>
  <si>
    <t>Por la cual se declaran electos los representantes de los servidores públicos y se designan los representantes de la UGPP ante el Comité Paritario de Seguridad y salud en el Trabajo - COPASST- para el periodo 2023 - 2025</t>
  </si>
  <si>
    <t>Por medio de la cual se establecen lineamientos en materia de teletrabajo en la modalidad suplementario en la Unidad Administrativa Especial de Gestión Pensional y Contribuciones Parafiscales de la Protección Social - UGPP</t>
  </si>
  <si>
    <t>Programación de Vacaciones - Vigencia 2023</t>
  </si>
  <si>
    <t>Turnos de descanso Semana Santa 2023</t>
  </si>
  <si>
    <t>Movimientos de Servidores Públicos de la Unidad</t>
  </si>
  <si>
    <t>Por lo cual se adopta el Plan Estratégico del Talento Humano y los planes institucionales para la Gestión del Talento Humano para la vigencia 2023 de la Unidad Administrativa Especial de Gestión Pensional y Contribuciones Parafiacales de la Protección Social -UGPP.</t>
  </si>
  <si>
    <t>Presidencia de la República de Colombia</t>
  </si>
  <si>
    <t>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del sector público; y la participación efectiva de la mujer en las diferentes instancias de la administración pública.</t>
  </si>
  <si>
    <t>Conflicto de Intereses - Ley 1952 de 2019 modificada por la Ley 2094 de 2021 Código General Disciplinario</t>
  </si>
  <si>
    <t>Turnos de descanso compensado fin de año</t>
  </si>
  <si>
    <t>Lineamientos para la gestión de situaciones administrativas de bienestar para los servidores públicos de la UGPP</t>
  </si>
  <si>
    <t>Por la cual se declaran electos a los representantes de los servidores públicos y se designan los representantes de la UGPP ante la Comisión de Personal 2023-2025.</t>
  </si>
  <si>
    <t>Por la cual se ajusta la tabla de honorarios para la prestacion de servicios profesionales y de apoyo a la gestion</t>
  </si>
  <si>
    <t xml:space="preserve">Establecer los valores de los honorarios para contratos de prestacion de serivicios para la vigencia 2023 </t>
  </si>
  <si>
    <t>Rige para la vigencia 2023</t>
  </si>
  <si>
    <t xml:space="preserve">Por la cual se adopta la tabla de honorarios para la contratacion de servicios profesionales y de apoyo a la gestion </t>
  </si>
  <si>
    <t>Adoptar la tabla de honorarios para la contratacion de servcios profesionales y de apoo a la gestion de la UGPP</t>
  </si>
  <si>
    <t>Por esta resolucion de adopta la tabla de honorarios para la contratacion de servicios profesionales y de apoyo de manera general la cual debe ser actualzada en cada vigencia</t>
  </si>
  <si>
    <t>Gestión de las Relaciones con el Ciudadano, Grupos de Interés y Cliente Parafiscales</t>
  </si>
  <si>
    <t>100-010</t>
  </si>
  <si>
    <t>Directrices para fortalecer la implementación del lenguaje claro</t>
  </si>
  <si>
    <t>Lenguaje Claro</t>
  </si>
  <si>
    <t>La Presente circular no fue expedida por la Dirección de Servicios Integrados de Atención al Ciudadano, es emitida por el Departamento Administrativo de la Función Pública, como entidad líder de las políticas que buscan el desarrollo de la democratización de la gestión pública y el servicio al ciudadano, emitiendo las directrices para fomentar el uso de lenguaje claro en la oferta institucional disponible, en cumplimiento de la Ley 1712 de 2014 – Transparencia y del Derecho de Acceso a la Información Pública; los artículos 49 y 50 de la Ley 1757 de 2015 – Estatuto de la participación democrática; el artículo 28 de la Ley 2052 de 2020 – Ley Antitrámites y demás normas concordantes.</t>
  </si>
  <si>
    <t>Gestión de Peticiones, Quejas, Reclamos, Sugerencias, Felicitaciones y Denuncias - PQRSFD</t>
  </si>
  <si>
    <t>Corte Constitucional</t>
  </si>
  <si>
    <t>T-230/20</t>
  </si>
  <si>
    <t>Acción de Tutela Derecho de Petición-Procedencia de manera directa por ser derecho fundamental de aplicación inmediata</t>
  </si>
  <si>
    <t xml:space="preserve">En sentencia la Corte Constitucional establece las reglas, para que las redes sociales permitan dar trámite y respuesta a las peticiones, quejas, recursos, sugerencias o denuncias (PQRSD), en la cual hace mención del trabajo realizado en Urna de Cristal “(i) la denominada Fuerza de Tarea Digital, a partir de la cual se busca “articular a las entidades estatales con los diferentes procesos de comunicación, mediante las redes sociales, a fin de llegar a los ciudadanos con un lenguaje más simple, incluyente y que facilite la participación”[106]; y (ii) la llamada Urna de Cristal, en cuyo marco se han creado manuales de buenas prácticas en el uso de las plataformas sociales y otros medios públicos, con miras a promover la participación ciudadana y la transparencia gubernamental.” </t>
  </si>
  <si>
    <t>La Presente circular no fue expedida por la Dirección de Servicios Integrados de Atención al Ciudadano, es emitida por la Corte Constitucional para el cumplimiento de la entidad.</t>
  </si>
  <si>
    <t>Todos los Macroprocesos</t>
  </si>
  <si>
    <t>por el cual se expide el Plan Nacional de Desarrollo 2022-2026 “Colombia Potencia Mundial de la Vida”.</t>
  </si>
  <si>
    <t>Se aprueba el plan nacional de desarrollo 2022-2026</t>
  </si>
  <si>
    <t>TODOS Y EN ESPECÍFICO EL ARTÍCULO 79 Y 331</t>
  </si>
  <si>
    <t>Artículo 79. Incentivo a la creación y permanencia de nuevos empleos formales. Continuidad a las medidas encaminadas a la promoción, generación y protección del empleo formal, el incentivo a la generación de nuevo empleo definido en el artículo 24 de la Ley 2155 de 2021, se amplía a los empleadores que vinculen a trabajadores con discapacidad y podrá extenderse hasta agosto de 2026. La validación del cumplimiento de los requisitos establecidos para los diferentes programas y su posterior fiscalización, estarán a cargo de la Unidad de Gestión Pensional y Aportes Parafiscales (UGPP), de acuerdo con la reglamentación que para el efecto expida el Ministerio del Trabajo.
 Adiciona el inciso sexto y un parágrafo al artículo 66 de la Ley 1955 de 2019</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</si>
  <si>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</si>
  <si>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Tiene por objeto establecer medidas efectivas para garantizar el acceso al servicio de cuidador o asistencia personal de las personas con discapacidad que así lo requieran, respetando sus preferencias, de acuerdo a un enfoque de derechos humanos, autonomía y capacidad legal de las personas con discapacidad. 
 Adicionalmente, disponer medidas de acompañamiento a las familias de personas con discapacidad, incentivar su formación, acceso al empleo, emprendimiento, generación de ingresos y atención en salud, y dictar otras disposiciones.</t>
  </si>
  <si>
    <t>TODOS - ART 2, 7</t>
  </si>
  <si>
    <t>por medio de la cual se aprueba el “Convenio número 156 sobre la igualdad de oportunidades y de trato entre trabajadores y trabajadoras: trabajadores con responsabilidades familiares”, adoptado por la Sexagésimo Séptima (67ª) Conferencia Internacional de la Organización del Trabajo, Ginebra, Suiza, el 23 de junio de 1981.</t>
  </si>
  <si>
    <t>Se aplica a todos los trabajadores con responsabilidades hacia los hijos a cargo u otros miembros de su familia cuando tales responsabilidades limiten sus posibilidades de prepararse para la actividad económica y de ingresar y participar en ella</t>
  </si>
  <si>
    <t>Definición de Estrategia</t>
  </si>
  <si>
    <t>Gestión de Datos</t>
  </si>
  <si>
    <t>Por la cual se expiden disposiciones sobre las estadísticas oficiales en el país</t>
  </si>
  <si>
    <t>Marco jurídico general para la planificación, producción, difusión y administración de las estadísticas oficiales del país</t>
  </si>
  <si>
    <t>La UGPP hace parte del Sistema Estadístico Nacional - SEN (sobre el SEN ver Ley 79 de 1993; Decreto 262 de 2004; Ley 1753 de 2015 art 160 modificado por la Ley 1955 de 2019 artículo 155; Decreto 1743 de 2016; Decreto 2404 de 2019)</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</si>
  <si>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</si>
  <si>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Reglamenta artículo 79 Ley 2294 de 2023 incentivo a la creación y permanencia de nuevos empleos formales</t>
  </si>
  <si>
    <t>TODOS - ART 3, 4</t>
  </si>
  <si>
    <t>Modifica Decreto 1072 de 2015. Extiende hasta agosto de 2026 el incentivo a la creación y permanencia de nuevos empleos formales de que tratan los artículos 24 de la Ley 2155 de 2021 y 79 de la Ley 2294 de 2023.
 la validación del cumplimiento de los requisitos establecidos y su posterior fiscalización se encuentran a cargo de la Unidad de Gestión Pensional y Aportes Parafiscales -UGPP, de acuerdo con la reglamentación que para el efecto expida el Ministerio del Trabajo mediante los manuales operativos que sean expedidos para los respectivos ciclos de postulaciones por parte de los interesados en el reconocimiento del Incentivo económico.</t>
  </si>
  <si>
    <t>Por el cual se modifica el Decreto 1068 de 2015 Decreto Único Reglamentario del Sector
 Hacienda y Crédito Público, en lo relacionado con el Fondo de Contingencias de las
 Entidades Estatales de que trata la Ley 448 de 1998</t>
  </si>
  <si>
    <t>Fondo de contingencias</t>
  </si>
  <si>
    <t>1, 2</t>
  </si>
  <si>
    <t>Modifica dos artículos del Decreto 1068 de 2015. Artículo 2,4,1,1,7 referente a constos de administración y 2,4,1,1,21 referente a desembolsos</t>
  </si>
  <si>
    <t>Directrices de austeridad hacia un gasto público eficiente</t>
  </si>
  <si>
    <t>El objeto es simplificar, armonizar y racionalizar las diferentes directrices en torno a la austeridad y eficiencia del gasto público a nivel nacional, y en el marco del cumplimiento de la Política de mejora Normativa</t>
  </si>
  <si>
    <t>Deja sin efectos las Directivas 05 del 17 de junio de 2021, relacionada con la austeridad en materia de arrendamiento y comodato de bienes inmuebles; 01 del17 de enero de 2022, que impartió lineamientos frente a los procesos de contratación para la prestación de servicios profesionales o de apoyo a la gestión; 08 del17 de septiembre de 2022, sobre la
 optimización de recursos en la contratación pública</t>
  </si>
  <si>
    <t>Lineamientos para la definición de la estrategia institucional de comunicaciones, objetivos y contenidos de las entidades de la rama ejecutiva del orden nacional</t>
  </si>
  <si>
    <t>Define el Manual de Identidad Visual que se adjunta a la presente directiva y contiene las instrucciones de identidad visual y uso de imagen de obligatorio cumplimiento para las entidades de la rama ejecutiva del orden nacional.</t>
  </si>
  <si>
    <t>Contiene 4 puntos: 1. Presentación del plan de comunicaciones de las entidades. 2. Estudio y aprobación de los conceptos de las campañas, foros y planes de medios. 3. Estudio y aprobación de las piezas de comunicación. 4. Seguimiento. 5. Divulgación marca "CO COLOMBIA" (Marca País Colombia) 
 Nota: se da un alcance con la Directiva 04 de 06 de junio de 2023.</t>
  </si>
  <si>
    <t>Alcance a la Directiva 03 del 29 de mayo de 2023</t>
  </si>
  <si>
    <t>Por razones técnicas, se efectuaron modificaciones al Manual de Identidad Visual 2023-2026</t>
  </si>
  <si>
    <t>Derecho al trabajo e inclusión laboral de las personas con discapacidad en el sector público</t>
  </si>
  <si>
    <t>El propósito es el de avanzar hacia una vida digna
 en igualdad de oportunidades, sin exclusiones, ni discriminaciones hacia las personas con discapacidad (fundamento en leyes 319 de 1996, 762 de 2002, 1346 de 2009 y 1618 de 2013, se reconoce el derecho al trabajo a todas las personas, sin discriminación alguna; capítulo 7 del plan nacional de desarollo 2022 - 2026)</t>
  </si>
  <si>
    <t>Dar cumplimiento a los porcentajes de vinculación de personas con discapacidad en el sector público de acuerdo con el tamaño total de la planta de personal, en atención a lo establecido en el artículo 2.2.12.2.3. del Decreto 1083 de 2015. 
 Efectuar el alistamiento necesario y los ajustes razonables de acuerdo con lo contemplado en la Ley 1346 de 20091 en concordancia con el Decreto 1083 de 2015
 Promover la implementación de estrategias como el teletrabajo los horarios flexibles! espacios de formación y capacitación entre otras medidas.
 Implementar la ruta de empleabilidad para las personas con discapacidad en el sector público la cual está enmarcada en el contexto del ingreso, desarrollo, ascenso y retiro del servidor público de conformidad con la Ley 909 de 2004 y el Decreto 1083 de 2015.
 Las áreas de talento humano de los órganos, organismos y entidades destinatarias de la presente directiva, promoverán que los servidores y las servidoras públicas con discapacidad que se encuentren vinculados o vinculadas en sus plantas de personal, obtengan el certificado de discapacidad expedido por las instituciones autorizadas.
 por la secretaría de salud respectiva, de conformidad con lo señalado
 en la Resolución 1239 de 2022 expedida por el Ministerio de Salud y
 Protección Social.</t>
  </si>
  <si>
    <t>Uso eficiente de los recursos públicos</t>
  </si>
  <si>
    <t>En línea con lo anterior, la celebración de contratos y convenios que permite la ejecución de las políticas públicas y el gasto público que la respalda, deberán estar enmarcadas por actuaciones que garanticen una ejecución eficiente de los recursos públicos del Presupuesto General de la Nación.</t>
  </si>
  <si>
    <t>A partir de la fecha, los ministerios, sus entidades adscritas y vinculadas con capacidad jurídica para contratar, deberán ejecutar directamente sus recursos y evitarán acudir a otras entidades para que actúen como intermediarios en la ejecución de sus poifticas y recursos públicos. En todo
 caso, se respetarán los contratos que a la fecha de la presente Directiva se encuentren vigentes.</t>
  </si>
  <si>
    <t>Por la cual se definen los procesos y las condiciones a las que deberán sujetarse las entidades involucradas con ocasión del otorgamiento del incentivo a la creación y permanencia de nuevos empleos formales, las reglas y el procedimiento de postulación</t>
  </si>
  <si>
    <t>Define las condiciones para la palicación y postulación al programa del gobierno nacional en donde la UGPP interviene de forma directa</t>
  </si>
  <si>
    <t>TODOS Y EN ESPECIAL ART 2 NUM 4, ART 3, ART 5, ART 6 NUM 2 A 6, ART 7 NUM 5, ART 8, ART 9, ART 11, ART 12, 13, 15</t>
  </si>
  <si>
    <t>Establece las reglas para la postulación, la asignación del incentivo, la restitución del mismo incluso en proceso de fisclaización adelantado por la UGPP y la publicidad que se debe dar a este programa para permitir el control ciudadano</t>
  </si>
  <si>
    <t>Por medio de la cual se ordena el pago y transferencia a través de las entidades financieras del Incentivo para la generación de nuevos empleos para los beneficios de la nomina de los meses de julio y agosto de 2023, postulados en los ciclos 23 y 24 del mes de agosto y septiembre</t>
  </si>
  <si>
    <t>Resolución de trámite. Giro y dispersión de los recursos</t>
  </si>
  <si>
    <t>Por medio de la cual se revoca la Resolución No. 3032 de 2022 “ Por la cual se expone la Guía para la Identificación de Actividades de Alto Riesgo, definidas en el Decreto 2090 del 2003”</t>
  </si>
  <si>
    <t>Deroga la Resolución 3032 de 2022 del Ministerio de Trabajo, por considerar que entraba en contradicción y creaba algunas disposiciones no contempladas en el Decretro 2090 de 2003, el cual es de mayor jerarquía. Esto en temas como higiene industrial, estrategia de muestreo, metodologias de evaluación, entre otros.</t>
  </si>
  <si>
    <t>Por medio de la cual se ordena el pago y transferencia a través de las entidades financieras del Incentivo para la generación de nuevos empleos para los beneficiarios de Errores operativos Giros extraordinarios Auditoria UGPP de las nominas de setiembre, octubre, noviembre y diciembre de 2022 y enero, febrero y marzo de 2023, incluida la ventana de errores operativos</t>
  </si>
  <si>
    <t>Ministerio de Salud y Protecciòn Social</t>
  </si>
  <si>
    <t>Por la cual se definen las condiciones generales para la operación del Sistema General de
 Riesgos Laborales en el Sistema de Afiliación Transaccional —SAT para la afiliación
 obligatoria y voluntaria de trabajadores independientes</t>
  </si>
  <si>
    <t>Define las condiciones generales de operación del Sistema General de Riesgos Laborales-SGRL en el Sistema de Afiliación Transaccional-SAT para los trabajadores independientes, sean afiliados obligatorios o voluntarios a dicho sistema, con el propósito de optimizar y agilizar el proceso de registro, consulta, afiliación y reporte de sus novedades.</t>
  </si>
  <si>
    <t>Aplica cuando se actúa como contratante de prestación de servicios por un término superior a 30 días y trabajadores que se desempeñen en actividades catalogadas como de alto riesgo conforme al numeral 5 literal a) del artículo 2 de la Ley 1562 de 2012.</t>
  </si>
  <si>
    <t>Por medio de la cual se promueve la protección de la maternidad y la primera infancia, se crean incentivos y normas para la construcción de áreas que permitan la lactancia materna en el espacio público y se dictan otras disposiciones.</t>
  </si>
  <si>
    <t>Descanso remunerado durante la lactancia</t>
  </si>
  <si>
    <t>Articulos 1 y 6.</t>
  </si>
  <si>
    <t>La presente ley rige a partir de su publicación y deroga todas las disposiciones que le sean contrarias. El artículo 6 modifica el artículo 238 del Código Sustantivo del Trbajo frente al descanso remunerado durante la lactancia.</t>
  </si>
  <si>
    <t>Por la cual se fijan las remuneraciones de los empleados públicos de la Rama Ejecutiva, Corporaciones Autonómas Regionales y de Desarrollo Sostenible y se dictan otras disposiciones</t>
  </si>
  <si>
    <t>Aumento Salarial para los empleados públicos</t>
  </si>
  <si>
    <t>Artículo 1 a 21 y 58 - 62</t>
  </si>
  <si>
    <t>Escala de Viáticos</t>
  </si>
  <si>
    <t>1 a 5, 8 y 12 a 14</t>
  </si>
  <si>
    <t>NO APLICA</t>
  </si>
  <si>
    <t>Descanso remunerado duanrte la lactancia</t>
  </si>
  <si>
    <t>Las servidoras públicas, al reintregrarse de su licencia dematernidad, tienen derecho a tomar tres descansos remunerados de 30 minutos cada uno para amamantar su hijo.</t>
  </si>
  <si>
    <t>Por medio de la cual se establece el uso obligatorio del tapabocas y se mantienen las medidas de autocuidado</t>
  </si>
  <si>
    <t>Recomendación de uso de tapabocas para personas mayores de 60 años o con comorbilidades e inmunosupresión, así como cuando presenten síntomas respiratorios.</t>
  </si>
  <si>
    <t>Prevención y atención del acoso laboral y sexual, violencia basada en género contra las mujeres y personas de los sectores sociales LGBTIQ+ en el ámbito laboral.</t>
  </si>
  <si>
    <t>En concordancia con lo expuesto, los lineamientos normativos, jurisprudenciales convenios e
 instrumentos internacionales analizados, este Ministerio insta a las instituciones y empresas a tomar
 MEDIDAS URGENTES conducentes a prevenir, atender, sensibilizar y orientar a las y los
 trabajadores en materia de acoso laboral, acoso sexual laboral, violencia y discriminaciones contra
 las mujeres y personas con orientaciones sexuales diversas con el fin de propender por ambientes
 laborales dignos, basados en el respeto por los derechos humanos y el logro de la igualdad.
 Se establece repsonsabilidades para los Comités de Convivencia laboral, las ARL. Trasncribe algunas conductas de protocolo contra el acoso sexual de la OISS del año 2019 que se consideran como acoso sexual. Se apoya entre otros en la Ley 1010, Sentencia T 400 de 2022, Resoluciones del ministerrio de Trabajo 2646 de 2008, 652 de 2012, 1356 de 2012.</t>
  </si>
  <si>
    <t>Registro anual de autoevaluaciones de Estándares Mínimos y planes de mejoramiento del SG-SST</t>
  </si>
  <si>
    <t>Describe un procedimiento para dar cumplimiento al registro del reporte anual de autoevaluación de estándares mínimos del sistema de gestión de seguridad y salud en el trabajo</t>
  </si>
  <si>
    <t>El reporte se debe realizar desde el primer día hábil del mes de enero hasta el último día hábil fdel mes de febrero de cada año.</t>
  </si>
  <si>
    <t>Corte Suprema de Justicia</t>
  </si>
  <si>
    <t>SL3212-2022</t>
  </si>
  <si>
    <t>Analiza los requisitos que dbee cumplir una denuncia así sea de carácter verbal, para que sea conciderada como tal.</t>
  </si>
  <si>
    <t>Con fundamento en el marco jurídico que gobierna esta
 temática, la Sala pasa a analizar si el colegiado se equivocó
 en el ejercicio valorativo de las pruebas denunciadas, al
 concluir que el demandante no presentó una queja por acoso
 laboral que permitiera considerar ineficaz la terminación de
 su contrato de trabajo. (...)
 Sala destaca que, efectivamente,
 como lo estimó el juez de alzada, el promotor del proceso no
 indicó de manera clara y puntual las circunstancias de
 modo, tiempo o lugar, ni identificó las conductas o
 individualizó los hechos concretos ejecutados por Wilson
 Vergara que configurasen el acoso laboral al que aludió.
 Como se aprecia, solo se limitó a afirmar genéricamente que
 el mencionado trabajador lo acosaba laboralmente.
 De allí que, en verdad, tal afirmación sin la sustentación
 o concreción requerida no podía entenderse como una
 denuncia de este tipo, cuando ni siquiera se explicó cuál era
 la conducta de la cual derivaba el acoso laboral frente al
 señor Vergara. (...)
 Como la mención que hizo el actor en la diligencia
 llevada a cabo el 2 de junio de 2016 se limitó a acusar a otro
 trabajador por acoso laboral, sin indicar los hechos, ni
 describir la situación generada o identificar las conductas
 que la configuraban y menos sin las pruebas que la
 soportaban, no cumplía con el presupuesto mínimo para ser
 tramitada como tal por dicho órgano. Por consiguiente, en
 ningún error de hecho incurrió el colegiado al concluir que la
 referida queja no se presentó en debida forma.</t>
  </si>
  <si>
    <t>Incentivar la conformación inclusiva de los Comité Paritario de Seguridad y Salud en el Trabajo — COPASST</t>
  </si>
  <si>
    <t>Todas las instituciones públicas o privadas que tengan a su servicio 10 o más trabajadores deben propiciar la conformación del Comité Paritario de Seguridad y Salud en el Trabajo COPASST y propiciar los medios necesarios para garantixzar el desempeño de sus fucniones. Así mismo establecer mecanismo que permitan la participación de todos los trabajadores inclendo grupos etnicos sin distinción de raza, religión o nacionalidad.</t>
  </si>
  <si>
    <t>Prueba Piloto de Estabilización para la recolección de datos del Sistema de Información de Riesgos Laborales</t>
  </si>
  <si>
    <t>Pruebas piloto para cargue de información en el Sistema de Riesgos laborales por parte de las ARL del 16 al 19 de agosto de 2022 y Junatas de calificación de invalidez del 16 al 31 de agosto de 2022. Informa un link para facilitar el cargue e informaba que en diciembre de 2022 dará orientaciones pertienentes en cumplimiento del artículo 26 de la Resolución 0312 de 2019</t>
  </si>
  <si>
    <t>Por la cual se actualizan los mecanismos preventivos y correctivoss de conductas de acoso laboral, el funcionamiento y conformación de los Comités de Convivencia Laboral en el Ministerio del Trabajo y el procedimiento interno para su atención y se deroga la Resolución 0946 del 31 de mayo de 2012</t>
  </si>
  <si>
    <t>Establece todo el procedimiento de funcionamiento de los Comités de Convivencia laboral</t>
  </si>
  <si>
    <t>Deroga la Resolución 0946 del 31 de mayo de 2012</t>
  </si>
  <si>
    <t>Por medio del cual se deroga el Decreto 1374 de 2020 "Por el cual se optimiza el Programa de Pruebas, Rastreo y Aislamiento Selectivo Sostenible - PRASS, para el monitoreo y seguimiento de casos y contactos de COVID - 19 en Colombia</t>
  </si>
  <si>
    <t>El COVID 19 pasó a ser parte integrante del Sistema de Vigilancia en Salud Pública de Colombia creado por el Decreto 3518 de 2006 compilado en el Decreto 780 de 2016 ppor lo cual no es necesario el sostenimiento de un programa designado especialmente para atender la emergencia sanitaria que finalizó el 30 de junio de 2022, ante lo cual se hace necesario derogar el Decreto 1374 de 2020</t>
  </si>
  <si>
    <t>Deroga el Decretro 1374 de 2020 Por el cual se optimiza el Programa de Pruebas Rastreo y Aislamiento Selectivo Sostenible -PRASS, para el monitoreo y seguimiento de casos y contactos de cavlo -19 en Colombia", por las razones expuestas en la parte motiva del presente decreto.</t>
  </si>
  <si>
    <t>Actualización de medidas preventivas frente al COVID-19 y enfermedades respiratorias</t>
  </si>
  <si>
    <t>Se establecen recomendaciones para el manejo de afecciones respiratorias y covid 19 como uso de tapabocas y el soporte de diagnóstico de enfermedad respiratoria severa por parte de la EPS</t>
  </si>
  <si>
    <t>Deroga la Circular 002 del 13 de enero de 2022</t>
  </si>
  <si>
    <t>POR MEDIO DE LA CUAL SE ADOPTA UNA REFORMA TRIBUTARIA PARA LA IGUALDAD Y LA JUSTICIA SOCIAL Y SE DICTAN OTRAS DISPOSICIONES</t>
  </si>
  <si>
    <t>Con el propósito de apoyar el gasto social en la lucha por la igualdad y la justicia social y consolidar el ajuste fiscal, la presente ley tiene por objeto adoptar una reforma tributaria que contribuya a la equidad, progresividad y eficiencia del sistema impositivo, a partir de la implementación de un conjunto de medidas dirigidas a fortalecer la tributación de los sujetos con mayor capacidad contributiva, robustecer los ingresos del Estado, reforzar la lucha contra la evasión, el abuso y la elusión, y promover el mejoramiento de la salud pública y el medio ambiente</t>
  </si>
  <si>
    <t>62, 81, 89, 93 y 585</t>
  </si>
  <si>
    <t>Aplica para Determinación de Obligaciones Parafiscales en lo relacionado al IBC INDEPENDIENTES y e Cobro para la suscripción de las facilidades de pago y reconociemiento de beneficios tributarios</t>
  </si>
  <si>
    <t>Por la cual se modifican los Anexos Técnicos 2, 3 y 5 de la Resolución 2388 de 2016.</t>
  </si>
  <si>
    <t>Modifica la estructura técnica de la planilla O para la creación del indicador 12</t>
  </si>
  <si>
    <t>El indicador 12 en planilla tipo O, permitirá realizar el pago únicamente de intereses de mora para los subsistemas diferentes a pensión a los aportantes que la UGPP les indique el valor a pagar de acuerdo con el saldo del beneficio tributario que deba a dicha entidad</t>
  </si>
  <si>
    <t>Por la cual se modifican los Anexos Técnicos 1, 2 y 3 de la Resolución 2388 de 2016</t>
  </si>
  <si>
    <t>Modifica la estructura técnica de la planilla O y U para generar la suspensión de intereses moratorios del Art. 634 del Estatito Tributario</t>
  </si>
  <si>
    <t>Implementación de planillas tipo O y U con excepción en intereses de mora, después de dos años contados a partir de la fecha de admisión de la demanda ante la Jurisdicción de lo Contencioso Administrativo.</t>
  </si>
  <si>
    <t>Consejo de Estado</t>
  </si>
  <si>
    <t>SUJ -029- CE-S2 de 2022</t>
  </si>
  <si>
    <t>Sentencia de unificación jurisprudencial</t>
  </si>
  <si>
    <t>Sustitución Pensional - Pensión gracia</t>
  </si>
  <si>
    <t>Unificar jurisprudencia del Consejo de Estado en el siguiente sentido:
 La norma aplicable sobre el requisito de convivencia para el cónyuge supérstite o el compañero permanente en materia de sustitución de pensión gracia es la vigente para la fecha del deceso del causante, en armonía con lo dispuesto en el Acto Legislativo 01 de 2005, que remite a las leyes del Sistema General de Pensiones, sin perjuicio de los derechos adquiridos bajo normas anteriores. En el caso de estar vigente el artículo 47 de la Ley 100 de 1993, modificado por el artículo 13 de la Ley 797 de 2003, se exige al cónyuge o al compañero acreditar no menos de 5 años de convivencia con el docente o el pensionado.</t>
  </si>
  <si>
    <t>SUJ-030-CE-S2-2021</t>
  </si>
  <si>
    <t>Sentencia de unificación de jurisprudencia</t>
  </si>
  <si>
    <t>Interpretación del artículo 15, numeral 2, literal a), de la Ley 91 de 1989 para el reconocimiento de la pensión gracia establecida por la Ley 114 de 1913</t>
  </si>
  <si>
    <t>Unificar la jurisprudencia del Consejo de Estado en el sentido de precisar la siguiente regla en cuanto al entendimiento que debe otorgarse al artículo 15, numeral 2, literal a), de la Ley 91 de 1989 para efectos de reconocer la pensión gracia de jubilación:
 Los docentes pueden acceder a la pensión gracia antes y después del 29 de diciembre de 1989, siempre y cuando acrediten una vinculación territorial o nacionalizada con antelación al 31 de diciembre de 1980 y cumplan con los demás requisitos legalmente establecidos para su reconocimiento.</t>
  </si>
  <si>
    <t>Po medio de la cual se aprueba el Convenio de Seguridad Social entre la República de Colombia y el Reino de España</t>
  </si>
  <si>
    <t>ARTIULO 8. Cuando la legislación de una Parte Contratante subordine la adquisición, conservación o recuperación del derecho a las prestaciones previstas en el artículo 2° de este Convenio, al cumplimiento de determinados períodos de seguro o cotización, la Institución Competente tendrá en cuenta a tal efecto, cuando sea necesario, los períodos de seguro o cotización cumplidos con arreglo a la legislación de la otra Parte Contratante según se establece en el artículo 9°, siempre que no se superpongan.</t>
  </si>
  <si>
    <t>Por medio de la cual se aprueba el “Convenio Multilateral Iberoamericano de Seguridad Social (CMISS), hecho en Santiago, República de Chile, el 10 de noviembre de 2007
 SANTIAGO, REPÚBLICA DE CHILE, EL 10 DE NOVIEMBRE DE 2007.</t>
  </si>
  <si>
    <t>El artículo 5 permite acumular tiempos de cotización en diferentes países.</t>
  </si>
  <si>
    <t>CE-SUJ-S2-021-20</t>
  </si>
  <si>
    <t>Régimen especial de pensión de jubilación de la Rama Judicial y del Ministerio Público/ Beneficiarios de la transición normativa de la Ley 100 de 1993/ Ingreso Base de Liquidación
 Ley 1437 de 2011</t>
  </si>
  <si>
    <t>Unificar la jurisprudencia del Consejo de Estado en el sentido de precisar lo siguiente:
 El servidor o ex servidor de la Rama Judicial o del Ministerio Público beneficiario del régimen de transición previsto en el artículo 36 de la Ley 100 de 1993 adquiere el derecho a la pensión, siempre que:
 i) Para el 1.º de abril de 1994, cuando cobró vigencia la Ley 100 de 1993 en el ámbito nacional o para el 30 de junio de 1995 cuando empezó a regir en el ámbito territorial, tenga: a) 40 años de edad si hombre, 35 años de edad si es mujer o; b) 15 años o más de servicios efectivamente cotizados.
 ii) Reúna además los requerimientos propios del régimen de la Rama Judicial y del Ministerio Público estipulados en el artículo 6.º del Decreto 546 de 1971 para consolidar el estatus pensional que son: a) el cumplimiento la edad de 50 años si es mujer o 55 años si es hombre; b) el tiempo de 20 años de servicios, continuos o discontinuos anteriores o posteriores a la vigencia de dicho decreto, que tuvo lugar el 16 de julio de 1971;296 c) de esos 20 años de servicio, por lo menos 10 años lo hayan sido exclusivamente a la Rama Jurisdiccional o al Ministerio Público, o a ambas actividades.
 En cuyo caso, el reconocimiento de su pensión se efectuará de la siguiente manera:
 iii) Con los elementos del régimen anterior consagrados en el artículo 6.º del Decreto 546 de 1971 que son: a) la edad de 50 años si es mujer o de 55 años si es hombre; b) el tiempo de servicios de 20 años, continuos o discontinuos anteriores o posteriores a la vigencia de dicho decreto; c) de esos 20 años de servicio, por lo menos 10 años lo hayan sido exclusivamente a la Rama Jurisdiccional o al Ministerio Público, o a ambas actividades; d) la tasa de reemplazo del 75%; e) el ingreso básico de liquidación de que tratan los artículos 21 y 36, inciso 3.°, de la Ley 100 de 1993, según el caso; es decir, si le faltare más de 10 años, será el promedio de los salarios o rentas sobre los cuales ha cotizado el afiliado durante los 10 años anteriores al reconocimiento de la pensión actualizados anualmente con base en la IPC certificado por el DANE, y si le faltare menos de 10 años para adquirir el derecho a la pensión, el ingreso base de liquidación será: (i) el promedio de lo devengado en el tiempo que les hiciere falta para ello, o (ii) el cotizado durante todo el tiempo, el que fuere superior, actualizado anualmente con base en IPC certificado por el DANE; y f) con los factores de liquidación contemplados por el artículo 1.° del Decreto 1158 de 1994 al igual que por los artículos 14 de la Ley 4ª. de 1992 con la modificación de la Ley 332 de 1996;297 1.° del Decreto 610 de 1998; 1.° del Decreto 1102 de 2012; 1.° del Decreto 2460 de 2006; 1.° del Decreto 3900 de 2008; y 1.° del Decreto 383 de 2013, según se trate de magistrados o empleados de la Rama Judicial o del Ministerio Público.</t>
  </si>
  <si>
    <t>Determinación de Obligaciones Parafiscales</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</si>
  <si>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</si>
  <si>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Crea la planilla Z para el cálculo actuarial de omisión en pensiones. Se realiza a través de la herramienta www.soyactuario,com.co</t>
  </si>
  <si>
    <t>Por la cual se unifican las reglas para el recaudo de aportes al Sistema de Seguridad
 Social Integral y Parafiscales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</si>
  <si>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</si>
  <si>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Definición. El contrato sindical es el que celebran uno o varios sindicatos de trabajadores con uno o varios empleadores o sindicatos patronales para la prestación de servicios o la ejecución de una obra por medio de sus afiliados. Es de naturaleza colectiva laboral, solemne, nominada y principal.</t>
  </si>
  <si>
    <t>Sección de unificación - Sección Cuarta del Consejo de Estado, del 9 de diciembre de 2021, expediente 05001-23-33-000-2016-02496-01 (25185).</t>
  </si>
  <si>
    <t>09/12//2021</t>
  </si>
  <si>
    <t>Sentencia de unificación sobre interpretación del artículo 30 de la
 Ley 1393 de 2010. Aportes al Sistema de la Protección Social. IBC
 de aportes. Salario. Ingresos no constitutivos de salario. Sanción
 por inexactitud. Error sobre el derecho aplicable.</t>
  </si>
  <si>
    <t>UNIFICAR la jurisprudencia del Consejo de Estado sobre la interpretación y alcance del
 artículo 30 de la Ley 1393 de 2010, para adoptar las siguientes reglas:
 1. El IBC de aportes al Sistema de Seguridad Social (subsistemas de pensión, salud y riesgos
 profesionales) únicamente lo componen los factores constitutivos de salario, en los términos del
 artículo 127 del CST, estos son, los que por su esencia o naturaleza remuneran el trabajo o
 servicio prestado al empleador.
 2. En virtud de los artículos 128 del CST y 17 de la Ley 344 de 1996, los empleadores y
 trabajadores pueden pactar que ciertos factores salariales no integren el IBC de aportes al
 Sistema de Seguridad Social.
 3. El pacto de “desalarización” no puede exceder el límite previsto en el artículo 30 de la Ley
 1393 de 2010, es decir, el 40% del total de la remuneración. En estos eventos, los aportes se
 calcularán sobre todos aquellos factores que constituyen salario, independientemente de la
 denominación que se les dé (art. 127 CST- contraprestación del servicio) y, además, los que las
 partes de la relación laboral pacten que no integrarán el IBC, en el monto que exceda el límite del
 40% del total de la remuneración.
 4. El pacto de “desalarización” debe estar plenamente probado por cualquiera de los medios de
 prueba pertinentes.
 5. Los conceptos salariales y no salariales declarados por el aportante en las planillas de aportes
 al sistema de la seguridad social o PILA se presumen veraces. Si el ente fiscalizador objeta los
 pagos no constitutivos de salario para incluirlos en el IBC de aportes, por considerar que sí
 remuneran el servicio, corresponde al empleador o aportante justificar y demostrar la naturaleza
 no salarial del pago realizado, a través de los medios probatorios pertinentes.</t>
  </si>
  <si>
    <t>Sentencia de unificación 
 Radicación: 54001-23-33-000-2014-00364-01 [24724] 2022CE-SUJ-4-001</t>
  </si>
  <si>
    <t>Sentencia de unificación Contribuciones parafiscales de la protección social. Cooperativas
 de Trabajo Asociado. Ingreso base de cotización. Régimen de
 compensaciones ordinarias y extraordinarias</t>
  </si>
  <si>
    <t>SENTAR jurisprudencia del Consejo de Estado sobre la interpretación y alcance de
 los artículos 2 y 6 de la Ley 1233 de 2008, para lo cual establece las siguientes reglas jurisprudenciales: 1. El
 IBC de los aportes a los subsistemas que conforman el sistema de seguridad social integral salud, pensión
 y ARL está conformado por la suma de las compensaciones ordinarias y extraordinarias devengadas en el
 mes, entendidas como los emolumentos que recibe el cooperado únicamente como retribución por la
 ejecución de su actividad material o inmaterial</t>
  </si>
  <si>
    <t>Gobierno nacional _ Ministerio de Cultura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</si>
  <si>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</si>
  <si>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Este Decreto se encuentra compilado en el Decreto Único Reglamentario del Sector Cultura número 1080 de 2015 artículo Artículo 2.8.7.1.1 y siguientes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</si>
  <si>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</si>
  <si>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Departamento Administrativo de la Función Pública - 
 Archivo General de la Nación</t>
  </si>
  <si>
    <t>Orientaciones para el cumplimiento de la Circular No. 004 de 2003 (Organización de las Historias Laborales)</t>
  </si>
  <si>
    <t>Establece que el AGN analizará los casos que presenten las entidades comprometidas en el proceso de organización de sus archivos y específicamente las inquietudes sobre el cumplimiento de los procedimientos enunciados en la Circular N° 004 de 2003 en lo que respecta a la aplicación del Principio de Orden Original. Lo anterior, para efectos de coordinar las acciones a seguir de manera particular con cada una de tales entidades.</t>
  </si>
  <si>
    <t>Por medio de la cual se establece el 12 de octubre de cada año como el Día de la Diversidad Étnica y Cultural de la Nación Colombiana</t>
  </si>
  <si>
    <t>Establece el nombre del día feriado que se celebra el día del descubrimiento de América.</t>
  </si>
  <si>
    <t>El texto derogado era el siguiente:
 Ley 25 de 1892 Artículo. 1. El doce de Octubre, fecha del descubrimiento de América por el insigne Almirante Cristóbal Colon, será en lo sucesivo día de fiesta nacional.</t>
  </si>
  <si>
    <t>Por medio del cual se aprueba el &lt;&lt;Convenio 183 relativo a la revisión del Convenio sobre la Protección de la Maternidad, (Revisado)&gt;&gt;, adoptado por la Octogésima Octava (88a) Conferencia Internacional de la Organización Internacional del Trabajo, Ginebra, Suiza, con fecha 15 de junio de 2000</t>
  </si>
  <si>
    <t>El texto del Convenio 183 sobre Protección a la Maternidad (Revisado) contiene normas que regulan temas como la licencia de maternidad (duración de al menos 14 semanas, 6 semanas posteriores al parto), licencia en caso de enfermedad o riesgo, prestaciones a pagar, protección del empleo y no discriminación, licencia por lactancia.</t>
  </si>
  <si>
    <t>Artículo 13. El presente revisa Convenio sobre protección de la
 matenlidad (revisado), 1952.
 Artículo 15. 
 1. Este Convenio obligará únicarnentea aquellos Miembros de la
 Organizacíón Internacional del Trabajo cuyas ratificaciones haya registrado el Director General de la Oficina lnternacional del Trabajo.
 2. Entrará en vigor doce meses después de la fecha en que las
 ratificaciones de dos Miembros hayan sido registradas por eI Director General.
 3-. Desde dicho momento, este Convenio entrará en vigor para cada
 Miembro, doce meses después de la fecha, en que haya sido registrada su ratificación. 
 Sobre legislación interna vigente que regula el tema ver: Código Sustantivo del Trabajo artículos 236 y 239 modificados por la Ley 1822 de 2017 (licencia maternidad de 18 semanas); artículo 297 Ley 100 de 1993, artículo 5 de la Ley 2114 de 2021, artículo 242 de la Ley 1955 de 2019.</t>
  </si>
  <si>
    <t>Gobierno Nacional - Ministerio de Hacienda - Ministerio de Trabajo</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</si>
  <si>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</si>
  <si>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Tiene por objeto regular el
 procedimiento para la negociación de las condiciones de empleo entre las entidades
 y autoridades competentes y las organizaciones sindicales de empleados públicos.</t>
  </si>
  <si>
    <t>Agencia Nacional de Defensa Jurídica del Estado</t>
  </si>
  <si>
    <t>Por la cual se adopta una metodología de reconocido valor técnico para el cálculo de la obligación contingente de los procesos judiciales, conciliaciones extrajudiciales y trámites arbitrales que se adelanten contra la entidad y deban ser registrados en el sistema eKOGUI</t>
  </si>
  <si>
    <t>Actualiza la Resolución 353 de 2016 en lo referente a calificación del riesgo procesal y al cálculo de la obligación contingente para los procesos judiciales, conciliaciones extrajudicialesy trámites arbitrales para el registro en Ekogui</t>
  </si>
  <si>
    <t>Por el cual se designa al Ministerio de Tecnologías de la Información y las 
 Comunicaciones como fideicomitente en el Patrimonio Autónomo de Remanentes 
 PAR.</t>
  </si>
  <si>
    <t>El gobierno nacional decidió que el Mintic sustitutiría al Minhacienda como fideicomitente en los contratos fiducia mercantil celebrados para constituir Patrimonio Autónomo de Remanentes PAR y PARAPAT, "exclusivamente respecto a sus derechos", hasta el 31 de diciembre de 2008 en caso del PAR, y en el caso del PARAPAT hasta su extinción.
 El 28 de diciembre de 2023 el Mintic y las fiduciarias que conformar y administran el PAR TELECOM suscribieron el otro si 21 mediante el cual se prorroga el contrato de fiducia mercantil celebrado el 30 de diciembre de 2005 hasta el 31 de diciembre de 2024.</t>
  </si>
  <si>
    <t>ARTÍCULO 1</t>
  </si>
  <si>
    <t>Artículo 1°. Designación. Designar al Ministerio de Tecnologías de la Información y las Comunicaciones como fideicomitente en el contrato de fiducia mercantil suscrito el 30 de diciembre de 2005 para la constitución del patrimonio Autónomo de Remanentes de Telecom y sus eleasociadas en liquidación - PAR TELECOM, hasta la fecha de su liquidación.</t>
  </si>
  <si>
    <t>Por el cual se sustituye la Sección 10 del Capítulo 1 del Título 6 de la Parte 2 del
 Libro 2 del Decreto 1072 de 2015, Único Reglamentario del Sector Trabajo, y se
 reglamenta el Incentivo para la creación y permanencia de nuevos empleos formales</t>
  </si>
  <si>
    <t>Serán beneficiarios Incentivo a la Creación y Permanencia Nuevos Empleos Formales, las personas naturales, las personas jurídicas, los uniones temporales y los patrimonios autónomos que demuestren su calidad empleador,mediante la Planilla Integrada de Liquidación de Aportes -PILA siempre que hayan cotizado el mes completo al Sistema de Seguridad Social Integral.
 Se reconocerá a los empleadores que mantengan vinculados a los trabajadores adicionales mínimo durante (6) meses, de acuerdo con el procedimiento descrito en el manual operativo que expida el Ministerio del Trabajo. 
 Por vinculación de jóvenes entre 18 y 28 años - 30% de smlmv
 Mujeres mayores de 28 años que devenguen hasta 3 smlmv - 20% de 1 smlmv
 Hombres mayores de 28 años que devenguen hasta 3 smlmv - 15% de 1 smlmv
 Personas con discapacidad - 35% de 1 smlmv.</t>
  </si>
  <si>
    <t>El artículo 79 de la Ley 2294 de 2023 "Por medio de la cual se expide el Plan Nacional de Desarrollo 2022 - 2026 "Colombia Potencia Mundial de la Vida" tiene como objetivo dar continuidad a las medidas encaminadas a la promoción, creación y protección del empleo formal, el cual se amplió a aquellos empleadores que vinculen a trabajadores con discapacidad, el cual podrá extenderse hasta agosto de 2026. 
 La UGPP básicamente interviene en la etapa de validación de requisitos para el desembolso y al momento de iniciar los procesos de fiscalización que resulten necesarios.</t>
  </si>
  <si>
    <t>Por la cual se establecen las condiciones y el procedimiento que deben cumplir las entidades promotoras de salud, las entidades adaptadas, los programas de saluid que administran las cajas de compensación familiar y las instituciones prestadoras de servicios de salud, que se encuentren en proceso de liquidación, para culminar los asuntos pendientes ante la Administradora de los Recursos de Seguridad Social en Salud - ADRES o quien haga sus veces</t>
  </si>
  <si>
    <t>Reglamenta temas de determinación y el cobro por omisión, inexactitud o mora de las cotizaciones al Sistema General de Seguridad Social en Salud con relación a entidades de salud liquidadas</t>
  </si>
  <si>
    <t>TODOS en especial ART 2, ART 8 numeral 1 literal i, ART 11, ART 21</t>
  </si>
  <si>
    <t>Corresponde a la Unidad Administrativa Especial de Gestión Pensional
 y Contribuciones Parafiscales — UGPP, efectuar la determinación y el cobro por omisión, inexactitud o mora de las cotizaciones al Sistema General de Seguridad Social en Salud, conservando respecto de estas últimas la facultad de adelantar el cobro sobre aquellos casos en que considere conveniente adelantarlo de manera directa y preferente, tal omo
 lo indican los artículos 156 de la Ley 1151 de 2007, 1° del Decreto 169 de 2008, 2° del Decreto 575 de 2013, 178, 179 modificado por los artículos 314 de la Ley 1819 de 2016 y 121 de la Ley 2010 de 2019, y 180 modificado por el artículo 50 de la Ley 1739 de 2014, de la Ley 1607 de 2012
 Debido al conflicto de competencias negativo que se generó entre la UGPP y la ADRES, la Sala de Consulta y Servicio Civil del Consejo de Estado mediante decisión del 2 de marzo de 2022, radicación No. 11001-03-06-000-2021-00181-00 declaró que la UGPP es competente para realizar las gestiones de cobro de los aportes en mora de los afiliados al régimen Contributivo del programa de salud de la Caja de Compensación
 Familiar de Cundinamarca — COMFACUNDI, una vez se cierre el proceso de liquidación de esta entidad. 
 Con ocasión de los pronunciamientos del Consejo de Estado y de la Superintendencia Nacional de Salud, así como de lo solicitado por la UGPP mediante sus escritos 2022211006000121 del 30 de diciembre de 2022, 2023112001202731 del 15 de marzo de 2023 y 2023112002400321 del 16 de mayo de 2023, resulta procedente derogar la Resolución 574 de 2017, y en su lugar establecer el procedimiento que deben cumplir las entidades que manejan recursos del Sistema General de Seguridad Social en Salud, que se encuentren en proceso de liquidación, para culminar los asuntos pendientes ante la Administradora de los Recursos del Sistema General de Seguridad Social en Salud — ADRES o quien haga sus veces, teniendo en cuenta, entre otros aspectos que, a partir del 1° de agosto de 2017, toda actividad desempeñada por el FOSYGA fue transferida a la ADRES, que también son destinatarias de estas disposiciones las entidades adaptadas, y que deben fijarse reglas encaminadas a cubrir los recursos adeudados a esa administradora, así como los relacionados con los mecanismos de redistribución de riesgo, previo al pago de las acreencias que hacen parte de la prelación de créditos prevista por el artículo 12 de la Ley 1797 de 2016.</t>
  </si>
  <si>
    <t>Por medio de la cual se crea el REGISTRO DE DEUDORES ALIMENTARIOS MOROSOS (REDAM) y se dictan otras disposiciones.</t>
  </si>
  <si>
    <t>Se crean inhabilidades y sanciones para servisores públicos morosos e imposibilidad de contratar con el estado entre otros</t>
  </si>
  <si>
    <t>ARTÍCULO 6</t>
  </si>
  <si>
    <t>ARTÍCULO 6°. Consecuencias de la inscripción en el Registro de Deudores Alimentarios Morosos. La inscripción en el Registro de Deudores Alimentarios Morosos generara las siguientes consecuencias:
 1. El deudor alimentario moroso solo podrá contratar con el Estado una vez se ponga a paz y salvo con sus obligaciones alimentarias. Esta inhabilidad también se predica del deudor alimentario moroso que actúe como representante legal de la persona jurídica que aspira a contratar con el Estado.
 2. No se podrá nombrar ni posesionar en cargos públicos ni de elección popular a las personas reportadas en el Registro de Deudores Alimentarios Morosos, hasta tanto no se pongan a paz y salvo con las obligaciones alimentarias.
 Si el deudor alimentario es servidor público al momento de su inscripci6n en el Redam, estará sujeto a la suspensión del ejercicio de sus funciones, hasta tanto no se ponga a paz y salvo con las obligaciones alimentarias. En todo caso, se garantizará al deudor alimentario los derechos de defensa y debido proceso.
 3. Cuando el deudor alimentario pretenda perfeccionar la enajenación de bienes muebles o inmuebles sujetos a registro, Ia notaria exigirá el certificado del Registro de Deudores Alimentarios Morosos
 4. Cuando el deudor alimentario solicite un crédito o la renovación de un crédito ante una entidad bancaria o de financiamiento, se exigirá el certificado del Registro de Deudores Alimentarios Morosos.
 5. Impedimento para salir del país y efectuar trámites migratorios ante Migración Colombia o la entidad que haga sus veces.
 6. No se requerirá la autorización del padre o madre inscrito. en el Redam contemplada en el Artículo 110 de la Ley 1098 de 2006.
 PARÁGRAFO 1°. La entidad designada por el Gobierno nacional para implementar, administrar y mantener el Redam, remitirá la información contenida en el Registro de Deudores Alimentarios Morosos a las centrales de riesgo crediticio, financiero y comercial, para lo de su competencia.
 PARÁGRAFO 2°. La carga de verificación si el ciudadano está inscrito en el Registro recaerá únicamente en el Estado. La imposibilidad de verificar el registro deberá interpretarse en favor del ciudadano.</t>
  </si>
  <si>
    <t>Gobierno Nacional - Ministerio de Justicia y del Derecho - Ministerio de Tecnologías de las Comunicaciones</t>
  </si>
  <si>
    <t>Por el cual se adiciona el Título 23 a la Parte 2 del Libro 2 del Decreto Único Reglamentario del Sector de las Tecnologías de la Información y las Comunicaciones, Decreto número 1078 de 2015, para reglamentar la Ley 2097 de 2021 que creó el Registro de Deudores Alimentarios Morosos (REDAM)</t>
  </si>
  <si>
    <t>Reglamentación LA Ley 2097 de 2021. En específico aplica para la entidad al momento de consultar información en el REDAM</t>
  </si>
  <si>
    <t>artículo 2.2.23.9. Suministro de la información</t>
  </si>
  <si>
    <t>Artículo 2.2.23.9. Suministro de la información. La información consignada en el Registro de Deudores Alimentarios Morosos, una vez entre en producción la solución tecnológica, será suministrada gratuitamente a: 
 (…)
 3. Los usuarios de la Información de que trata el numeral 6 del artículo 2.2.23.3. del presente decreto, quienes deberán consultarla de oficio para determinar la aplicación de las consecuencias establecidas en el artículo 6° de la Ley 2097 de 2021; 
 (...) 
 5. Las entidades públicas, cuando el conocimiento de dicha información corresponda directamente a la aplicación de las consecuencias de que trata el artículo 6° de la Ley 2097 de 2021; 
 6. Los órganos de control y demás entidades con potestad disciplinaria, fiscal o administrativa, y en general cuando la información contenida en el Registro de Deudores Alimentarios Morosos (REDAM) sea necesaria para el desarrollo de una investigación en curso; 
 (...)</t>
  </si>
  <si>
    <t>“Por el cual se modifica el reglamento de la Comisión de Personal de la
 Unidad Administrativa Especial de Gestión Pensional y Contribuciones
 Parafiscales de la Protección Socia</t>
  </si>
  <si>
    <t>. El presente Reglamento rige a partir de la fecha de su
 aprobación y deroga el Acuerdo No 001 del 26 de octubre de 2021 y todas las demás
 normas que le sean contrarias.</t>
  </si>
  <si>
    <t>SL 138 - 2024 - Radicación No. 89797
 Acta 02</t>
  </si>
  <si>
    <t>La Sala resuelve el recurso de casación interpuesto por
 BRÍGIDA GUTIÉRREZ PINTO, quien actúa en nombre
 propio y en representación de BBBB y MMMM, contra la
 sentencia proferida por la Sala Laboral del Tribunal Superior
 del Distrito Judicial de Bucaramanga, el 14 de mayo de 2020,
 dentro del proceso ordinario laboral que instauró contra la
 ADMINISTRADORA COLOMBIANA DE PENSIONES
 (COLPENSIONES).</t>
  </si>
  <si>
    <t>En suma, para la facturación y pago de aportes los días cotizados son 30 en cada período, pero como la cotización cubre todos los días del período de trabajo cubierto por el salario o ingreso asegurado, durante el cual, además, el afiliado ha estado expuesto a los riesgos materia de la cobertura, se impone entender que todos los períodos semana, mes o año se contabilicen en días calendario para poder establecer el número de semanas cotizadas para de esa forma, hacer el cálculo pertinente al reconocimiento de las prestaciones del sistema general de pensiones, criterio jurisprudencial que será tenido en cuenta en adelante, recogiéndose así cualquiera otro anterior que lo contraríe.</t>
  </si>
  <si>
    <t>Establece que para efectos del reconocimiento de las semanas cotizadas para pensión, debe tenerse en cuenta días calendario, es decir meses de 28, 29 y 30 días, y no todos los meses de 30. Una semana equivale a 7 días calendario.</t>
  </si>
  <si>
    <t>SL 3501 - 2022 - Radicación No. 92207
 Acta 27</t>
  </si>
  <si>
    <t>Decide la Sala el recurso de casación interpuesto por
 THOMAS ALBERTO DI SANTO MOLINA, contra la sentencia
 proferida por la Sala Laboral del Tribunal Superior del
 Distrito Judicial de Bogotá, el 29 de enero de 2021, en el
 proceso que instauró el recurrente contra la
 ADMINISTRADORA COLOMBIANA DE PENSIONES –
 COLPENSIONES.</t>
  </si>
  <si>
    <t>Así las cosas, los afiliados que obtienen una tasa de
 reemplazo inicial inferior al 65% pueden incrementar el
 porcentaje con semanas adicionales a las mínimas
 requeridas, hasta llegar al monto máximo del 80% del ingreso
 base de liquidación, pues, de lo contrario, la norma no
 surtiría ningún efecto, ya que con sólo 500 semanas adicionales no se alcanza el monto del 80% del ingreso base
 de liquidación, que es el máximo que permite la norma.
 Por otro lado, nótese que el incremento de la tasa de
 reemplazo en un 1.5% del ingreso base de liquidación, por
 cada 50 semanas adicionales a las mínimas requeridas,
 corresponde a una forma de estimular el trabajo productivo,
 como valor fundante del Estado Social de Derecho (...)
 Como quedó visto, la Ley 100 de 1993, modificada por
 la Ley 797 de 2003 y el Acto Legislativo 01 de 2005,
 adoptaron unas reglas con el propósito de evitar distorsiones
 en el monto de las pensiones que reconoce el régimen de
 prima media con prestación definida, así: i) una tasa de
 reemplazo para la pensión de vejez calculada con una
 fórmula decreciente en función del nivel de ingresos de
 cotización; ii) un incremento del monto de la pensión en
 función del número de semanas cotizadas, adicionales a las
 mínimas requeridas; iii) un monto máximo de la pensión de
 vejez, que no podrá ser superior al 80% del ingreso base de
 liquidación; iv) un límite a la base de cotización de 25 salarios
 mínimos legales, sin perjuicio del aumento hasta de 45
 smlmv; y v) la prohibición de pensiones superiores a
 veinticinco (25) salarios mínimos legales mensuales vigentes.
 (...)
 En ese contexto, queda evidenciada la trasgresión
 impartida por el Tribunal al artículo 34 de la Ley 100 de
 1993, modificado por el artículo 10 de la Ley 797 de 2003, lo
 que le impidió comprender que el precepto contempla un
 monto máximo de la pensión de vejez del 80% del ingreso
 base de liquidación, sin consideración al número de semanas
 necesario para alcanzar ese tope, pues ello se obtiene de la
 fórmula general sobre la equivalencia de semanas de
 cotización a los puntos adicionales a los límites mínimos de
 la pensión.</t>
  </si>
  <si>
    <t>Establece que una vez aplicada la fórmula decreciente y obtenida la tasa de remplazo, en caso de existir semanas cotizadas adicionales a las mínimas requeridas, se podrá aumentar el 1,5% por cada 50 semanas adicionales, siendo el único límite el 80% del ingreso base de cotización, es decir que no es posible que solo se tengan en cuenta 500 semanas adicionales y las otras se descarten.</t>
  </si>
  <si>
    <t>Por la cual se determina (i) el esquema de presunción de costos de los trabajadores independientes por cuenta propia y para quienes celebren contratos diferentes de prestación de servicios personales que impliquen subcontratación y/o compra de insumos o expensas atendiendo a las actividades económicas relacionadas en la Clasificaicón Industrial Internacional Uniforme - CIIU revisión 4 adaptada para Colombia, y (ii) el esquema de presunción de costos para los trabajadores independientes por cuenta propia cuya actividad económica sea el transporte público automotor de carga por carretera.</t>
  </si>
  <si>
    <t>Esquema de presunción de costos para fiscalizados</t>
  </si>
  <si>
    <t>Rige a partir de su publicación y será aplicable a partir del 1 de noviembre de 2024</t>
  </si>
  <si>
    <t>Creación de la mesa técnica de coordinación para la lucha contra la corrupción</t>
  </si>
  <si>
    <t>Crear la Mesa Técnica de Coordinación para la Lucha Contra la Corrupción, como un instrumento de carácter permanente, cuyo objeto principal será coordinar y articular las acciones Gubernamentales destinadas a documentar y colaborar
 eficazmente con la administración de justicia y los entes de control, con respeto de su autonomía e independencia, para la lucha contra la impunidad, especialmente respecto de actos de corrupción, así como proponer medidas para mejorar los sistemas de control y supervisión en las entidades de la Rama Ejecutiva, en procura de prevenir, detectar y promover la investigación y sanción de tales conductas.</t>
  </si>
  <si>
    <t>El presidente de la República, o su delegado, quien la presidirá. 
 El ministro de Justicia y del Derecho. 
 El director del Departamento Administrativo de la Función Pública. 
 El secretario de Transparencia de la Presidencia de la República, quien 
 ejercerá la secretaría técnica. 
 El director de la Agencia Nacional de Defensa Jurídica del Estado. 
 El director de la Agencia Nacional de Contratación Pública - Colombia 
 Compra Eficiente.</t>
  </si>
  <si>
    <t>Lineamientos para la definición de la
 estrategia institucional para desarrollar la
 defensa jurídica de las entidades de la rama
 ejecutiva del orden nacional dentro de los
 procesos penales por actos de corrupción</t>
  </si>
  <si>
    <t>Ante la necesidad de adoptar medidas urgentes para fortalecer la lucha contra la corrupción, así como para fomentar la articulación
 interinstitucional dirigida a la participación en los procesos penales donde se encuentren afectadas personas jurídicas de derecho público, se imparten directrices.</t>
  </si>
  <si>
    <t>Una vez la Entidad advierta la comisión de un posible delito contra
 la administración pública y/o un acto de corrupción, de manera
 inmediata, deberá ponerlo en conocimiento de la Fiscalía General
 de la Nación o de la Corte Suprema de Justicia, y solicitar su
 reconocimiento como víctima al interior del proceso penal</t>
  </si>
  <si>
    <t>Coordinación v colaboración - lineamientos con el departamento nacional de planeación .</t>
  </si>
  <si>
    <t>De conformidad con el Decreto 1893 de 20:21, en concordancia con el Decreto 1082 de 2015, el Departamento Nacional de Planeación, como lider del Sector Administrativo de Planeación Nacional, tiene como principales objetivos apoyar al presidente de la República en la orientación de la planeación nacional a corto, mediano y largo plazo, entre otras funciones más. Por ello se insta a las demás entidades del orden nacional principalmente a que en desarrollo del principio de coordinación y colaboración de que trata el artículo 6° de la Ley 489 de 1998, atender de forma prioritaria las solicitudes, orientaciones, reuniones, lineamientos y, en general, los requerimientos que efectúe el Departamento Nacional de Planeación en el marco de sus competencias.</t>
  </si>
  <si>
    <t>Adopción de manual de identidad visual y lineamientos para la definición de la estrategia institucional de comunicaciones, objetivos y contenidos de las entidades de la rama ejecutiva del orden nacional</t>
  </si>
  <si>
    <t>Dar cumplimiento a la Ley 2345 de 2023 y el Decreto 0199 del 20 de febrero de 2024</t>
  </si>
  <si>
    <t>Por medio de la cual se implementa el manual de identidad visual de las entidades estatales, se prohíben las marcas de gobierno y se establecen medidas para la austeridad en la publicidad estatal</t>
  </si>
  <si>
    <t>Tiene por objeto establecer medidas que permitan unificar la imagen de las entidades estatales a través de la implementación del Manual de Identidad Visual, prohibiendo las marcas de gobierno con el fin de impedir que se pierda la identidad institucional, además de establecer medidas que permitan la austeridad en la publicidad estatal</t>
  </si>
  <si>
    <t>Las entidades estatales a las que hace referencia el artículo 2°, ajustarán su identidad visual para lo cual deberán adoptar un Manual de Identidad Visual dentro de los seis (6) meses siguientes.</t>
  </si>
  <si>
    <t>Presidencia de la República de Colombia - Ministerio de Hacienda</t>
  </si>
  <si>
    <t>Por el cual se establece el Plan de Austeridad del Gasto 2024 para los órganos que hacen parte del Presupuesto General de la Nación</t>
  </si>
  <si>
    <t>Tiene por objeto establecer el Plan de Austeridad del Gasto que regirá para los órganos que hacen parte del Presupuesto General de la Nación durante la vigencia fiscal del 2024.</t>
  </si>
  <si>
    <t>Protocolo para la coordinación de la estrategia institucional para la defensa jurídica del Estado por hechos de corrupción y la recepción de documentos procedentes de las entidades, en el marco de la Directiva Presidencial 04 de 2024</t>
  </si>
  <si>
    <t>Conforme a la Ley 190 de 1995 artículo 36 y Ley 600 de 2000 artículo 137, sentencias C 038 de 1996 - C 228 de 2002 en proceoss por delitos contra la administración pública es obligatorio que la persona jurídica de derecho público se constituya como parte civil o como víctima.</t>
  </si>
  <si>
    <t>Recuerda que en todo proceso por delitos contra la administración pública es obligatrio que la persona jurídica de derecho público se constituya como parte civil o víctima, según corresponda. Expide entonces los siguientes lineamientos:
 2.1. Deber de denunciar: Cada vez que se conozcan hechos de presunta corrupción, la entidad deberá interponer la respectiva denuncia. Así mismo, el rep legal debe solicitar que se tenga a la entidad como víctima dentro del proceso penal. 
 2.2 Deber de informar a la ANDJE: Cada entidad debe remitir a la ANDJE la relación de toso los procesos penales, por delitos contra la administración y/o por hechos de corrupció en los que es víctima. (Se cuenta con plazo hasta el 15 JUL de 2024; es decir, 20 días hábiles a partir del 17 JUN para estos fines) Así mismo, una copia de las denuncias que sean requeridas por la ANDJE así como cualquier otra información que ésta le requiera. 
 2.3. Mesas de trabajo con la ANDJE: Una vez recibida la información por parte de la ANDJE, ésta convocará mesas de trabajo con la entidad para evaluar la información suministrada y de ser el caso, priorizar intervención de la ANDJE en casos por delitos contra la administración pública y/o por actos de corrupción. A la primera reunión debe asistir el representante legal de la entidad.</t>
  </si>
  <si>
    <t>36/06/2024</t>
  </si>
  <si>
    <t>Por la cual se ordena una suspensión de términos administrativos en la Unidad Administrativa Especial de Gestión Pensional y Contribuciones Parafiscales de la Protección Social UGPP, desde el 27 de junio al 04 de julio de 2024</t>
  </si>
  <si>
    <t>Con el fin de implementar y salida a producción de una Solución de Sistema de Gestión de Documentos Electrónicos de Archivo sobre la plataforma CLOUD PAK FOR AUTOMATION Yy cambio de plataforma de taxonomía estática Documentic por plataforma de taxonomía dinámica Mi Gestor.</t>
  </si>
  <si>
    <t>Suspende los términos administrativos en todo el territorio nacional desde las 7:00 horas del día 27 de junio de 2024 hasta las 17:00 horas del día 04 de julio de 2024.
 Se emiten las Circulares Internas 018 de 24 de junio de 2024 y 019 de 26 de junio de 2024 con instrucciones para los funcionarios.</t>
  </si>
  <si>
    <t>Por la cual se prorroga la suspensión de términos administrativos en los procesos y actuaciones de competencia de la Unidad Administrativa Especial de Gestión Pensional y Contribuciones Parafiscales de la Protección Social UGPP, por cambio e implementación del Sistema de Gestión de Documentos Electrónicos de Archivo</t>
  </si>
  <si>
    <t>El fabricante ha solicitado extensión del tiemo con el fin de lograr la estabilización del sistema dado el ecosistema de integración de plataformas</t>
  </si>
  <si>
    <t>Prorrogar lasuspensión los términos administrativos en los procesos y actuaciones de la Unidad de Gestión Pensional y Contribuciones Parafiscales de la Protección Social - UGPP hasta el día 10 de julio de 2024, inclusive.
 Se emite la Circular Interna 021 del 04 de julio de 2024 con instrucciones para los funcionarios.</t>
  </si>
  <si>
    <t>Por la cual se decreta el presupuesto de rentas y recursos de capital y ley de apropiaciones para la vigencia fiscal del 01 de enero al 31 de diciembre de 2024</t>
  </si>
  <si>
    <t>La norma omite pronunciamiento frente a obligaciones de ARL POSITIVA por tanto es necesario condicionar los actos administrativos que reconozcan derechos frente a este fondo</t>
  </si>
  <si>
    <t>SU-347 de 2022</t>
  </si>
  <si>
    <t>La Corte Constitucional concluyó que los requisitos para acceder a la pensión de jubilación establecida en el artículo 98 de la convención colectiva de trabajo celebrada entre Sintraseguridadsocial y el ISS, pueden cumplirse con posterioridad al 31/07/2010, debido a que ese acuerdo extralegal estuvo vigente hasta el año 2017.</t>
  </si>
  <si>
    <t>Pnesiones convencionales</t>
  </si>
  <si>
    <t>PENSIONES CONVENCIONAELS ISS ART. 98 CONVENCION 2001-2004
 202. La Sala Plena estableció que, en el asunto bajo revisión, se cumplían los requisitos generales de procedencia formal de la acción de tutela contra providencias judiciales. Posteriormente, la Corte concluyó que la Sala de Descongestión No. 2 de la Sala de Casación Laboral de la Corte Suprema de Justicia incurrió en un defecto procedimental por exceso ritual manifiesto al desestimar los cargos de casación sin realizar un estudio de fondo, pues omitió (i) analizar el recurso de casación a la luz de un estándar de valoración flexible de los requisitos de técnica y (ii) efectuar una lectura integral de los cargos alegados, para determinar si la acusación podía entenderse «esencialmente fáctica».
 203. Seguidamente, la Sala recordó que el parágrafo transitorio 3 del Acto Legislativo 01 de 2005, que adicionó el artículo 48 de la Constitución Política, dispuso que «las reglas de carácter pensional que rigen a la fecha de vigencia de este Acto Legislativo contenidas en pactos, convenciones colectivas de trabajo, laudos o acuerdos válidamente celebrados, se mantendrán por el término inicialmente estipulado». En esa medida, advirtió que a la entrada en vigor del Acto Legislativo 01 de 2005 la cláusula del artículo 98 de la convención colectiva de trabajo celebrada el 31 de octubre de 2001 por el ISS y SINTRASEGURIDADSOCIAL venía rigiendo y, de acuerdo con el plazo inicialmente pactado entre las partes, tenía vigencia hasta el año 2017.
 204. Así las cosas, la Corte concluyó que a la accionante le asistía el derecho a la pensión convencional, pues cumplió la edad de 50 años el 13 de febrero de 2012 y para esa fecha contaba con más de 20 años de servicios prestados al ISS. En ese contexto, la ex trabajadora cumplió los requisitos en el año 2012, es decir, cuando se encontraba amparada por la convención colectiva de trabajo del ISS, la cual estuvo vigente hasta el año 2017. En consecuencia, revocó las sentencias de tutela y dejó sin efectos la sentencia de casación y la providencia dictada por la Sala Laboral del Tribunal Superior del Distrito Judicial de Bogotá. En su lugar, confirmó la sentencia proferida por el Juzgado Doce Laboral del Circuito de Bogotá que había reconocido la pensión, pero por las razones de decisión de la Corte Constitucional.</t>
  </si>
  <si>
    <t>Conpes</t>
  </si>
  <si>
    <t>Planeación Nacional</t>
  </si>
  <si>
    <t>Política nacional de servicio al ciudadano</t>
  </si>
  <si>
    <t>Mediante el cual se establecen los lineamientos generales y el alcance de la Política Nacional de Servicio al Ciudadano</t>
  </si>
  <si>
    <t>Política nacional de eficiencia administrativa al</t>
  </si>
  <si>
    <t>Política nacional de eficiencia administrativa al servicio del ciudadano y concepto favorable a la nación para contratar un empréstito externo con la banca multilateral</t>
  </si>
  <si>
    <t>Ministerio de Justicia y del Derecho</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</si>
  <si>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</si>
  <si>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Presentación, tratamiento y radicación de las peticiones presentadas verbalmente.</t>
  </si>
  <si>
    <t>El parágrafo 3o del artículo 15 de la Ley 1437 de 2011 sustituido por el artículo 1o de la Ley 1755 de 2015 señala que: “Cuando la petición se presente verbalmente ella deberá efectuarse en la oficina o dependencia que cada entidad defina para ese efecto”.
 Que en la Sentencia C-951 de 2011 la Corte Constitucional advirtió sobre la improcedencia de dar un tratamiento distinto a la petición presentada en forma verbal, en relación con los elementos estructurales del derecho de petición.</t>
  </si>
  <si>
    <t>Directiva</t>
  </si>
  <si>
    <t>Procuraduría General de la Nación</t>
  </si>
  <si>
    <t>Diligenciamiento de la información en el índice de transparencia y acceso a la información púbica (ITA) de conformidad con el artícuo 23 de la Ley 1712 de 2014</t>
  </si>
  <si>
    <t>Cumplimiento a Ley 1712 de 2014</t>
  </si>
  <si>
    <t>Requerimiento a todas las entidades para cumplir y diligenciar información entre el 02 de julio y 31 de julio de 2024.</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</si>
  <si>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</si>
  <si>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</si>
  <si>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Tiene por objeto expedir los lineamientos que deben atender los sujetos obligados para cumplir con la publicación y divulgación de la información señalada en la Ley 1712 del 2014, estableciendo los criterios para la estandarización de contenidos e información, accesibilidad web, seguridad digital, datos abiertos y formulario electrónico para Peticiones, Quejas, Reclamos, Sugerencias y Denuncias (PQRSD).</t>
  </si>
  <si>
    <t>Sobre procedimiento en los juicios del trabajo</t>
  </si>
  <si>
    <t>Por el cual se reglamenta parcialmente la ley 100 de 1993</t>
  </si>
  <si>
    <t>Aplica también a proceso de Evasores y Transmisión de Hallazgos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</si>
  <si>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</si>
  <si>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Establecer las reglas de afiliación voluntaria y pago de aportes al Sistema General de Riesgos Laborales 
 Para asumir la afiliación voluntaria de que trata el presente decreto y el pago de los aportes al Sistema General de Riesgos Laborales, los operadores de información de la Planilla Integrada de Liquidación de Aportes (PILA) necesitan adaptar su plataforma tec­nológica con el fin de procesar adecuadamente la información relativa a dicha afiliación, por lo que resulta pertinente establecer un período de tiempo suficiente para que se realicen en ella los ajustes pertinentes.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</si>
  <si>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</si>
  <si>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adiciona al Título 9 de la Parte 2 del Libro 2 del Decreto 1072 de 2015 un Capítulo 5o, para reglamentar la prestación humanitaria periódica para las víctimas del conflicto armado, de que trata el artículo 46 de la Ley 418 de 1997, y su fuente de financiación.</t>
  </si>
  <si>
    <t>Que en virtud de lo anterior, se hace necesario establecer el procedimiento operativo, los beneficiarios, la fuente de recursos, las condiciones de acceso a la prestación humanitaria periódica de que trata la Corte Constitucional en la sentencia C-767 de 2014 y el responsable de su reconocimiento.</t>
  </si>
  <si>
    <t>Evasores y Transmisión de Hallazgos</t>
  </si>
  <si>
    <t>Por el cual se dictan medidas de orden laboral, dentro del Estado de Emergencia Económica, Social y Ecológica</t>
  </si>
  <si>
    <t>Tiene como objeto adoptar medidas en el ámbito laboral con el fin de promover la conservación del empleo y brindar alternativas a trabajadores y empleadores dentro de la Emergencia Económica, Social y Ecológica, declarada por el Gobierno nacional por medio del Decreto 417 del 17 de marzo de 2020.</t>
  </si>
  <si>
    <t>Rige hasta tanto permanezcan los hechos que dieron lugar a la Emergencia Económica, Social y Ecológica. 
 Los procesos relacionados deben hacer seguimiento al cumplimiento de temas de orden laboral dentro del término de su vigencia.</t>
  </si>
  <si>
    <t>Por el cual se adoptan medidas de orden laboral, relativas a la destinación de los recursos de las cotizaciones a las Administradoras de Riesgos Laborales de carácter público, en el marco del Estado de Emergencia Económica, Social y Ecológica</t>
  </si>
  <si>
    <t>Tiene como objeto incluir a las Administradoras de Riesgos Laborales de carácter público dentro de las acciones contempladas en el artículo 5 del Decreto Legislativo 488 del 27 de marzo de 2020.</t>
  </si>
  <si>
    <t>Por el cual se adoptan medidas en el sector salud, para contener y mitigar la pandemia de COVID-19 y garantizar la prestación de los servicios de salud, en el marco del Estado de Emergencia Económica, Social y Ecológica</t>
  </si>
  <si>
    <t>Que en las instituciones prestadoras de salud -IPS- y proveedores de servicios de salud en el marco del saneamiento de las cuentas del régimen contributivo, con el fin de agilizar el flujo de recursos para la atención en salud de sus usuarios, es necesario ampliar el alcance del artículo 237 de Ley 1955 de 2019, para que la Administradora de los Recursos del Sistema General de Seguridad Social en Salud -ADRES-pueda aplicar el mecanismo de giro directo a los prestadores de servicios de salud y otros proveedores, sin que el recurso económico que resulte a favor, tenga que pasar por la Entidad Promotora de Salud -EPS¬ lo que disminuye los tiempos de esta operación. 
 Que para garantizar que las entidades territoriales centren sus esfuerzos en la atención de la emergencia sanitaria por COVID-19, sin afectar la posibilidad que tienen de acceder a los recursos de la cofinanciación en el pago de su deuda por concepto de servicios y tecnologías en salud no financiadas con cargo a la Unidad de Pago por Capitación -UPC¬ del régimen subsidiado, es necesario ampliar el plazo definido en el artículo 238 de la Ley 1955 de 2019, para la realización de operaciones de crédito público durante la vigencia 2021.</t>
  </si>
  <si>
    <t>Aplica también a proceso de Evasores y Transmisión de Hallazgos
 Modificada por el Decreto Legislativo 800 de 2020, 'por el cual se adoptan medidas para el flujo de recursos en el Sistema General de Seguridad Social en Salud y mantener la afiliación al mismo de quienes han perdido la capacidad de pago, en el marco del Estado de Emergencia Económica, Social y Ecológica', publicado en el Diario Oficial No. 51.335 de 4 de junio de 2020.</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</si>
  <si>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</si>
  <si>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Tiene por objeto definir la transferencia económica no condicionada para las personas adultas mayores que se encuentran registrados en la lista de priorización del Programa Colombia Mayor, y la transferencia para los beneficiarios de las prestaciones económicas del Fondo de Solidaridad de Fomento al Empleo y Protección al Cesante - FOSFEC, administrado por las Cajas de Compensación Familiar.</t>
  </si>
  <si>
    <t>Que el Fondo de Solidaridad de Fomento al Empleo y Protección al Cesante-FOSFEC es un componente del Mecanismo de Protección al Cesante, el cual es administrado por las cuarenta y tres (43) Cajas de Compensación Familiar y se encargan de otorgar beneficios a la población cesante, que cumpla con los requisitos de acceso, con el fin de proteger a los trabajadores de los riesgos producidos por las fluctuaciones en los ingresos en periodos de desempleo; y aquellos beneficios son los establecidos en el artículo 11 de la Ley 1636 de 2013. 
 Que el Decreto Legislativo 488 del 27 de marzo de 2020 por el cual se dictan medidas de orden laboral, dentro del Estado de Emergencia Económica Social y Ecológica, dispuso de una transferencia económica para cubrir los gastos, de acuerdo con las necesidades y prioridades de consumo de cada beneficiario, por un valor de dos (2) salarios mínimos mensuales legales vigentes, divididos en tres (3) mensualidades iguales. 
 Que según los cálculos estimados los recursos de apropiación del aporte parafiscal al Fondo de Solidaridad de Fomento al Empleo y protección al Cesante – FOSFEC no son suficientes, debido a la gran demanda de cesantes, y se hace necesario apalancar y disponer de una fuente de recursos adicional a los aportes para fiscales que administran las Cajas de compensación Familiar, desde los recursos de la Nación transferidos al Ministerio del Trabajo, para lograr amortiguar los efectos del desempleo causados por la prevención de contagio del virus COVID-19. 
 Que mediante el Decreto Legislativo 444 de 2020 se creó el Fondo de Mitigación de Emergencias – FOME, con el objeto de “atender las necesidades de recursos para la atención en salud, los efectos adversos generados a la actividad productiva y la necesidad de que la economía continúe brindando condiciones que mantengan el empleo en el marco del Decreto 417 de 2020”.
 Los procesos relacionados deben hacer seguimiento al cumplimiento de temas de orden laboral dentro del término de su vigencia.</t>
  </si>
  <si>
    <t>Gestión Denuncias de Fraude</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</si>
  <si>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</si>
  <si>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Tiene como objeto adoptar medidas en el ámbito del Sistema General de Pensiones, para brindar mayor liquidez a los empleadores y trabajadores dependientes e independientes, y proteger a los pensionados bajo la modalidad de retiro programado, que reciben un salario mínimo legal mensual vigente de una posible descapitalización de las cuentas de ahorro pensional que soportan el pago de su pensión.
 Pago parcial del aporte al Sistema General de Pensiones.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t>
  </si>
  <si>
    <t>Mediante el Decreto 376 de 2021 se da cumplimiento a orden de la Corte constitucional, dado que no es posible realizar cotizaciones por debajo de lo legal:
 Que en la medida en que en virtud al Decreto Legislativo 558 de 2020, los empleadores efectuaron el pago parcial de los aportes al Sistema General de Pensiones, es necesario reglamentar que se mantengan los beneficios tributarios sobre lo efectivamente pagado, en el año fiscal que se realice el pago en favor de los aportantes. 
 Que en la medida en que la Corte Constitucional indicó en la Sentencia C-258 de 2020 que según lo dispone el artículo 13 de la Ley 100 de 1993, "(...) no podrán otorgarse pensiones del Sistema General que no correspondan a tiempos de servicios efectivamente prestados o cotizados", es necesario que los empleadores efectúen el pago de la cotización faltante de aquellos trabajadores que estén a menos de tres años para cumplir la edad de pensión, antes de dicha fecha, con el fin de no afectar los derechos pensionales de sus trabajadores.
 Los procesos relacionados deben hacer seguimiento al cumplimiento de temas de orden laboral dentro del término de su vigencia.</t>
  </si>
  <si>
    <t>Por el cual se incorpora una enfermedad directa a la tabla de enfermedades laborales y se dictan otras disposiciones</t>
  </si>
  <si>
    <t>Será considerada como una enfermedad directa la enfermedad COVID-19 Virus identificado - COVID-19 Virus no identificado señalada en la Sección II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t>
  </si>
  <si>
    <t>Los procesos relacionados deben hacer seguimiento al cumplimiento de temas de orden laboral dentro del término de su vigencia.</t>
  </si>
  <si>
    <t>Por el cual se adiciona el Capítulo 14 al Título 13 de la Parte 2 del Libro 2 del Decreto 1833 de 2016, a efectos de reglamentar el Piso de Protección Social para personas que devengan menos de un Salario Mínimo Legal Mensual Vigente</t>
  </si>
  <si>
    <t>Para la aplicación efectiva del Piso de Protección Social requiere la adopción de algunas disposiciones con el fin de establecer la nueva normatividad relacionada con el mecanismo de Beneficios Económicos Periódicos del Servicio Social Complementario, que se constituye en una alternativa para la protección a largo plazo de las personas, uniendo el aporte que se realice en las cuentas individuales, con el subsidio o incentivo entregado por parte del Estado, materializándose así los principios de eficiencia, universalidad y solidaridad.</t>
  </si>
  <si>
    <t>También aplicable al proceso de Evasores y Transmisión de Hallazgos</t>
  </si>
  <si>
    <t>Por medio del cual se rinde honores a los Veteranos de la Fuerza Pública en medios masivos de comunicación y plataformas digitales, se preserva su memoria histórica, se otorgan beneficios crediticios, en transporte público urbano, salud, programas asistenciales, importación, beneficios sociales e integrales en el sector privado, se reglamenta la Comisión Intersectorial para la Atención Integral al Veterano, el Consejo de Veteranos y se dictan otras disposiciones</t>
  </si>
  <si>
    <t>TODOS - En específico SECCIÓN 1 - 
 INCENTIVO PARA LA GENERACIÓN DE EMPLEO - NO APORTE A CAJAS DE COMPENSACIÓN FAMILIAR</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</si>
  <si>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</si>
  <si>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Reglamenta la afiliación, cotizaciones y pago de aportes al Sistema General de Riesgos Laborales de los voluntarios acreditados y activos del Subsistema Nacional de Primera Respuesta - SNPR, en el marco de lo dispuesto en la Ley 1505 de 2012, así como establecer las obligaciones y responsabilidad de los voluntarios y de las entidades del SNPR</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</si>
  <si>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</si>
  <si>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</si>
  <si>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Contribución solidaria como mecanismo de afiliación al Régimen Subsidiado del Sistema General de Seguridad Social en Salud y se dictan otras disposiciones</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</si>
  <si>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Víctimas del Conflicto Armado</t>
  </si>
  <si>
    <t>por el cual se sustituye el Título 3 de la Parte 2 del Libro 2 del Decreto 780 de 2016, se reglamentan las prestaciones económicas del Sistema General de Seguridad Social en Salud y se dictan otras disposiciones</t>
  </si>
  <si>
    <t>establecer los requisitos y procedimientos que deben adelantarse para el reconocimiento de las prestaciones económicas a cargo del Sistema General de Seguridad Social en Salud, esto es, licencias de maternidad y paternidad, e incapacidades de origen común, así como facultar al Ministerio de Salud y Protección Social para que diseñe, desarrolle e implemente un sistema de información de incapacidades y licencias para su gestión, seguimiento, control y trazabilidad</t>
  </si>
  <si>
    <t>Artículo 2.2.3.1.2. Campo de aplicación. Las normas contenidas en este título aplican a las entidades promotoras de salud y entidades adaptadas, a los prestadores de servicios de salud, a los aportantes, a los afiliados cotizantes, a la Administradora de los Recursos del Sistema General de Seguridad Social en Salud (ADRES), a la Unidad Administrativa Especial de Gestión Pensional y Contribuciones Parafiscales de la Protección Social - UGPP y a las Administradoras de Fondos de Pensiones AFP. T 
 ambién aplica al afiliado cotizante a un Régimen Exceptuado o Especial o a su cónyuge, compañero o compañera permanente, que tenga una relación laboral o ingresos adicionales sobre los cuales este obligado a cotizar al Sistema General de Seguridad Social en Salud, conforme lo consagrado en el artículo 2.1.13.5 del presente decreto.</t>
  </si>
  <si>
    <t>Por la cual se disponen unos beneficios en favor de las Madres Comunitarias en materia de Seguridad Social y se otorga un Subsisido Pensional</t>
  </si>
  <si>
    <t>Modificada por la Ley 1023 de 2006 
 También aplicable al proceso de Evasores y Transmisión de Hallazgos</t>
  </si>
  <si>
    <t>Por la cual se dictan disposiciones para promover el desarrollo de las micro, pequeñas y medianas empresa.</t>
  </si>
  <si>
    <t>Parcialmente reglamentada por el Decreto 2473 de 2010</t>
  </si>
  <si>
    <t>Por la cual se vincula el núcleo familiar de las madres comunitarias al Sistema General de Seguridad Social en Salud y se dictan otras disposiciones</t>
  </si>
  <si>
    <t>Por la cual se hacen algunas modificaciones en el Sistema General de Seguridad Social en Salud y se dictan otras disposiciones</t>
  </si>
  <si>
    <t>"Por la cual se dictan disposiciones en materia del Talento Humano en Salud."</t>
  </si>
  <si>
    <t>Por la cual se adiciona un inciso al artículo 204 de la Ley 100 de 1993 modificado por el artículo 10 de la Ley 1122 de 2007 y un parágrafo al artículo 19 de la Ley 100 de 1993 modificado por el artículo 6o de la Ley 797 de 2003</t>
  </si>
  <si>
    <t>Establece expresamente monto cotización a salud de los pensionados</t>
  </si>
  <si>
    <t>Por medio de la cual se crea el Subsistema Nacional de Voluntarios de Primera Respuesta y se otorgan estímulos a los voluntarios de la Defensa Civil, de los Cuerpos de Bomberos de Colombia y de la Cruz Roja Colombiana y se dictan otrasdisposiciones en materia de voluntariado en primera respuesta</t>
  </si>
  <si>
    <t>Establece beneficios en seguridad social para voluntarios activos de la Defensa Civil Colombiana, de los Cuerpos de Bomberos de Colombia y la Cruz Roja Colombiana, así como sus parientes dentro del primer grado de consanguinidad o civil, y su cónyuge compañero o compañera permanente</t>
  </si>
  <si>
    <t>Artículo 9</t>
  </si>
  <si>
    <t>Los voluntarios activos de la Defensa Civil Colombiana, de los Cuerpos de Bomberos de Colombia y la Cruz Roja Colombiana, así como sus parientes dentro del primer grado de consanguinidad o civil, y su cónyuge compañero o compañera permanente, serán afiliados al régimen subsidiado en salud de forma prioritaria; salvo que sean cotizantes o beneficiarios del régimen contributivo. 
 Adicionalmente los voluntarios activos de la Defensa Civil Colombiana, de los Cuerpos de Bomberos de Colombia y la Cruz Roja Colombiana serán afiliados al Régimen de Riesgos Profesionales (ARP) y gozarán de todos sus beneficios. 
 También aplicable al proceso de Evasores y Transmisión de Hallazgos</t>
  </si>
  <si>
    <t>Por la cual se dictan normas para modernizar la organización y el funcionamiento de los municipios</t>
  </si>
  <si>
    <t>Regula las cotizaciones a salud de Concejales y Ediles</t>
  </si>
  <si>
    <t>Modificado por Ley 2148 de 2021, 
 Modificado por Ley 2140 de 2021,
 Modificado por Ley 2086 de 2021,
 Modificado por Ley 2075 de 2021
 También aplicable al proceso de Evasores y Transmisión de Hallazgos</t>
  </si>
  <si>
    <t>Por medio de la cual se aprueba el "Convenio sobre el Trabajo Decente para las Tra-bajadoras y los Trabajadores Domésticos, 2011 (número 189)", adoptado en Ginebra, Confederación Suiza, en la 100ª reunión de la Conferencia Internacional del Trabajo, el 16 de junio de 2011</t>
  </si>
  <si>
    <t>Por la cual se regulan algunos aspectos sobre las inspecciones del trabajo y los acuerdos de formalización laboral.</t>
  </si>
  <si>
    <t>TODOS - Capítulo II artículos 13 a 17</t>
  </si>
  <si>
    <t>Define los acuerdo de formalización laboral así: Acuerdo de Formalización Laboral es aquel suscrito entre uno o varios empleadores y una Dirección Territorial del Ministerio del Trabajo, previo visto bueno del Despacho del Viceministro de Relaciones Laborales e Inspección, en el cual se consignan compromisos de mejora en formalización, mediante la celebración de contratos laborales con vocación de permanencia y tendrán aplicación en las instituciones o empresas públicas y privadas.</t>
  </si>
  <si>
    <t>Por medio de la cual se regula el derecho fundamental a la salud y se dictan otras disposiciones</t>
  </si>
  <si>
    <t>Por la cual se dictan disposiciones que regulan la operación del Sistema General de Seguridad Social en Salud y se dictan otras disposiciones</t>
  </si>
  <si>
    <t>Por el cual se establecen medidas e instrumentos para la reincorporación económica y social colectiva e individual de los integrantes de las FARC-EP conforme al Acuerdo Final, suscrito entre el Gobierno Nacional y las FARC-EP el 24 de noviembre de 2016</t>
  </si>
  <si>
    <t>Por medio de la cual se modifica temporal y parcialmente la destinación de un porcentaje de los recursos del fondo de solidaridad de fomento al empleo y protección al cesante, definida en el artículo 6° de la ley 1636 de 2013; y se faculta a las cajas de compensación familiar a destinar recursos para el saneamiento de pasivos en salud y/o el cumplimiento de condiciones financieras aplicables a las EPS.</t>
  </si>
  <si>
    <t>Por medio de la cual se reconoce, rinde homenaje y se otorgan beneficios a los veteranos de la Fuerza Pública y se dictan otras disposiciones</t>
  </si>
  <si>
    <t>TODOS - Artículos 16, 17 y 23</t>
  </si>
  <si>
    <t>Por medio de la cual se dictan normas para promover la inserción laboral y productiva de los jóvenes, y se dictan otras disposiciones</t>
  </si>
  <si>
    <t>Por medio de la cual se impulsa el emprendimiento en Colombia</t>
  </si>
  <si>
    <t>TODOS - Artículo 12, 13</t>
  </si>
  <si>
    <t>Por medio de la cual se crea la licencia parental compartida, la licencia parental flexible de tiempo parcial y el fuero de protección parental, se modifican los artículos 236, 239, 240 y 241 del código sustantivo del trabajo, y se dictan otras disposiciones</t>
  </si>
  <si>
    <t>Por medio del cual se modifica el decreto ley 1222 de 1986, el decreto ley 1421 de 1993, la ley 1551 de 2012, y se dictan otras disposiciones</t>
  </si>
  <si>
    <t>Medidas en seguridad social para concejalas y edilesas</t>
  </si>
  <si>
    <t>Por medio de la cual se establecen parámetros para la protección y cuidado de la niñez en estado de vulnerabilidad especial - Ley Isaac</t>
  </si>
  <si>
    <t>Incluye dentro de las obligaciones del empleador, el reconocimiento y otorgamiento de una licencia remunerada una vez por año para el cuidado de los menores de edad, a uno de los padres trabajadores o a quien detente la custodia y el cuidado personal de un menor de edad que padezca una enfermedad o condición terminal, a fin de que el menor pueda contar con el cuidado de sus padres o de su custodio, en las situaciones referidas.</t>
  </si>
  <si>
    <t>Artículo 3º. Licencia para el cuidado de la niñez. La licencia para el cuidado de los menores de edad es una licencia remunerada otorgada una vez al año y por un periodo de diez (10) días hábiles, de mutuo acuerdo entre empleador y trabajador(a), a uno de los padres trabajadores cotizantes al sistema general de seguridad social en salud, o a quien detente la custodia y cuidados personales de un menor de edad que padezca una enfermedad o condición terminal.</t>
  </si>
  <si>
    <t>Por medio del cual se establecen incentivos económicos para fortalecer el acceso y las oportunidades en empleo y formación para la probación pospenada y se dictan otras disposiciones – Ley de Segundas Oportunidades</t>
  </si>
  <si>
    <t>TODOS - Capítulo III</t>
  </si>
  <si>
    <t>Por medio de la cual se expide el estatuto de conciliación y se dictan otras disposiciones</t>
  </si>
  <si>
    <t>Por medio de la cual se reforman las Leyes 1636 de 2013, 789 de 2002, se fomenta la generación de empleo y se dictan otras disposiciones</t>
  </si>
  <si>
    <t>Se fomenta la generación de empleo</t>
  </si>
  <si>
    <t>"Por la cual se adopta el contenido del Formulario Unico o Planilla Integrada de Liquidación de Aportes"</t>
  </si>
  <si>
    <t>Se incluye esta norma a pesar de su derogación dado que deja clara las fechas de creación y supresión de tipos de cotizantes actualmetne visibles en PILA 
 Resolución derogada por el artículo 39 de la Resolución 1747 de 2008
 También aplicable al proceso de Evasores y Transmisión de Hallazgos</t>
  </si>
  <si>
    <t>Por la cual se precisa la operación del pago asistido a través de la Planilla Integrada de Liquidación de Aportes</t>
  </si>
  <si>
    <t>Modificada por la Resolución 2733 de 2008, publicada en el Diario Oficial No. 47.060 de 24 de julio de 2008, 'Por la cual se modifican las Resoluciones 736 y 3975 de 2007'
 - Modificada por la Resolución 252 de 2008, publicada en el Diario Oficial No. 46.900 de 12 de febrero de 2008, 'Por la cual se modifican las Resoluciones 634 de 2006 y 736 de 2007'
 - Modificada por la Resolución 1190 de 2007, publicada en el Diario Oficial No. 46.615 de 30 de abril de 2007, 'Por la cual se modifica la Resolución 736 de 2007'
 También aplicable al proceso de Evasores y Transmisión de Hallazgos</t>
  </si>
  <si>
    <t>"Por la cual se modifican las Resoluciones 634 de 2006 y 736 de 2007" .</t>
  </si>
  <si>
    <t>Crea las planillas tipo M y N</t>
  </si>
  <si>
    <t>"Por la cual se modifica la Resolución 634 de 2006"</t>
  </si>
  <si>
    <t>Adiciona el subtipo de cotizante 6.</t>
  </si>
  <si>
    <t>Crea el tipo de aportante 8: Pagador de aportes de los concejales municipales o distritales</t>
  </si>
  <si>
    <t>Se incluye esta norma a pesar de su derogación dado que deja clara las fechas de creación y supresión de tipos de cotizantes actualmetne visibles en PILA .
 Resolución derogada por el artículo 5 de la Resolución 3016 de 2017
 También aplicable al proceso de Evasores y Transmisión de Hallazgos</t>
  </si>
  <si>
    <t>"Por la cual se modifica la Resolución 1747 de 2008 modificada por las Resoluciones 2377 de 2008 y 199 de 2009 y se dictan otras disposiciones."</t>
  </si>
  <si>
    <t>Crea los tipos de cotizantes 42: Cotizante pago solo salud artículo 2° ley 1250 de 2008 y 43: Cotizante independiente no obligado a cotizar pensiones con pago por tercero. *Derogada por el art. 5, Resolución Min. Salud 2388 de 2016.</t>
  </si>
  <si>
    <t>Se incluye esta norma a pesar de su derogación dado que deja clara las fechas de creación y supresión de tipos de cotizantes actualmetne visibles en PILA .
 Resolución derogada por el artículo 5 de la Resolución 2388 de 2016
 También aplicable al proceso de Evasores y Transmisión de Hallazgos</t>
  </si>
  <si>
    <t>"Por la cual se modifica la Resolución 990 de 2009”Modifica la resolución 990 de 2009 para aplazar la entrada en vigencia de la verificación del Registro de Independientes con bajos ingresos para permitir el pago de aportes de los cotizantes tipo 41 y 42</t>
  </si>
  <si>
    <t>Se incluye esta norma a pesar de su derogación dado que deja clara las fechas de creación y supresión de tipos de cotizantes actualmetne visibles en PILA .
 Resolución derogada por el 5 de la Resolución 2388 de 2016
 También aplicable al proceso de Evasores y Transmisión de Hallazgos</t>
  </si>
  <si>
    <t>"Por medio de la cual se modifica la Resolución 1747 de 2008 modificada por la Resolución 2377 de 2008 que a su vez fue modificada por las Resoluciones 3121, 4141 de 2008, 504 y 1622 de 2009 y por las Resoluciones 2249, 199, 990, 1184 de 2009, 1004 de 2010, 114, 661, 773, 2640, 2641 y 3251 de 2011".</t>
  </si>
  <si>
    <t>Crea la planilla tipo T: Planilla Empleados entidad beneficiaria del Sistema General de Participaciones y el tipo de cotizante 47: Trabajador dependiente de entidad beneficiaria del Sistema General de Participaciones - Aportes Patronales.*"Derogada por el art. 5, Resolución Min. Salud 2388 de 2016.</t>
  </si>
  <si>
    <t>Se incluye esta norma a pesar de su derogación dado que deja clara las fechas de creación y supresión de tipos de cotizantes actualmetne visibles en PILA .
 esolución derogada por el artículo 5 de la Resolución 2388 de 2016
 También aplicable al proceso de Evasores y Transmisión de Hallazgos</t>
  </si>
  <si>
    <t>"Por medio de la cual se modifica la Resolución 1747 de 2008 modificada por la Resolución 2377 de 2008 que a su vez fue modificada por las resoluciones 3121, 4141 de 2008, 504 y 1622 de 2009 y por las resoluciones 2249, 199, 990, 1184 de 2009, 1004 de 2010, 114, 661, 773, 2640, 2641 y 3251 de 2011"</t>
  </si>
  <si>
    <t>Modifica la resolución 1747 de 2008 del Ministerio de la Protección Social para crear los tipos de cotizantes 44: Cotizante dependiente de Empleo de Emergencia con duración mayor o igual a un mes y 45: Cotizante dependiente de Empleo de Emergencia con duración menor a un mes.*Derogada por la Resolución 2388 de 2016 artículo 5°</t>
  </si>
  <si>
    <t>"Por la cual se modifica la Resolución número 1747 de 2008, modificada por la Resolución número 2377 de 2008, que a su vez fue modificada por las Resoluciones números 3121, 4141 de 2008, 504 y 1622 de 2009 y por las Resoluciones números 2249, 199, 990, 1184 de 2009, 1004 de 2010, 114, 661, 773, 2640, 2641, 3251, 475 y 476 de 2011 y se adopta el procedimiento mediante el cual los operadores de información deberán entregar periodicamente la información resultante del proceso de recaudo al administrador fiduciario de los recursos del Fondo de Solidaridad y Garantías Fosyga</t>
  </si>
  <si>
    <t>Se crea Planilla pago de seguridad social en cumplimiento de sentencia judicial "J".*Derogada por la Resolución 2388 de 2016 artículo 5°</t>
  </si>
  <si>
    <t>Se incluye esta norma a pesar de su derogación dado que deja clara las fechas de creación y supresión de tipos de cotizantes actualmetne visibles en PILA 
 También aplicable al proceso de Evasores y Transmisión de Hallazgos</t>
  </si>
  <si>
    <t>"Por la cual se modifica la Resolución 1747 de 2008, modificada por las Resoluciones 2377 de 2008, 990 y 2249 de 2009, 1004 de 2010, 475 y 476 de 2011 y 3214 de 2012 y se dictan otras disposiciones"</t>
  </si>
  <si>
    <t>"Por la cual se ajusta la planilla integrada de autoliquidación de aportes PILA de acuerdo con lo establecido en el Decreto 2616 de 2013"</t>
  </si>
  <si>
    <t>Se incluye esta norma a pesar de su derogación dado que deja clara las fechas de creación y supresión de tipos de cotizantes actualmetne visibles en PILA .Derogada por el art. 5, Resolución 2388 de 2016
 También aplicable al proceso de Evasores y Transmisión de Hallazgos</t>
  </si>
  <si>
    <t>"Por la cual se modifican artículos 8°, 10 y 11 de la Resolución número 1747 de 2008 y se dictan otras disposiciones"</t>
  </si>
  <si>
    <t>Aclaraciones para los tipos de planilla E, Y, A, S y J; se suprime el cotizante 41, se modifica el 34 y se adicionan los cotizantes 35 y 36 para concejales municipales y 52 para cesantes entre otras cosas.*
 Derogada por el art. 5, Resolución Min. Salud 2388 de 2016.</t>
  </si>
  <si>
    <t>"Por la cual se modifican los artículos 3º, 4º, 7º, 8º, 10, 11 y 17 de la Resolución 1747 de 2008 y el 4º de la Resolución 5510 de 2013, se derogan los artículos 1º y 2º de la Resolución 3336 de 2013, el inciso 2º del artículo 10 de la Resolución 5510 de 2013, y se dictan otras disposiciones"</t>
  </si>
  <si>
    <t>Modificada por la Resolución 310 de 2022, 'por la cual se modifica el artículo 4o de la Resolución 2514 de 2012 en relación con el procedimiento para la formulación, presentación y aprobación de los Planes Bienales de Inversión Pública en Salud', publicada en el Diario Oficial No. 51.958 de 24 de febrero de 2022. - Modificada por la Resolución 2053 de 2019.
 También aplicable al proceso de Evasores y Transmisión de Hallazgos</t>
  </si>
  <si>
    <t>"Por la cual se crea la planilla “K estudiantes” y los tipos de cotizantes 23 “Estudiantes Decreto 055 de 2015” y 55 “Afiliado partícipe-dependiente” en la planilla integrada de liquidación de aportes, PILA" se crea la Planilla K y los tipos de cotizante 23 y 55.</t>
  </si>
  <si>
    <t>Creación de la Planilla K y los tipos de cotizante 23 y 55</t>
  </si>
  <si>
    <t>"Por la cual se modifica el artículo 8o de la Resolución 1747 de 2008". Ajustes a la Planilla tipo X</t>
  </si>
  <si>
    <t>"Por la cual se modifican los artículos 7º, 8º, 10 y 11 de la Resolución 1747 de 2008 con el fin de habilitar la cotización de las madres sustitutas al Sistema de Seguridad Social Integral"</t>
  </si>
  <si>
    <t>Cotización de las madres sustitutas al Sistema de Seguridad Social Integral</t>
  </si>
  <si>
    <t>"Por la cual se modifica la Resolución 2388 de 2016 en relación con el plazo para su implementación y sus anexos técnicos"</t>
  </si>
  <si>
    <t>"Por la cual se modifican unos campos de los Anexos Técnicos 2 y 3 de la Resolución 2388 de 2016, modificada por la Resolución 5858 de 2016".</t>
  </si>
  <si>
    <t>Modifica la obligatoriedad del diligenciamiento y validación de algunos campos de la planilla integrada de liquidación de aportes.</t>
  </si>
  <si>
    <t>"Por la cual se modifican los Anexos Técnicos 2, 4 y 5 establecidos en la Resolución 2388 de 2016 con el fin de dar cumplimiento a la Ley 1819 de 2016" .</t>
  </si>
  <si>
    <t>Por medio de la cual se adopta una reforma tributaria estructural, se fortalecen los mecanismos para la lucha contra la evasión y la elusión fiscal, y se dictan otras disposiciones.</t>
  </si>
  <si>
    <t>"Por medio de la cual se modifican los anexos técnicos 1, 2 y 3 de la Resolución 2388 de 2016, modificada por la Resolución 5858 de 2016 y las Resoluciones 980 y 1608 de 2017".</t>
  </si>
  <si>
    <t>Beneficiario del programa de reincorporación,exoneración de intereses establecidos en los artículos 316, 317 y 318 de la Ley 1819 de 2016,recaudo de aportes a salud, en cumplimiento de la Sentencia SU-070 de 2013 respecto a las madres gestantes, mediante el uso de la planilla J “Planilla para pago de seguridad social en cumplimiento de sentencia judicial”.Uso del tipo de planilla “T. Planilla empleados entidad beneficiaria del Sistema General de Participación”</t>
  </si>
  <si>
    <t>"Por la cual se modifican los anexos técnicos 2, 3 y 5 de la Resolución 2388 de 2016 modificada por las Resoluciones 5858 de 2016, 980, 1608 y 3016 de 2017.</t>
  </si>
  <si>
    <t>Define pago mes vencido para los cotizantes independientes, ajuste de la PiILA para entidades territoriales certificadas y validaciones para el uso de subtipos entre otras disposiciones" Ajusta la Planilla Integrada de Liquidación de Aportes (PILA) para que las Entidades Territoriales Certificadas realicen los aportes al Fondo de Solidaridad Pensional y de parafiscales de los docentes y directivos docentes. Permite al cotizante “33 - Beneficiario del Fondo de Solidaridad Pensional” aportar voluntariamente al Sistema General de Riesgos Laborales. Modifica las aclaraciones para el uso del tipo de la planilla “N - Planilla Correcciones”.Se establecieron validaciones para el uso del tipo de cotizante "56- Prepensionado con aporte voluntario en salud" y de los subtipos de cotizantes.</t>
  </si>
  <si>
    <t>"Por la cual se modifica el artículo 3 de la Resolución 3559 de 2018" Que una vez analizada la información reportada por las administradoras de pensiones y pagadores de pensiones para efectos de las validaciones establecidas en los numerales 7 y 8 del artículo 1 de la Resolución 3559 de 2018, se considera necesario establecer en forma progresiva la implementación de las mismas.</t>
  </si>
  <si>
    <t>"Por la cual se modifican los Anexos Técnicos 2 y 5 del artículo 1º de la Resolución número 2388 de 2016 en relación con los beneficios establecidos en los artículos 100 y 101 de la Ley 1943 de 2018"</t>
  </si>
  <si>
    <t>Se adiciona el tipo de planilla O: Planilla obligaciones determinadas por la UGPP. Ajustes en el Anexo Técnico 2 de la Resolución número 2388 de 2016 a la Planilla “N – Planilla de Correcciones.</t>
  </si>
  <si>
    <t>"Por la cual se modifican los Anexos Técnicos 2, 3 y 5 de la Resolución número 2388 de 2016, relacionados con la Planilla Integrada de Liquidación de Aportes"</t>
  </si>
  <si>
    <t>Se crea el Tipo de Aportante 12- Pagador de prestación humanitaria y el tipo de cotizante 63- Beneficiario de prestación humanitaria, se brindan aclaraciones para el uso y pago de la planilla Tipo J– Sentencias Judiciales, se aclara el manejo para uso del subtipo de cotizante 4 – Cotizante con requisitos cumplidos para la pensión, se añaden validaciones de nombres y apellidos reportados en la BDUA, se añaden validaciones para las entidades públicas exceptuadas de aportar a CCF y SENA y se añaden dos condiciones para los pensionados y pagadores de pensión,</t>
  </si>
  <si>
    <t>Se ajusta el uso de la planilla tipo O Planilla Obligaciones Determinadas por la UGPP</t>
  </si>
  <si>
    <t>"Por medio de la cual se modifican anexos técnicos 2,3,4 y 5 del artículo 1 de la Resolución 2388 de 2016" modifica la descripción y validación del cotizante “21 - Estudiantes de postgrado en salud y residentes”, la vigencia del cotizante ”54 - Prepensionado de entidad en liquidación” y añade el cotizante ”64 - Trabajador penitenciario”, modifica los cotizantes que pueden utilizar el ”subtipo de cotizante 6”.</t>
  </si>
  <si>
    <t>"Por la cual se modifica el Anexo Técnico 2 de la Resolución 2388 de 2016 en relación con la Planilla O - Planilla Obligaciones determinadas por la UGPP y se dictan otras disposiciones"</t>
  </si>
  <si>
    <t>"Por la cual se modifica el Anexo Técnico 2 y 5 de la Resolución 2388 de 2016 en relación con la modificación del tipo de Planilla “O- Planilla Obligaciones determinadas por la UGPP” y la adición de la Planilla “Q- Planilla Acuerdos de Pago realizados por la UGPP”</t>
  </si>
  <si>
    <t>Facilidades de pago suscritas con la UGPP hasta el 30 de noviembre de 2020 en virtud del artículo 1 del Decreto Legislativo 688 del 2020” y se Adiciona la Planilla Q - Planilla Obligaciones determinadas por la UGPP.</t>
  </si>
  <si>
    <t>"Por la cual se modifican los artículos 2° y 4° y los anexos técnicos 2, 3, 4 y 5 de la Resolución número 2388 de 2016"</t>
  </si>
  <si>
    <t>Amplía la vigencia del indicador 2 en la planilla O, hasta 2021-06-30, crea la planilla B-Planilla Piso de Protección Social y los cotizantes 65 y 66, los cotizantes registrados en la Base de Pensionados con pensión 20 o 21 reportarán el subtipo de cotizante 5, ajusta la planilla Tipo L – Planilla pago reliquidación e incluye una nueva planilla V - Planilla pago reliquidación enero de 2020 en adelante, entre otras disposiciones.</t>
  </si>
  <si>
    <t>"Por la cual se modifica el Capítulo 5 del Anexo Técnico 2 de la Resolución 2388 de 2016"</t>
  </si>
  <si>
    <t>Se pospone la eliminación del cotizante 51 – Trabajador de Tiempo Parcial reglamentada en la Resolución 2421 de 2020, hasta que sea expedida la reglamentación del aporte a Caja de Compensación Familiar para los trabajadores vinculados al Piso de la Protección Social.</t>
  </si>
  <si>
    <t>"Por medio del cual se modifican los Anexos Técnicos 2 y 5 de la Resolución 2388 de 2016"</t>
  </si>
  <si>
    <t>Adición del aportante 13 - Pagador Subsistema Nacional de Voluntarios en Primera Respuesta y 14 - Trabajador Pago aporte faltante pensión, Se modifica el nombre y la descripción de los cotizantes 35- Concejal municipal o distrital y 36 - Edil de Junta Administradora Local beneficiario del Fondo de Solidaridad Pensional y se ajustan las planillas Q y U para el uso de la UGPP.</t>
  </si>
  <si>
    <t>"Por la cual se modifican los Anexos Técnicos 2 y 3 de la Resolución número 2388 de 2016, en relación con la exoneración del pago de aportes a Cajas de Compensación Familiar de los empleadores que vinculen trabajadores que tengan la condición de veteranos de la Fuerza Pública y la inclusión del Permiso por Protección Temporal (PPT), en la estructura de la Planilla Integrada de Liquidación de Aportes (PILA)."</t>
  </si>
  <si>
    <t>Adiciona el cotizante 68. Dependiente veterano de la Fuerza Pública- inclusión del Permiso por Protección Temporal — PT en la estructura de la Planilla Integrada de Liquidación de Aportes – PILA.</t>
  </si>
  <si>
    <t>"Por la cual se modifican los Anexos Técnicos 2 y 5 de la Resolución 2388 de 2016"</t>
  </si>
  <si>
    <t>Modifica las aclaraciones de los tipos de planilla "U - Planilla de uso IJGPP para pago por terceros" y "O - Planilla Obligaciones determinadas por la UGPP'</t>
  </si>
  <si>
    <t>"Por la cual se establecen los grupos de corte del Sisbén Metodología IV y se dictan otras disposiciones"</t>
  </si>
  <si>
    <t>grupos de corte del Sisbén Metodología IV</t>
  </si>
  <si>
    <t>"Por la cual se modifican los anexos Técnicos 2, 3, 4 y 5 de la Resolución 2388 de 2016".</t>
  </si>
  <si>
    <t>Donde se realizan modificaciones en las descripciones de la planilla X, A, L y V. Por medio del pagador de pensiones 03 – Pagador de pensiones, es permitido que se puedan liquidar pensionados extranjeros residentes en Colombia con convenios internacionales de seguridad social con el tipo de pensión 16 – Por convenio internacional.</t>
  </si>
  <si>
    <t>"Por la cual se modifican los Anexos Técnicos 2, 4 y 5 de la Resolución 2388 de 2016 en el sentido de ajustar la planilla PILA para el recaudo de la contribución solidaria",</t>
  </si>
  <si>
    <t>Creacion de la planilla tipo D - Contribución Solidaria y el cotizante 69 contribuyente solidario.</t>
  </si>
  <si>
    <t>"Por medio de la cual se establecen las especiales condiciones del trabajo penitenciario en sus diferentes modalidades, su remuneración y los parámetros de afiliación al Sistema de Riesgos Laborales y se deroga la Resolución 4020 de 2019 "</t>
  </si>
  <si>
    <t>Condiciones del trabajo penitenciario en sus diferentes modalidades</t>
  </si>
  <si>
    <t>CAPITULO 3</t>
  </si>
  <si>
    <t>Se incluye esta norma a pesar de su derogación dado que deja clara las fechas de creación y supresión de tipos de cotizantes actualmetne visibles en PILA .Derogada por el art. 17, Resolución 684 de 2024
 También aplicable al proceso de Evasores y Transmisión de Hallazgos</t>
  </si>
  <si>
    <t>"Por la cual se modifican los Anexos Técnicos 2 y 3 de la Resolución 2388 de 2016"</t>
  </si>
  <si>
    <t>Modifica el tipo de cotizante 64 trabajador penitenciario para permitir el recaudo de aportes al Sistema General de Riesgos Laborales de las mujeres cabeza de familia en las instituciones públicas, organizaciones sin ánimo de lucro y no gubernamentales, como pena sustitutiva de la de prisión. Modificar el tipo de planilla "Q" con el fin de permitir a través de este tipo de planilla, el pago de aportes de aquellos deudores a los que la UGPP les ha adelantado un proceso de determinación y cobro que tengan en curso alguno de los procesos especiales como reestructuración, reorganización empresarial, liquidación judicial, negociación de deudas o insolvencia de persona natural no comerciante, liquidaciones patrimoniales, entre otros. Aclaración a la Planilla pago normal pagadores de pensiones, entre otros temas.</t>
  </si>
  <si>
    <t>Este tipo de planilla debe ser utilizada por los aportantes que paguen los aportes al SSSI derivados de acuerdos de pago realizados con la UGPP, conforme con la Ley 2010 de 2019, Decreto Legislativo 688 de 2020, y acuerdos de pago aprobados en cualquera de los procesos señalados en el LibroV, Titulo IX de Estatuto Tributario o los artículos 531 a 575 del Código General del Proceso. Indicador 
 También aplicable al proceso de Evasores y Transmisión de Hallazgos y Cobro de Obligaciones Adeudadas.</t>
  </si>
  <si>
    <t>Por medio de la cual se modifican los artículos 1, 6, 9, 10, 15, 16, 18 y 20 de la Resolución 1702 del 28 de diciembre de 2021 y se expide un nuevo anexo técnico.</t>
  </si>
  <si>
    <t>Se modifican algunos articulos de la resolución que estableció los estándares de procesos de cobro que deben implementar las administradoras y el anexo técnico.</t>
  </si>
  <si>
    <t>El artículo 10 indica que la resolucion rige a partir de su publicación y se otorga un periodo de transicion para su implementación comprendido entre la fecha de publicación hasta el 31 de agosto de 2024. Las disposiciones contenidas en la resoluciópn srán exigibles a partir del 1 de septiembre de 2024.
 También aplicable al proceso de Evasores y Transmisión de Hallazgos y al proceso de Integración y Desarrollo Normativo.</t>
  </si>
  <si>
    <t>"Por medio de la cual se establecen las especiales condiciones del trabajo penitenciario en sus diferentes modalidades, su remuneración, los parámetros de afiliación al Sistema de Riesgos Laborales y se deroga la Resolución 5130 de 2023"</t>
  </si>
  <si>
    <t>Condiciones del trabajo penitenciario en sus diferentes modalidades, su remuneración y los parámetros de afiliación al Sistema de Riesgos Laborales.</t>
  </si>
  <si>
    <t>"Por la cual se modifica el Anexo Técnico 2 de la Resolución 2388 de 2016"</t>
  </si>
  <si>
    <t>Respecto a las validaciones de afiliación a Riesgos Laborales.</t>
  </si>
  <si>
    <t>Por el cual se sustituye el titulo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</si>
  <si>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Establece el sistema de presunción de ingresos con base en las actividades económicas que desarrollan los trabajadores independientes por cuenta propia y contrato diferentes a prestación de servicios; define los trabajadores independiente por cuenta propia, con contrato diferentes a prestación de servicios, ingreso bruto, esquema de presunción de costos e ingreso neto</t>
  </si>
  <si>
    <t>El anexo "ESQUEMA DE PRESUNCION DE COSTOS" contiene las tablas con los procentajes de los costos frente a los ingresos brutos en relacion con los grupos de actividad economica</t>
  </si>
  <si>
    <t>Por la cual se establece el procedimiento, condiciones y forma de entrega a la Unidad Administrativa Especial de Gestión Pensional y Contribuciones Parafiscales de la Protección Social - UGPP de la cartera en mora de las Entidades Promotoras de Salud-EPS del Régimen Contributivo y de las Entidades Obligadas a Compensar (EOC) al cierre del proceso de su liquidación</t>
  </si>
  <si>
    <t>Establece el procedimiento, condiciones y requisitos que deben cumplir los liquidadores, previo a la finalización del proceso de liquidación de las EPS para la entrega de la cartera en mora a la UGPP, la cual debe estar representada en tirulos ejecutivos</t>
  </si>
  <si>
    <t>Tiene un anexo técnico que hace parte integral de la resolucion, es de obligatorio cumplimiento y podrá ser modificado o aclarado por el Director de Parafiscales mediante acto administrativo</t>
  </si>
  <si>
    <t>Función Publica</t>
  </si>
  <si>
    <t>100-004-2024</t>
  </si>
  <si>
    <t>adopción del nuevo modelo de gerencia publica y de acuerdos de gestion: hacia la gerencia publica 4,0, la importancia de su concertación, seguimiento y evaluación.</t>
  </si>
  <si>
    <t>adopción del nuevo modelo de gerencia publica</t>
  </si>
  <si>
    <t>100-006-2023</t>
  </si>
  <si>
    <t>Establece la prohibición de modificar el contenido funcional y al descripción de competencias laborales de aquellos cargos que hagan parte de la Oferta Püblica de Empleos de Carrera - OPEC, hasta que el servidor supere el período de prueba, se haya agotado la lista de elegibles o ésta haya perdido vigencia</t>
  </si>
  <si>
    <t>prohibición de modificar el contenido funcional y al descripción de competencias laborales</t>
  </si>
  <si>
    <t>Procuraduria General de la Nación</t>
  </si>
  <si>
    <t>Obligaciones relacionadas con el fortalecimiento de la meritocracia, del empleo y de la función pública en el estado colombiano</t>
  </si>
  <si>
    <t>Directiva por la cual EXHORTA a los destinatarios de la presente directiva a cumplir obligaciones relacionadas con los procesos de selección que realiza la Comisión Nacional del Servicio Civil</t>
  </si>
  <si>
    <t>Es una directiva de la procuraduria general de la nación</t>
  </si>
  <si>
    <t>Comisión Nacional del Servicio Civil CNSC</t>
  </si>
  <si>
    <t>2024RS004625</t>
  </si>
  <si>
    <t>Actualización del aporte estimado por vacante en los procesos de selección que adelanta la CNSC</t>
  </si>
  <si>
    <t>2023RS005458</t>
  </si>
  <si>
    <t>LINEAMIENTOS PARA LA PROVISIÓN DE EMPLEOS TEMPORALES</t>
  </si>
  <si>
    <t>Lineamientos Sobre El Alcance De La Sentencia Proferida Por El H. Consejo De Estado - Sala De Lo Contencioso
 Administrativo, Sección Segunda Subsección B, El 20 De Mayo De 2021, Radicado: 11001-03-25-000-2012-00795-00, Frente Al
 Procedimiento De Provisión De Empleos De Carrera Administrativa Mediante Encargos Y Nombramientos Provisionales</t>
  </si>
  <si>
    <t>2023RS168440</t>
  </si>
  <si>
    <t>Lineamientos para la divulgación y pedagogía por parte de las entidades en
 relación con procesos de selección para la provisión de los empleos en
 vacancia definitiva, que adelanta la Comisión Nacional del Servicio Civil</t>
  </si>
  <si>
    <t>Por el cual se reglamenta la conformacion, organizacion y manejo del Banco Nacional de Listas de
 Elegibles para el Sistema General de Carrera y Sistemas Especificos y Especiales de Origen Legal en
 lo que les aplique</t>
  </si>
  <si>
    <t>Por la cual se dejan sin efecto circulares expedidas en el marco de la pandemia COVID-19 y la circular 049 de 2019</t>
  </si>
  <si>
    <t>El Ministerio de Trabajo amplía el plazo para realizar el reporte anual de autoevaluación de estándares mínimos del sistema de gestión de seguridad y salud en el trabajo</t>
  </si>
  <si>
    <t>Acciones de promoción y prevención en riesgos laborales en el marco de los efectos del fenómeno del niño</t>
  </si>
  <si>
    <t>Establece acciones de promoción y prevención en riesgos laborales en el marco de los efectos del fenómeno del niño</t>
  </si>
  <si>
    <t>La circular establece vigencia mientras dure efectos del fenomeno del niño</t>
  </si>
  <si>
    <t>Deroga la Circular 093 del 20 de diciembre de 2023</t>
  </si>
  <si>
    <t>Por el cual se establecen los grupos internos de trabajo en la unidad administrativa especial de gestion pensional y contribuciones parafiscales de la proteccion social UGPP</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</si>
  <si>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</si>
  <si>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Fijación salario minimo</t>
  </si>
  <si>
    <t>Presidencia</t>
  </si>
  <si>
    <t>Fijación Auxilio transporte</t>
  </si>
  <si>
    <t>Declaración de día civico</t>
  </si>
  <si>
    <t>Fijación escala salarial para los empleados publicos</t>
  </si>
  <si>
    <t>CNSC</t>
  </si>
  <si>
    <t>Requisitos y documentos para solicitar las anotaciones de inscripción, actualización,
 comisión, cancelación, correcciones e inclusiones en el Registro Público de Carrera
 Administrativa.</t>
  </si>
  <si>
    <t>Establece el procedimiento y requisitos para adelantar la inscrripción o actualización en el registro público de carrera administrativa</t>
  </si>
  <si>
    <t>Instrucciones para el reporte de información sobre la provisión de las
 vacantes definitivas de los empleos de carrera administrativa y el trámite de
 solicitud de uso de las Listas de Elegibles.</t>
  </si>
  <si>
    <t>Proceso reporte de información sobre vacantes</t>
  </si>
  <si>
    <t>Reporte de vacantes definitivas de empleos de carrera administrativa en el Sistema
 de apoyo para la Igualdad, el Mérito y la Oportunidad (SIMO)</t>
  </si>
  <si>
    <t>Proceso reporte vacantes definitivas</t>
  </si>
  <si>
    <t>Ponderación factores prima técnica por formación avanzada y experiencia</t>
  </si>
  <si>
    <t>Prima técnica por Formación y Experiencia</t>
  </si>
  <si>
    <t>Reglamenta prima técnica por evaluación</t>
  </si>
  <si>
    <t>Prima Técnica por Evaluación</t>
  </si>
  <si>
    <t>Por la cual se aprueba el Sistema Propio de Evaluación para entidades del sector Presidencia de la República</t>
  </si>
  <si>
    <t>Derogado por las Resoluciones No. 19044 de Diciembre del 2023 y la 11029 de Mayo del 2024, expedidas por la la CNSC</t>
  </si>
  <si>
    <t>Por el cual se definen los lineamientos para desarrollar los sistemas propios de evaluación del desempeño laboral de los empleados públicos de carrera y en periodo de prueba</t>
  </si>
  <si>
    <t>Se establecen los lineamientos para la elaboración de los sistemas propios de Evaluación del desempeño Laboral de las entidades administradas y vigiladas por la CNSC</t>
  </si>
  <si>
    <t>Deroga totalmente el Acuerdo 2019000000026 del 9 de enero de 2019</t>
  </si>
  <si>
    <t>Por la cual se aprueban los ajustes al Sistema Propio de Evaluación del Desempeño Laboral de la Unidad Adminsitrativa Especial de Gestión Pensional y Contribuciones Parafsicales de la Protección Social - UGPP</t>
  </si>
  <si>
    <t>Se aprueban los ajustes al
 Sistema Propio de Evaluación del Desempeño Laboral de la UGPP, de los empleados públicos de carrera
 administrativa y período de prueb</t>
  </si>
  <si>
    <t>Todos excepto Artículos Primero y Tercero</t>
  </si>
  <si>
    <t>Derogado Parcialmente por la Resolución No. 11029 de mayo del 2024 en sus Artículos Primero y Tercero</t>
  </si>
  <si>
    <t>Deroga la 20161010042655 de la CNSC</t>
  </si>
  <si>
    <t>Por medio de la cual se aprueban ajustes al Sistema Propio de Evaluación del Desempeño Laboral de los Empleados Públcios de Carrera y en Periodo de Prueba de la UGPP</t>
  </si>
  <si>
    <t>Ajustas a los artículos primero y artículo tercero de la Resolución No 19044 del 20 de diciembre del 2023.</t>
  </si>
  <si>
    <t>Por la cual se establece el Modelo propio de Evaluación del Desempeño Laboral del UGPP</t>
  </si>
  <si>
    <t>Adopción de la metodología para concertación, seguimiento y evaluación de desempeño laboral de los servidores de Carrera Administrativa, en Periodo de Prueba y de Libre Nombramieno y Remoción no gerentes Públcios de la UGPP</t>
  </si>
  <si>
    <t>Deroga la Resolución 2328 del 20 de diciembre de 2016</t>
  </si>
  <si>
    <t>Por medio de la cual se modifica la Ley 1361 de 2009 para adicionar y complementar las medidas de protección de la familia y se dictan otras disposiciones</t>
  </si>
  <si>
    <t>Establece el día de la familia en el entorno laboral.</t>
  </si>
  <si>
    <t>Aplica también para el Macroproceso de Parafiscales - Proceso Evasores y Transmisión de Hallazgos</t>
  </si>
  <si>
    <t>“Por la cual se adopta el Plan Estratégico del Talento Humano y los planes institucionales para la Gestión del Talento Humano para la vigencia 2024 de la Unidad Administrativa Especial de Gestión Pensional y Contribuciones Parafiscales de la Protección Social – UGPP”</t>
  </si>
  <si>
    <t>Adoptar para la vigencia 2024, el Plan Estratégico del Talento Humano y los Planes Institucionales para la Gestión del Talento Humano de la Unidad Administrativa Especial de Gestión Pensional y Contribuciones Parafiscales de la Protección Social – UGPP, así:
 Plan de Bienestar e Incentivos Institucionales, Plan Institucional de Capacitación, Plan de Trabajo Anual de Seguridad y Salud en el trabajo, Plan Anual de Vacantes y Plan de Previsión de Recursos Humanos.</t>
  </si>
  <si>
    <t>Por la cual se modifica la Resolución 2358 de 2022</t>
  </si>
  <si>
    <t>Modificar el artículo 18 de la Resolución No. 2358 del 22 de diciembre de 2022, el cual quedará así:
 “Artículo 18°. Vigencia de la modalidad teletrabajo. La modalidad de teletrabajo suplementario se prorrogará desde el 1° de enero y hasta el 31 de diciembre de 2024.
 La vigencia de la modalidad de teletrabajo suplementario podrá prorrogarse previa decisión favorable del Equipo Líder de Teletrabajo de la Entidad.</t>
  </si>
  <si>
    <t>Modifica la Resolución 2358 de 2022</t>
  </si>
  <si>
    <t>Por medio del cual se adopta la modalidad de teletrabajo autónomo transitorio para situaciones excepcionales</t>
  </si>
  <si>
    <t>Tiene por objeto implementar la modalidad de teletrabajo autónomo transitorio de manera excepcional para servidoras con condiciones particulares. Ocasionales y excepcionales de la UGPP, en los que por circunstancias ajenas a su voluntad, se les impida o dificulte trasladarse hasta las instalaciones de la UGPP</t>
  </si>
  <si>
    <t>“Por medio de la cual se adopta la modalidad de teletrabajo autónomo de manera excepcional para servidores públicos con condición de salud particular y por recomendaciones médicas vigentes que lo ameriten”</t>
  </si>
  <si>
    <t>Reglamentar la modalidad de teletrabajo autónomo de manera excepcional para servidores públicos con condición de salud particular y por recomendaciones médicas certificadas que así lo soliciten</t>
  </si>
  <si>
    <t>Por la cual se prorroga la suspensión de términos administrativos en los procesos y actuaciones de competencia de la Unidad Administrativa Especial de Gestión Pensional y Contribuciones Parafiscales de la Protección Social UGPP, por persistir algunas incidencias técnicas en el proceso de implementación del Sistema de Gestión de Documentos Electrónicos de Archivo</t>
  </si>
  <si>
    <t>SE prorrogan los términos debido a incidencias técnicas</t>
  </si>
  <si>
    <t>Prorrogar la suspensión los términos administrativos en los procesos y actuaciones de la Unidad de Gestión Pensional y Contribuciones Parafiscales de la Protección Social - UGPP hasta el día 19 de julio de 2024, inclusive.
 Se emite la Circular Interna 022 del 10 de julio de 2024 con instrucciones para los funcionarios.</t>
  </si>
  <si>
    <t>Ministerio de Justicia</t>
  </si>
  <si>
    <t>Por el cual se reglamentan los artículos 16, 17 y 22 de la Ley 1996 de 2019 y se adiciona el Decreto 1069 de 2015, Único Reglamentario del Sector Justicia y del Derecho.</t>
  </si>
  <si>
    <t>Se reglamenta la formalización de los acuerdos de apoyo y directivas anticipadas ante centros de conciliación y notarios</t>
  </si>
  <si>
    <t>Es importante para el proceso señalado y de forma transversal para todas las áreas de la Unidad en la atención al ciudadano y al grupo poblacional que refiere la norma, frente a los requisitos que se exigen actualmente para interacción con la administración.</t>
  </si>
  <si>
    <t>Por el cual se adiciona la Parte 8 en el Libro 2 del Decreto 1081 de 2015, en el sentido de reglamentar la prestacion del servicio de valoracion de apoyos que realicen las entidades publicas y privadas en los terminos de la Ley 1996 de 2019</t>
  </si>
  <si>
    <t>Informe de valoración de apoyos que realizan entidades públicas y privadas según lo descrito en la Ley 1996/2019</t>
  </si>
  <si>
    <t>CE Sentencia de Unificación 41001-23-33-000-2015-00256-01 (0473-2018)</t>
  </si>
  <si>
    <t>Por la cual se unifica la jurisprudencia sobre el reconocimiento de la pensión gracia sin acreditar el tiempo total de servicio exigido por la Ley 114 de 1913 en los casos en que no se completó por razones de invalidez o muerte</t>
  </si>
  <si>
    <t>Necesidad de acreditar 20 años de servicio, aunque
 existan circunstancias de salud o fallecimiento que impidan su
 cumplimiento.</t>
  </si>
  <si>
    <t>Establece la improcedencia de la concesión de la pensión gracia a quien, por distintas razones, incluso ajenas a su voluntad como la ocurrencia de una invalidez o la muerte, se retiró del servicio antes de completar los 20 años que exige el artículo 1 de la Ley 114 de 1913</t>
  </si>
  <si>
    <t>NORMA</t>
  </si>
  <si>
    <t>ANTES DE LEY 100 DE 1993</t>
  </si>
  <si>
    <t>DESPUÉS DE LEY 100 DE 1993</t>
  </si>
  <si>
    <t>NOMINA</t>
  </si>
  <si>
    <t>LEY</t>
  </si>
  <si>
    <t>DECRETO</t>
  </si>
  <si>
    <t>SENT.</t>
  </si>
  <si>
    <t>AÑO</t>
  </si>
  <si>
    <t>Pensión de Jubilación Gracia</t>
  </si>
  <si>
    <t>Sustitución Pensión Gracia</t>
  </si>
  <si>
    <t>Jubilación</t>
  </si>
  <si>
    <t>Pensión Ordinaria</t>
  </si>
  <si>
    <t>Pensión por Aportes</t>
  </si>
  <si>
    <t>Invalidez</t>
  </si>
  <si>
    <t>Sustitución Pensional</t>
  </si>
  <si>
    <t>Rama Judicial y Ministerio Público</t>
  </si>
  <si>
    <t>Contraloría</t>
  </si>
  <si>
    <t>Banda Nacional</t>
  </si>
  <si>
    <t>Orquesta Sinfónica</t>
  </si>
  <si>
    <t>Imprenta Nacional</t>
  </si>
  <si>
    <t>Liga Antituberculosa</t>
  </si>
  <si>
    <t>Registraduría Nacional</t>
  </si>
  <si>
    <t>DAS</t>
  </si>
  <si>
    <t>INPEC</t>
  </si>
  <si>
    <t>AEROCIVIL</t>
  </si>
  <si>
    <t>Ex presidente de la República</t>
  </si>
  <si>
    <t>Auxilio Funerario</t>
  </si>
  <si>
    <t>Cuotas Partes</t>
  </si>
  <si>
    <t>Transición - Pensión Jubilación - Pensión por Aportes</t>
  </si>
  <si>
    <t>Régimen de Transición SGP Pensión Ordinaria</t>
  </si>
  <si>
    <t>Régimen de Transición SGP Pensión por Aportes</t>
  </si>
  <si>
    <t>Vejez</t>
  </si>
  <si>
    <t>Vejez-Deficiencia</t>
  </si>
  <si>
    <t>Vejez-Hijo inválido</t>
  </si>
  <si>
    <t>Invalidez por Riezgo Común</t>
  </si>
  <si>
    <t>Sobrevivientes</t>
  </si>
  <si>
    <t>Aerocivil</t>
  </si>
  <si>
    <t>CTI- Fiscalía</t>
  </si>
  <si>
    <t>Trans.  alto riesgo</t>
  </si>
  <si>
    <t>Indemnizaciones Sustitutivas I.V.M.</t>
  </si>
  <si>
    <t>1, 4-10</t>
  </si>
  <si>
    <t>18,-20</t>
  </si>
  <si>
    <t>5, - 8</t>
  </si>
  <si>
    <t>2. 4, 
6, 8, 
10</t>
  </si>
  <si>
    <t>2, - 9</t>
  </si>
  <si>
    <t>2, - 4</t>
  </si>
  <si>
    <t>2, 6</t>
  </si>
  <si>
    <t>4-6, 8</t>
  </si>
  <si>
    <t>4, - 5</t>
  </si>
  <si>
    <t>1., - 6</t>
  </si>
  <si>
    <t>27,- 31, 
33</t>
  </si>
  <si>
    <t>14, 22-26 
30 - 32</t>
  </si>
  <si>
    <t>34 -36
39</t>
  </si>
  <si>
    <t>38, 39</t>
  </si>
  <si>
    <t>68 - 89</t>
  </si>
  <si>
    <t>27,30, 
60 - 67
86-92</t>
  </si>
  <si>
    <t>19, 20</t>
  </si>
  <si>
    <t>5-10, 13, 14</t>
  </si>
  <si>
    <t>10, - 12</t>
  </si>
  <si>
    <t>1, - 6</t>
  </si>
  <si>
    <t>1, -4</t>
  </si>
  <si>
    <t>4, - 13</t>
  </si>
  <si>
    <t>25 - 32</t>
  </si>
  <si>
    <t>17, 33
 45, 46</t>
  </si>
  <si>
    <t>43, 54</t>
  </si>
  <si>
    <t>17,33
45, 46</t>
  </si>
  <si>
    <t>1, - 3</t>
  </si>
  <si>
    <t>2,32,46</t>
  </si>
  <si>
    <t>1, - 7</t>
  </si>
  <si>
    <t>1,2
3</t>
  </si>
  <si>
    <t>96 - 99</t>
  </si>
  <si>
    <t>C- 479</t>
  </si>
  <si>
    <t>3, 4</t>
  </si>
  <si>
    <t>4, -8</t>
  </si>
  <si>
    <t>5, - 9</t>
  </si>
  <si>
    <t>33 - 37</t>
  </si>
  <si>
    <t>38 - 44</t>
  </si>
  <si>
    <t>46 - 48</t>
  </si>
  <si>
    <t>5, 6</t>
  </si>
  <si>
    <t>46, 47,129</t>
  </si>
  <si>
    <t>1, - 11</t>
  </si>
  <si>
    <t>2, 3</t>
  </si>
  <si>
    <t>2, 5</t>
  </si>
  <si>
    <t>4, 7, 9</t>
  </si>
  <si>
    <t>168 - 171</t>
  </si>
  <si>
    <t>8, - 11, 13</t>
  </si>
  <si>
    <t>28, 30</t>
  </si>
  <si>
    <t>1, - 10</t>
  </si>
  <si>
    <t>2, - 6</t>
  </si>
  <si>
    <t>C-915</t>
  </si>
  <si>
    <t>1, . 5</t>
  </si>
  <si>
    <t>3 ss</t>
  </si>
  <si>
    <t>48-51</t>
  </si>
  <si>
    <t>1,- 5</t>
  </si>
  <si>
    <t>1, - 5</t>
  </si>
  <si>
    <t>12, -13</t>
  </si>
  <si>
    <t>9, 10</t>
  </si>
  <si>
    <t>12, 13</t>
  </si>
  <si>
    <t>2,-11</t>
  </si>
  <si>
    <t>1, - 4</t>
  </si>
  <si>
    <t>12, 21, 25, 50</t>
  </si>
  <si>
    <t>C-818</t>
  </si>
  <si>
    <t>C-663</t>
  </si>
  <si>
    <t>C-1035</t>
  </si>
  <si>
    <t>1, - 9</t>
  </si>
  <si>
    <t>1.-2</t>
  </si>
  <si>
    <t>C-428</t>
  </si>
  <si>
    <t>C-727</t>
  </si>
  <si>
    <t>T-771</t>
  </si>
  <si>
    <t>17001-23-31-000- 2007-00187-01 (1067-09)</t>
  </si>
  <si>
    <t>C EXT.006</t>
  </si>
  <si>
    <t>SE COMPILAN LAS NORMAS DEL SISTEMA GENERAL DE PENSIONES</t>
  </si>
  <si>
    <t>Administración de Bienes y servicios</t>
  </si>
  <si>
    <t>Acto Legislativo</t>
  </si>
  <si>
    <t>Código</t>
  </si>
  <si>
    <t>Análisis de Entorno</t>
  </si>
  <si>
    <t>Constitución</t>
  </si>
  <si>
    <t>Gestión de Denuncias de Fraude</t>
  </si>
  <si>
    <t>Manual Operativo</t>
  </si>
  <si>
    <t>Gestión de Canales</t>
  </si>
  <si>
    <t>Gestión de Procesos de Negocio</t>
  </si>
  <si>
    <t>Gestión de Programas y Proyectos</t>
  </si>
  <si>
    <t>Gestión de Seguridad de la Información</t>
  </si>
  <si>
    <t>Planeación Institucional</t>
  </si>
  <si>
    <t>Provisión del servicio TI</t>
  </si>
  <si>
    <t>Soporte del Servicio de TI</t>
  </si>
  <si>
    <t>Denuncias Parafiscales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</si>
</sst>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m/d/yyyy"/>
    <numFmt numFmtId="166" formatCode="D/M/YYYY"/>
  </numFmts>
  <fonts count="66">
    <font>
      <sz val="10.0"/>
      <color rgb="FF000000"/>
      <name val="Arial"/>
      <scheme val="minor"/>
    </font>
    <font>
      <b/>
      <sz val="11.0"/>
      <color rgb="FF000000"/>
      <name val="Arial Narrow"/>
    </font>
    <font/>
    <font>
      <sz val="10.0"/>
      <color rgb="FF000000"/>
      <name val="Arial"/>
    </font>
    <font>
      <sz val="11.0"/>
      <color rgb="FF000000"/>
      <name val="Calibri"/>
    </font>
    <font>
      <sz val="10.0"/>
      <color rgb="FF000000"/>
      <name val="Arial Narrow"/>
    </font>
    <font>
      <sz val="11.0"/>
      <color rgb="FF000000"/>
      <name val="Arial Narrow"/>
    </font>
    <font>
      <sz val="8.0"/>
      <color rgb="FF000000"/>
      <name val="Arial Narrow"/>
    </font>
    <font>
      <sz val="9.0"/>
      <color rgb="FF000000"/>
      <name val="Verdana"/>
    </font>
    <font>
      <b/>
      <sz val="12.0"/>
      <color rgb="FF0C0C0C"/>
      <name val="Arial"/>
    </font>
    <font>
      <b/>
      <sz val="24.0"/>
      <color rgb="FF0C0C0C"/>
      <name val="Arial"/>
    </font>
    <font>
      <b/>
      <sz val="48.0"/>
      <color rgb="FF0C0C0C"/>
      <name val="Arial"/>
    </font>
    <font>
      <b/>
      <sz val="17.0"/>
      <color rgb="FFFF0000"/>
      <name val="Arial"/>
    </font>
    <font>
      <b/>
      <sz val="12.0"/>
      <color rgb="FF000000"/>
      <name val="Arial"/>
    </font>
    <font>
      <sz val="12.0"/>
      <color rgb="FF000000"/>
      <name val="Arial"/>
    </font>
    <font>
      <sz val="18.0"/>
      <color rgb="FF0C0C0C"/>
      <name val="Arial"/>
    </font>
    <font>
      <sz val="10.0"/>
      <color rgb="FF0C0C0C"/>
      <name val="Arial"/>
    </font>
    <font>
      <u/>
      <sz val="10.0"/>
      <color rgb="FF0000FF"/>
      <name val="Arial"/>
    </font>
    <font>
      <sz val="10.0"/>
      <color theme="1"/>
      <name val="Arial"/>
    </font>
    <font>
      <u/>
      <sz val="10.0"/>
      <color rgb="FF0000FF"/>
      <name val="Arial"/>
    </font>
    <font>
      <sz val="10.0"/>
      <color rgb="FFFF0000"/>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sz val="11.0"/>
      <color theme="1"/>
      <name val="Calibri"/>
    </font>
    <font>
      <u/>
      <sz val="10.0"/>
      <color rgb="FF0000FF"/>
      <name val="Arial"/>
    </font>
    <font>
      <b/>
      <u/>
      <sz val="10.0"/>
      <color rgb="FF0000FF"/>
      <name val="Arial"/>
    </font>
    <font>
      <u/>
      <sz val="10.0"/>
      <color rgb="FF0000FF"/>
      <name val="Arial"/>
    </font>
    <font>
      <u/>
      <sz val="10.0"/>
      <color rgb="FF0000FF"/>
      <name val="Arial"/>
    </font>
    <font>
      <sz val="9.0"/>
      <color theme="1"/>
      <name val="Arial"/>
    </font>
    <font>
      <sz val="12.0"/>
      <color rgb="FF000000"/>
      <name val="Work Sans"/>
    </font>
    <font>
      <u/>
      <sz val="12.0"/>
      <color rgb="FF0000FF"/>
      <name val="Work Sans"/>
    </font>
    <font>
      <u/>
      <sz val="12.0"/>
      <color theme="1"/>
      <name val="Arial"/>
    </font>
    <font>
      <sz val="9.0"/>
      <color rgb="FF000000"/>
      <name val="Arial"/>
    </font>
    <font>
      <sz val="12.0"/>
      <color theme="1"/>
      <name val="Work Sans"/>
    </font>
    <font>
      <sz val="12.0"/>
      <color rgb="FF333333"/>
      <name val="Work Sans"/>
    </font>
    <font>
      <u/>
      <sz val="12.0"/>
      <color rgb="FF0000FF"/>
      <name val="Work Sans"/>
    </font>
    <font>
      <sz val="12.0"/>
      <color theme="1"/>
      <name val="Arial"/>
    </font>
    <font>
      <u/>
      <sz val="9.0"/>
      <color rgb="FF0000FF"/>
      <name val="Open Sans"/>
    </font>
    <font>
      <sz val="11.0"/>
      <color theme="1"/>
      <name val="Arial"/>
    </font>
    <font>
      <u/>
      <sz val="10.0"/>
      <color rgb="FF0000FF"/>
      <name val="Arial"/>
    </font>
    <font>
      <sz val="10.0"/>
      <color rgb="FF0000FF"/>
      <name val="Arial"/>
    </font>
    <font>
      <u/>
      <sz val="10.0"/>
      <color rgb="FF0000FF"/>
      <name val="Arial"/>
    </font>
    <font>
      <b/>
      <sz val="10.0"/>
      <color rgb="FF000000"/>
      <name val="Arial"/>
    </font>
    <font>
      <sz val="10.0"/>
      <color rgb="FF0D0D0D"/>
      <name val="Arial"/>
    </font>
    <font>
      <u/>
      <sz val="10.0"/>
      <color rgb="FF0000FF"/>
      <name val="Arial"/>
    </font>
    <font>
      <b/>
      <sz val="10.0"/>
      <color theme="1"/>
      <name val="Arial"/>
    </font>
    <font>
      <u/>
      <sz val="10.0"/>
      <color rgb="FF0000FF"/>
      <name val="Arial"/>
    </font>
    <font>
      <u/>
      <sz val="10.0"/>
      <color rgb="FF0000FF"/>
      <name val="Arial"/>
    </font>
    <font>
      <b/>
      <sz val="12.0"/>
      <color rgb="FF000000"/>
      <name val="Arial Narrow"/>
    </font>
    <font>
      <b/>
      <sz val="10.0"/>
      <color rgb="FF000000"/>
      <name val="Arial Narrow"/>
    </font>
    <font>
      <b/>
      <u/>
      <sz val="11.0"/>
      <color rgb="FF0000FF"/>
      <name val="Calibri"/>
    </font>
    <font>
      <b/>
      <sz val="11.0"/>
      <color theme="1"/>
      <name val="Calibri"/>
    </font>
    <font>
      <b/>
      <u/>
      <sz val="11.0"/>
      <color rgb="FF0000FF"/>
      <name val="Calibri"/>
    </font>
    <font>
      <b/>
      <u/>
      <sz val="11.0"/>
      <color rgb="FF0000FF"/>
      <name val="Calibri"/>
    </font>
    <font>
      <b/>
      <sz val="10.0"/>
      <color rgb="FFFF0000"/>
      <name val="Arial Narrow"/>
    </font>
    <font>
      <sz val="10.0"/>
      <color rgb="FF9BBB59"/>
      <name val="Arial Narrow"/>
    </font>
    <font>
      <b/>
      <u/>
      <sz val="11.0"/>
      <color rgb="FF0000FF"/>
      <name val="Calibri"/>
    </font>
    <font>
      <b/>
      <sz val="9.0"/>
      <color theme="1"/>
      <name val="Calibri"/>
    </font>
    <font>
      <b/>
      <sz val="7.0"/>
      <color theme="1"/>
      <name val="Calibri"/>
    </font>
    <font>
      <b/>
      <u/>
      <sz val="7.0"/>
      <color rgb="FF0000FF"/>
      <name val="Calibri"/>
    </font>
    <font>
      <b/>
      <u/>
      <sz val="7.0"/>
      <color rgb="FF0000FF"/>
      <name val="Calibri"/>
    </font>
    <font>
      <b/>
      <u/>
      <sz val="9.0"/>
      <color rgb="FF0000FF"/>
      <name val="Calibri"/>
    </font>
    <font>
      <b/>
      <u/>
      <sz val="9.0"/>
      <color rgb="FF0000FF"/>
      <name val="Calibri"/>
    </font>
  </fonts>
  <fills count="15">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C6D9F0"/>
        <bgColor rgb="FFC6D9F0"/>
      </patternFill>
    </fill>
    <fill>
      <patternFill patternType="solid">
        <fgColor rgb="FFFFFFFF"/>
        <bgColor rgb="FFFFFFFF"/>
      </patternFill>
    </fill>
    <fill>
      <patternFill patternType="solid">
        <fgColor rgb="FF92D050"/>
        <bgColor rgb="FF92D050"/>
      </patternFill>
    </fill>
    <fill>
      <patternFill patternType="solid">
        <fgColor rgb="FFD9D9D9"/>
        <bgColor rgb="FFD9D9D9"/>
      </patternFill>
    </fill>
    <fill>
      <patternFill patternType="solid">
        <fgColor rgb="FF8DB3E2"/>
        <bgColor rgb="FF8DB3E2"/>
      </patternFill>
    </fill>
    <fill>
      <patternFill patternType="solid">
        <fgColor rgb="FFCCFFCC"/>
        <bgColor rgb="FFCCFFCC"/>
      </patternFill>
    </fill>
    <fill>
      <patternFill patternType="solid">
        <fgColor rgb="FFCCFF33"/>
        <bgColor rgb="FFCCFF33"/>
      </patternFill>
    </fill>
    <fill>
      <patternFill patternType="solid">
        <fgColor rgb="FFCCFF66"/>
        <bgColor rgb="FFCCFF66"/>
      </patternFill>
    </fill>
    <fill>
      <patternFill patternType="solid">
        <fgColor rgb="FF99FF33"/>
        <bgColor rgb="FF99FF33"/>
      </patternFill>
    </fill>
    <fill>
      <patternFill patternType="solid">
        <fgColor rgb="FFCCC0D9"/>
        <bgColor rgb="FFCCC0D9"/>
      </patternFill>
    </fill>
    <fill>
      <patternFill patternType="solid">
        <fgColor rgb="FF66FF99"/>
        <bgColor rgb="FF66FF99"/>
      </patternFill>
    </fill>
  </fills>
  <borders count="67">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style="thin">
        <color rgb="FF000000"/>
      </top>
      <bottom/>
    </border>
    <border>
      <left/>
      <top/>
      <bottom/>
    </border>
    <border>
      <top/>
      <bottom/>
    </border>
    <border>
      <right/>
      <top/>
      <bottom/>
    </border>
    <border>
      <left/>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left style="medium">
        <color rgb="FF000000"/>
      </left>
      <right style="medium">
        <color rgb="FF000000"/>
      </right>
      <top style="medium">
        <color rgb="FF000000"/>
      </top>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border>
  </borders>
  <cellStyleXfs count="1">
    <xf borderId="0" fillId="0" fontId="0" numFmtId="0" applyAlignment="1" applyFont="1"/>
  </cellStyleXfs>
  <cellXfs count="274">
    <xf borderId="0" fillId="0" fontId="0" numFmtId="0" xfId="0" applyAlignment="1" applyFont="1">
      <alignment readingOrder="0" shrinkToFit="0" vertical="bottom" wrapText="1"/>
    </xf>
    <xf borderId="1" fillId="2" fontId="1" numFmtId="0" xfId="0" applyAlignment="1" applyBorder="1" applyFill="1" applyFont="1">
      <alignment horizontal="center" readingOrder="0" shrinkToFit="0" vertical="center" wrapText="0"/>
    </xf>
    <xf borderId="2" fillId="0" fontId="2" numFmtId="0" xfId="0" applyAlignment="1" applyBorder="1" applyFont="1">
      <alignment shrinkToFit="0" wrapText="1"/>
    </xf>
    <xf borderId="3" fillId="0" fontId="2" numFmtId="0" xfId="0" applyAlignment="1" applyBorder="1" applyFont="1">
      <alignment shrinkToFit="0" wrapText="1"/>
    </xf>
    <xf borderId="1" fillId="2" fontId="1" numFmtId="0" xfId="0" applyAlignment="1" applyBorder="1" applyFont="1">
      <alignment horizontal="center" shrinkToFit="0" vertical="center" wrapText="0"/>
    </xf>
    <xf borderId="4" fillId="2" fontId="3" numFmtId="0" xfId="0" applyAlignment="1" applyBorder="1" applyFont="1">
      <alignment shrinkToFit="0" wrapText="1"/>
    </xf>
    <xf borderId="5" fillId="0" fontId="2" numFmtId="0" xfId="0" applyAlignment="1" applyBorder="1" applyFont="1">
      <alignment shrinkToFit="0" wrapText="1"/>
    </xf>
    <xf borderId="6" fillId="0" fontId="2" numFmtId="0" xfId="0" applyAlignment="1" applyBorder="1" applyFont="1">
      <alignment shrinkToFit="0" wrapText="1"/>
    </xf>
    <xf borderId="7" fillId="0" fontId="2" numFmtId="0" xfId="0" applyAlignment="1" applyBorder="1" applyFont="1">
      <alignment shrinkToFit="0" wrapText="1"/>
    </xf>
    <xf borderId="8" fillId="0" fontId="2" numFmtId="0" xfId="0" applyAlignment="1" applyBorder="1" applyFont="1">
      <alignment shrinkToFit="0" wrapText="1"/>
    </xf>
    <xf borderId="9" fillId="0" fontId="2" numFmtId="0" xfId="0" applyAlignment="1" applyBorder="1" applyFont="1">
      <alignment shrinkToFit="0" wrapText="1"/>
    </xf>
    <xf borderId="10" fillId="2" fontId="4" numFmtId="0" xfId="0" applyAlignment="1" applyBorder="1" applyFont="1">
      <alignment shrinkToFit="0" wrapText="0"/>
    </xf>
    <xf borderId="11" fillId="2" fontId="1" numFmtId="0" xfId="0" applyAlignment="1" applyBorder="1" applyFont="1">
      <alignment horizontal="center" shrinkToFit="0" wrapText="0"/>
    </xf>
    <xf borderId="12" fillId="0" fontId="2" numFmtId="0" xfId="0" applyAlignment="1" applyBorder="1" applyFont="1">
      <alignment shrinkToFit="0" wrapText="1"/>
    </xf>
    <xf borderId="13" fillId="0" fontId="2" numFmtId="0" xfId="0" applyAlignment="1" applyBorder="1" applyFont="1">
      <alignment shrinkToFit="0" wrapText="1"/>
    </xf>
    <xf borderId="14" fillId="2" fontId="4" numFmtId="0" xfId="0" applyAlignment="1" applyBorder="1" applyFont="1">
      <alignment shrinkToFit="0" wrapText="0"/>
    </xf>
    <xf borderId="15" fillId="3" fontId="1" numFmtId="0" xfId="0" applyAlignment="1" applyBorder="1" applyFill="1" applyFont="1">
      <alignment horizontal="center" shrinkToFit="0" wrapText="0"/>
    </xf>
    <xf borderId="16" fillId="0" fontId="2" numFmtId="0" xfId="0" applyAlignment="1" applyBorder="1" applyFont="1">
      <alignment shrinkToFit="0" wrapText="1"/>
    </xf>
    <xf borderId="17" fillId="0" fontId="2" numFmtId="0" xfId="0" applyAlignment="1" applyBorder="1" applyFont="1">
      <alignment shrinkToFit="0" wrapText="1"/>
    </xf>
    <xf borderId="15" fillId="2" fontId="1" numFmtId="0" xfId="0" applyAlignment="1" applyBorder="1" applyFont="1">
      <alignment shrinkToFit="0" vertical="center" wrapText="0"/>
    </xf>
    <xf borderId="15" fillId="2" fontId="5" numFmtId="0" xfId="0" applyAlignment="1" applyBorder="1" applyFont="1">
      <alignment horizontal="center" shrinkToFit="0" vertical="center" wrapText="1"/>
    </xf>
    <xf borderId="1" fillId="2" fontId="1" numFmtId="0" xfId="0" applyAlignment="1" applyBorder="1" applyFont="1">
      <alignment horizontal="left" shrinkToFit="0" vertical="center" wrapText="0"/>
    </xf>
    <xf borderId="1" fillId="2" fontId="5" numFmtId="0" xfId="0" applyAlignment="1" applyBorder="1" applyFont="1">
      <alignment horizontal="center" shrinkToFit="0" vertical="center" wrapText="1"/>
    </xf>
    <xf borderId="15" fillId="2" fontId="1" numFmtId="0" xfId="0" applyAlignment="1" applyBorder="1" applyFont="1">
      <alignment horizontal="left" shrinkToFit="0" vertical="center" wrapText="0"/>
    </xf>
    <xf borderId="15" fillId="2" fontId="5" numFmtId="164" xfId="0" applyAlignment="1" applyBorder="1" applyFont="1" applyNumberFormat="1">
      <alignment horizontal="center" shrinkToFit="0" vertical="center" wrapText="1"/>
    </xf>
    <xf borderId="18" fillId="0" fontId="2" numFmtId="0" xfId="0" applyAlignment="1" applyBorder="1" applyFont="1">
      <alignment shrinkToFit="0" wrapText="1"/>
    </xf>
    <xf borderId="4" fillId="2" fontId="4" numFmtId="0" xfId="0" applyAlignment="1" applyBorder="1" applyFont="1">
      <alignment shrinkToFit="0" wrapText="0"/>
    </xf>
    <xf borderId="14" fillId="2" fontId="6" numFmtId="0" xfId="0" applyAlignment="1" applyBorder="1" applyFont="1">
      <alignment shrinkToFit="0" wrapText="0"/>
    </xf>
    <xf borderId="4" fillId="2" fontId="1" numFmtId="0" xfId="0" applyAlignment="1" applyBorder="1" applyFont="1">
      <alignment shrinkToFit="0" wrapText="0"/>
    </xf>
    <xf borderId="15" fillId="2" fontId="7" numFmtId="0" xfId="0" applyAlignment="1" applyBorder="1" applyFont="1">
      <alignment horizontal="center" shrinkToFit="0" vertical="center" wrapText="0"/>
    </xf>
    <xf borderId="15" fillId="2" fontId="7" numFmtId="0" xfId="0" applyAlignment="1" applyBorder="1" applyFont="1">
      <alignment shrinkToFit="0" vertical="center" wrapText="0"/>
    </xf>
    <xf borderId="15" fillId="2" fontId="7" numFmtId="164" xfId="0" applyAlignment="1" applyBorder="1" applyFont="1" applyNumberFormat="1">
      <alignment horizontal="center" shrinkToFit="0" vertical="center" wrapText="0"/>
    </xf>
    <xf borderId="4" fillId="2" fontId="7" numFmtId="0" xfId="0" applyAlignment="1" applyBorder="1" applyFont="1">
      <alignment shrinkToFit="0" wrapText="0"/>
    </xf>
    <xf borderId="15" fillId="2" fontId="7" numFmtId="0" xfId="0" applyAlignment="1" applyBorder="1" applyFont="1">
      <alignment horizontal="left" shrinkToFit="0" wrapText="0"/>
    </xf>
    <xf borderId="15" fillId="2" fontId="7" numFmtId="164" xfId="0" applyAlignment="1" applyBorder="1" applyFont="1" applyNumberFormat="1">
      <alignment horizontal="center" shrinkToFit="0" wrapText="0"/>
    </xf>
    <xf borderId="15" fillId="2" fontId="7" numFmtId="0" xfId="0" applyAlignment="1" applyBorder="1" applyFont="1">
      <alignment shrinkToFit="0" wrapText="0"/>
    </xf>
    <xf borderId="15" fillId="2" fontId="7" numFmtId="0" xfId="0" applyAlignment="1" applyBorder="1" applyFont="1">
      <alignment horizontal="center" shrinkToFit="0" vertical="center" wrapText="1"/>
    </xf>
    <xf borderId="11" fillId="2" fontId="7" numFmtId="0" xfId="0" applyAlignment="1" applyBorder="1" applyFont="1">
      <alignment horizontal="center" shrinkToFit="0" vertical="center" wrapText="0"/>
    </xf>
    <xf borderId="11" fillId="2" fontId="7" numFmtId="0" xfId="0" applyAlignment="1" applyBorder="1" applyFont="1">
      <alignment horizontal="left" shrinkToFit="0" wrapText="0"/>
    </xf>
    <xf borderId="11" fillId="2" fontId="7" numFmtId="165" xfId="0" applyAlignment="1" applyBorder="1" applyFont="1" applyNumberFormat="1">
      <alignment horizontal="center" shrinkToFit="0" wrapText="0"/>
    </xf>
    <xf borderId="11" fillId="2" fontId="7" numFmtId="0" xfId="0" applyAlignment="1" applyBorder="1" applyFont="1">
      <alignment shrinkToFit="0" wrapText="0"/>
    </xf>
    <xf borderId="15" fillId="2" fontId="7" numFmtId="0" xfId="0" applyAlignment="1" applyBorder="1" applyFont="1">
      <alignment horizontal="left" shrinkToFit="0" vertical="top" wrapText="1"/>
    </xf>
    <xf borderId="15" fillId="2" fontId="7" numFmtId="164" xfId="0" applyAlignment="1" applyBorder="1" applyFont="1" applyNumberFormat="1">
      <alignment horizontal="center" shrinkToFit="0" vertical="center" wrapText="1"/>
    </xf>
    <xf borderId="15" fillId="2" fontId="7" numFmtId="166" xfId="0" applyAlignment="1" applyBorder="1" applyFont="1" applyNumberFormat="1">
      <alignment horizontal="center" shrinkToFit="0" vertical="center" wrapText="1"/>
    </xf>
    <xf borderId="4" fillId="2" fontId="6" numFmtId="0" xfId="0" applyAlignment="1" applyBorder="1" applyFont="1">
      <alignment shrinkToFit="0" wrapText="1"/>
    </xf>
    <xf borderId="19" fillId="0" fontId="8" numFmtId="0" xfId="0" applyAlignment="1" applyBorder="1" applyFont="1">
      <alignment horizontal="center" shrinkToFit="0" vertical="center" wrapText="1"/>
    </xf>
    <xf borderId="20" fillId="0" fontId="2" numFmtId="0" xfId="0" applyAlignment="1" applyBorder="1" applyFont="1">
      <alignment shrinkToFit="0" wrapText="1"/>
    </xf>
    <xf borderId="21" fillId="0" fontId="2" numFmtId="0" xfId="0" applyAlignment="1" applyBorder="1" applyFont="1">
      <alignment shrinkToFit="0" wrapText="1"/>
    </xf>
    <xf borderId="22" fillId="0" fontId="2" numFmtId="0" xfId="0" applyAlignment="1" applyBorder="1" applyFont="1">
      <alignment shrinkToFit="0" wrapText="1"/>
    </xf>
    <xf borderId="23" fillId="0" fontId="2" numFmtId="0" xfId="0" applyAlignment="1" applyBorder="1" applyFont="1">
      <alignment shrinkToFit="0" wrapText="1"/>
    </xf>
    <xf borderId="24" fillId="0" fontId="2" numFmtId="0" xfId="0" applyAlignment="1" applyBorder="1" applyFont="1">
      <alignment shrinkToFit="0" wrapText="1"/>
    </xf>
    <xf borderId="4" fillId="2" fontId="6" numFmtId="0" xfId="0" applyAlignment="1" applyBorder="1" applyFont="1">
      <alignment shrinkToFit="0" wrapText="0"/>
    </xf>
    <xf borderId="25" fillId="0" fontId="9" numFmtId="0" xfId="0" applyAlignment="1" applyBorder="1" applyFont="1">
      <alignment horizontal="center" shrinkToFit="0" vertical="center" wrapText="1"/>
    </xf>
    <xf borderId="26" fillId="0" fontId="10" numFmtId="0" xfId="0" applyAlignment="1" applyBorder="1" applyFont="1">
      <alignment horizontal="center" shrinkToFit="0" vertical="center" wrapText="1"/>
    </xf>
    <xf borderId="27" fillId="0" fontId="2" numFmtId="0" xfId="0" applyAlignment="1" applyBorder="1" applyFont="1">
      <alignment shrinkToFit="0" wrapText="1"/>
    </xf>
    <xf borderId="25" fillId="0" fontId="11" numFmtId="0" xfId="0" applyAlignment="1" applyBorder="1" applyFont="1">
      <alignment shrinkToFit="0" vertical="center" wrapText="1"/>
    </xf>
    <xf borderId="4" fillId="2" fontId="3" numFmtId="0" xfId="0" applyAlignment="1" applyBorder="1" applyFont="1">
      <alignment horizontal="center" shrinkToFit="0" wrapText="1"/>
    </xf>
    <xf borderId="28" fillId="2" fontId="12" numFmtId="0" xfId="0" applyAlignment="1" applyBorder="1" applyFont="1">
      <alignment shrinkToFit="0" vertical="center" wrapText="1"/>
    </xf>
    <xf borderId="4" fillId="2" fontId="11" numFmtId="0" xfId="0" applyAlignment="1" applyBorder="1" applyFont="1">
      <alignment shrinkToFit="0" vertical="center" wrapText="1"/>
    </xf>
    <xf borderId="25" fillId="2" fontId="11" numFmtId="0" xfId="0" applyAlignment="1" applyBorder="1" applyFont="1">
      <alignment shrinkToFit="0" vertical="center" wrapText="1"/>
    </xf>
    <xf borderId="4" fillId="2" fontId="3" numFmtId="0" xfId="0" applyAlignment="1" applyBorder="1" applyFont="1">
      <alignment horizontal="center" shrinkToFit="0" vertical="center" wrapText="1"/>
    </xf>
    <xf borderId="29" fillId="4" fontId="9" numFmtId="0" xfId="0" applyAlignment="1" applyBorder="1" applyFill="1" applyFont="1">
      <alignment horizontal="center" shrinkToFit="0" vertical="center" wrapText="1"/>
    </xf>
    <xf borderId="30" fillId="4" fontId="9" numFmtId="0" xfId="0" applyAlignment="1" applyBorder="1" applyFont="1">
      <alignment horizontal="center" shrinkToFit="0" vertical="center" wrapText="1"/>
    </xf>
    <xf borderId="30" fillId="4" fontId="9" numFmtId="164" xfId="0" applyAlignment="1" applyBorder="1" applyFont="1" applyNumberFormat="1">
      <alignment horizontal="center" shrinkToFit="0" vertical="center" wrapText="1"/>
    </xf>
    <xf borderId="31" fillId="4" fontId="9" numFmtId="0" xfId="0" applyAlignment="1" applyBorder="1" applyFont="1">
      <alignment horizontal="center" shrinkToFit="0" vertical="center" wrapText="1"/>
    </xf>
    <xf borderId="32" fillId="0" fontId="2" numFmtId="0" xfId="0" applyAlignment="1" applyBorder="1" applyFont="1">
      <alignment shrinkToFit="0" wrapText="1"/>
    </xf>
    <xf borderId="33" fillId="0" fontId="2" numFmtId="0" xfId="0" applyAlignment="1" applyBorder="1" applyFont="1">
      <alignment shrinkToFit="0" wrapText="1"/>
    </xf>
    <xf borderId="34" fillId="0" fontId="2" numFmtId="0" xfId="0" applyAlignment="1" applyBorder="1" applyFont="1">
      <alignment shrinkToFit="0" wrapText="1"/>
    </xf>
    <xf borderId="35" fillId="4" fontId="9" numFmtId="0" xfId="0" applyAlignment="1" applyBorder="1" applyFont="1">
      <alignment horizontal="center" shrinkToFit="0" vertical="center" wrapText="1"/>
    </xf>
    <xf borderId="4" fillId="2" fontId="13" numFmtId="0" xfId="0" applyAlignment="1" applyBorder="1" applyFont="1">
      <alignment horizontal="center" shrinkToFit="0" vertical="center" wrapText="1"/>
    </xf>
    <xf borderId="4" fillId="2" fontId="14" numFmtId="0" xfId="0" applyAlignment="1" applyBorder="1" applyFont="1">
      <alignment horizontal="center" shrinkToFit="0" vertical="center" wrapText="1"/>
    </xf>
    <xf borderId="36" fillId="4" fontId="9" numFmtId="0" xfId="0" applyAlignment="1" applyBorder="1" applyFont="1">
      <alignment horizontal="center" shrinkToFit="0" vertical="center" wrapText="1"/>
    </xf>
    <xf borderId="37" fillId="4" fontId="9" numFmtId="0" xfId="0" applyAlignment="1" applyBorder="1" applyFont="1">
      <alignment horizontal="center" shrinkToFit="0" vertical="center" wrapText="1"/>
    </xf>
    <xf borderId="37" fillId="4" fontId="9" numFmtId="164" xfId="0" applyAlignment="1" applyBorder="1" applyFont="1" applyNumberFormat="1">
      <alignment horizontal="center" shrinkToFit="0" vertical="center" wrapText="1"/>
    </xf>
    <xf borderId="38" fillId="4" fontId="9" numFmtId="0" xfId="0" applyAlignment="1" applyBorder="1" applyFont="1">
      <alignment horizontal="center" shrinkToFit="0" vertical="center" wrapText="1"/>
    </xf>
    <xf borderId="39" fillId="4" fontId="9" numFmtId="0" xfId="0" applyAlignment="1" applyBorder="1" applyFont="1">
      <alignment horizontal="center" shrinkToFit="0" vertical="center" wrapText="1"/>
    </xf>
    <xf borderId="40" fillId="4" fontId="9" numFmtId="0" xfId="0" applyAlignment="1" applyBorder="1" applyFont="1">
      <alignment horizontal="center" shrinkToFit="0" vertical="center" wrapText="1"/>
    </xf>
    <xf borderId="0" fillId="0" fontId="3" numFmtId="0" xfId="0" applyAlignment="1" applyFont="1">
      <alignment shrinkToFit="0" wrapText="1"/>
    </xf>
    <xf borderId="41" fillId="3" fontId="15" numFmtId="0" xfId="0" applyAlignment="1" applyBorder="1" applyFont="1">
      <alignment horizontal="center" shrinkToFit="0" vertical="center" wrapText="1"/>
    </xf>
    <xf borderId="42" fillId="0" fontId="16" numFmtId="0" xfId="0" applyAlignment="1" applyBorder="1" applyFont="1">
      <alignment horizontal="center" shrinkToFit="0" vertical="center" wrapText="1"/>
    </xf>
    <xf borderId="42" fillId="0" fontId="17" numFmtId="0" xfId="0" applyAlignment="1" applyBorder="1" applyFont="1">
      <alignment horizontal="center" shrinkToFit="0" vertical="center" wrapText="1"/>
    </xf>
    <xf borderId="42" fillId="0" fontId="16" numFmtId="164" xfId="0" applyAlignment="1" applyBorder="1" applyFont="1" applyNumberFormat="1">
      <alignment horizontal="center" shrinkToFit="0" vertical="center" wrapText="1"/>
    </xf>
    <xf borderId="42" fillId="0" fontId="18" numFmtId="0" xfId="0" applyAlignment="1" applyBorder="1" applyFont="1">
      <alignment horizontal="center" shrinkToFit="0" vertical="center" wrapText="1"/>
    </xf>
    <xf borderId="7" fillId="0" fontId="18" numFmtId="0" xfId="0" applyAlignment="1" applyBorder="1" applyFont="1">
      <alignment horizontal="center" shrinkToFit="0" vertical="center" wrapText="1"/>
    </xf>
    <xf borderId="0" fillId="0" fontId="18" numFmtId="0" xfId="0" applyAlignment="1" applyFont="1">
      <alignment horizontal="center" shrinkToFit="0" vertical="center" wrapText="1"/>
    </xf>
    <xf borderId="43" fillId="3" fontId="15" numFmtId="0" xfId="0" applyAlignment="1" applyBorder="1" applyFont="1">
      <alignment horizontal="center" shrinkToFit="0" vertical="center" wrapText="1"/>
    </xf>
    <xf borderId="44" fillId="0" fontId="16" numFmtId="0" xfId="0" applyAlignment="1" applyBorder="1" applyFont="1">
      <alignment horizontal="center" shrinkToFit="0" vertical="center" wrapText="1"/>
    </xf>
    <xf borderId="44" fillId="0" fontId="19" numFmtId="0" xfId="0" applyAlignment="1" applyBorder="1" applyFont="1">
      <alignment horizontal="center" shrinkToFit="0" vertical="center" wrapText="1"/>
    </xf>
    <xf borderId="44" fillId="0" fontId="16" numFmtId="164" xfId="0" applyAlignment="1" applyBorder="1" applyFont="1" applyNumberFormat="1">
      <alignment horizontal="center" shrinkToFit="0" vertical="center" wrapText="1"/>
    </xf>
    <xf borderId="44" fillId="0" fontId="18" numFmtId="0" xfId="0" applyAlignment="1" applyBorder="1" applyFont="1">
      <alignment horizontal="center" shrinkToFit="0" vertical="center" wrapText="1"/>
    </xf>
    <xf borderId="15" fillId="0" fontId="18" numFmtId="0" xfId="0" applyAlignment="1" applyBorder="1" applyFont="1">
      <alignment horizontal="center" shrinkToFit="0" vertical="center" wrapText="1"/>
    </xf>
    <xf borderId="44" fillId="0" fontId="18" numFmtId="0" xfId="0" applyAlignment="1" applyBorder="1" applyFont="1">
      <alignment shrinkToFit="0" wrapText="1"/>
    </xf>
    <xf borderId="4" fillId="2" fontId="18" numFmtId="0" xfId="0" applyAlignment="1" applyBorder="1" applyFont="1">
      <alignment horizontal="center" shrinkToFit="0" wrapText="1"/>
    </xf>
    <xf borderId="44" fillId="0" fontId="3" numFmtId="0" xfId="0" applyAlignment="1" applyBorder="1" applyFont="1">
      <alignment horizontal="center" shrinkToFit="0" vertical="center" wrapText="1"/>
    </xf>
    <xf borderId="44" fillId="0" fontId="18" numFmtId="0" xfId="0" applyAlignment="1" applyBorder="1" applyFont="1">
      <alignment horizontal="center" shrinkToFit="0" wrapText="1"/>
    </xf>
    <xf borderId="44" fillId="0" fontId="20" numFmtId="0" xfId="0" applyAlignment="1" applyBorder="1" applyFont="1">
      <alignment horizontal="center" shrinkToFit="0" vertical="center" wrapText="1"/>
    </xf>
    <xf borderId="45" fillId="2" fontId="21" numFmtId="0" xfId="0" applyAlignment="1" applyBorder="1" applyFont="1">
      <alignment horizontal="center" shrinkToFit="0" vertical="center" wrapText="1"/>
    </xf>
    <xf borderId="42" fillId="0" fontId="22" numFmtId="49" xfId="0" applyAlignment="1" applyBorder="1" applyFont="1" applyNumberFormat="1">
      <alignment horizontal="center" shrinkToFit="0" vertical="center" wrapText="0"/>
    </xf>
    <xf borderId="44" fillId="0" fontId="18" numFmtId="164" xfId="0" applyAlignment="1" applyBorder="1" applyFont="1" applyNumberFormat="1">
      <alignment horizontal="center" shrinkToFit="0" vertical="center" wrapText="0"/>
    </xf>
    <xf borderId="42" fillId="0" fontId="18" numFmtId="49" xfId="0" applyAlignment="1" applyBorder="1" applyFont="1" applyNumberFormat="1">
      <alignment horizontal="center" shrinkToFit="0" vertical="center" wrapText="0"/>
    </xf>
    <xf borderId="42" fillId="0" fontId="18" numFmtId="0" xfId="0" applyAlignment="1" applyBorder="1" applyFont="1">
      <alignment horizontal="center" shrinkToFit="0" vertical="center" wrapText="0"/>
    </xf>
    <xf borderId="44" fillId="0" fontId="23" numFmtId="49" xfId="0" applyAlignment="1" applyBorder="1" applyFont="1" applyNumberFormat="1">
      <alignment horizontal="center" shrinkToFit="0" vertical="center" wrapText="0"/>
    </xf>
    <xf borderId="44" fillId="0" fontId="18" numFmtId="0" xfId="0" applyAlignment="1" applyBorder="1" applyFont="1">
      <alignment shrinkToFit="0" vertical="center" wrapText="1"/>
    </xf>
    <xf borderId="44" fillId="0" fontId="3" numFmtId="0" xfId="0" applyAlignment="1" applyBorder="1" applyFont="1">
      <alignment horizontal="left" shrinkToFit="0" vertical="center" wrapText="1"/>
    </xf>
    <xf borderId="44" fillId="0" fontId="18" numFmtId="0" xfId="0" applyAlignment="1" applyBorder="1" applyFont="1">
      <alignment horizontal="center" shrinkToFit="0" vertical="center" wrapText="0"/>
    </xf>
    <xf borderId="44" fillId="0" fontId="3" numFmtId="164" xfId="0" applyAlignment="1" applyBorder="1" applyFont="1" applyNumberFormat="1">
      <alignment horizontal="center" shrinkToFit="0" vertical="center" wrapText="1"/>
    </xf>
    <xf borderId="44" fillId="5" fontId="24" numFmtId="0" xfId="0" applyAlignment="1" applyBorder="1" applyFill="1" applyFont="1">
      <alignment horizontal="center" shrinkToFit="0" vertical="center" wrapText="1"/>
    </xf>
    <xf borderId="44" fillId="2" fontId="16" numFmtId="0" xfId="0" applyAlignment="1" applyBorder="1" applyFont="1">
      <alignment horizontal="center" shrinkToFit="0" vertical="center" wrapText="1"/>
    </xf>
    <xf borderId="44" fillId="2" fontId="25" numFmtId="0" xfId="0" applyAlignment="1" applyBorder="1" applyFont="1">
      <alignment horizontal="center" shrinkToFit="0" vertical="center" wrapText="1"/>
    </xf>
    <xf borderId="44" fillId="2" fontId="3" numFmtId="164" xfId="0" applyAlignment="1" applyBorder="1" applyFont="1" applyNumberFormat="1">
      <alignment horizontal="center" shrinkToFit="0" vertical="center" wrapText="1"/>
    </xf>
    <xf borderId="44" fillId="2" fontId="3" numFmtId="0" xfId="0" applyAlignment="1" applyBorder="1" applyFont="1">
      <alignment horizontal="center" shrinkToFit="0" vertical="center" wrapText="1"/>
    </xf>
    <xf borderId="44" fillId="2" fontId="18" numFmtId="0" xfId="0" applyAlignment="1" applyBorder="1" applyFont="1">
      <alignment horizontal="center" shrinkToFit="0" vertical="center" wrapText="1"/>
    </xf>
    <xf borderId="46" fillId="2" fontId="18" numFmtId="0" xfId="0" applyAlignment="1" applyBorder="1" applyFont="1">
      <alignment horizontal="center" shrinkToFit="0" vertical="center" wrapText="1"/>
    </xf>
    <xf borderId="0" fillId="0" fontId="18" numFmtId="0" xfId="0" applyAlignment="1" applyFont="1">
      <alignment shrinkToFit="0" wrapText="1"/>
    </xf>
    <xf borderId="0" fillId="0" fontId="26" numFmtId="0" xfId="0" applyAlignment="1" applyFont="1">
      <alignment shrinkToFit="0" wrapText="0"/>
    </xf>
    <xf borderId="44" fillId="0" fontId="3" numFmtId="0" xfId="0" applyAlignment="1" applyBorder="1" applyFont="1">
      <alignment horizontal="center" shrinkToFit="0" wrapText="1"/>
    </xf>
    <xf borderId="44" fillId="5" fontId="18" numFmtId="0" xfId="0" applyAlignment="1" applyBorder="1" applyFont="1">
      <alignment horizontal="center" shrinkToFit="0" wrapText="1"/>
    </xf>
    <xf borderId="42" fillId="0" fontId="20" numFmtId="0" xfId="0" applyAlignment="1" applyBorder="1" applyFont="1">
      <alignment horizontal="center" shrinkToFit="0" vertical="center" wrapText="1"/>
    </xf>
    <xf borderId="9" fillId="0" fontId="16" numFmtId="0" xfId="0" applyAlignment="1" applyBorder="1" applyFont="1">
      <alignment horizontal="center" shrinkToFit="0" wrapText="1"/>
    </xf>
    <xf borderId="17" fillId="0" fontId="16" numFmtId="0" xfId="0" applyAlignment="1" applyBorder="1" applyFont="1">
      <alignment horizontal="center" shrinkToFit="0" wrapText="1"/>
    </xf>
    <xf borderId="17" fillId="0" fontId="27" numFmtId="0" xfId="0" applyAlignment="1" applyBorder="1" applyFont="1">
      <alignment horizontal="center" shrinkToFit="0" wrapText="1"/>
    </xf>
    <xf borderId="17" fillId="0" fontId="3" numFmtId="164" xfId="0" applyAlignment="1" applyBorder="1" applyFont="1" applyNumberFormat="1">
      <alignment horizontal="center" shrinkToFit="0" wrapText="1"/>
    </xf>
    <xf borderId="17" fillId="0" fontId="3" numFmtId="0" xfId="0" applyAlignment="1" applyBorder="1" applyFont="1">
      <alignment horizontal="center" shrinkToFit="0" wrapText="1"/>
    </xf>
    <xf borderId="17" fillId="0" fontId="18" numFmtId="0" xfId="0" applyAlignment="1" applyBorder="1" applyFont="1">
      <alignment horizontal="center" shrinkToFit="0" wrapText="1"/>
    </xf>
    <xf borderId="16" fillId="0" fontId="18" numFmtId="0" xfId="0" applyAlignment="1" applyBorder="1" applyFont="1">
      <alignment horizontal="center" shrinkToFit="0" wrapText="1"/>
    </xf>
    <xf borderId="0" fillId="0" fontId="18" numFmtId="0" xfId="0" applyAlignment="1" applyFont="1">
      <alignment horizontal="center" shrinkToFit="0" wrapText="1"/>
    </xf>
    <xf borderId="0" fillId="0" fontId="3" numFmtId="0" xfId="0" applyAlignment="1" applyFont="1">
      <alignment horizontal="center" shrinkToFit="0" wrapText="1"/>
    </xf>
    <xf borderId="17" fillId="0" fontId="28" numFmtId="0" xfId="0" applyAlignment="1" applyBorder="1" applyFont="1">
      <alignment horizontal="center" shrinkToFit="0" wrapText="1"/>
    </xf>
    <xf borderId="9" fillId="0" fontId="29" numFmtId="0" xfId="0" applyAlignment="1" applyBorder="1" applyFont="1">
      <alignment horizontal="center" shrinkToFit="0" wrapText="1"/>
    </xf>
    <xf borderId="9" fillId="0" fontId="3" numFmtId="164" xfId="0" applyAlignment="1" applyBorder="1" applyFont="1" applyNumberFormat="1">
      <alignment horizontal="center" shrinkToFit="0" wrapText="1"/>
    </xf>
    <xf borderId="9" fillId="0" fontId="3" numFmtId="0" xfId="0" applyAlignment="1" applyBorder="1" applyFont="1">
      <alignment horizontal="center" shrinkToFit="0" wrapText="1"/>
    </xf>
    <xf borderId="9" fillId="0" fontId="18" numFmtId="0" xfId="0" applyAlignment="1" applyBorder="1" applyFont="1">
      <alignment horizontal="center" shrinkToFit="0" wrapText="1"/>
    </xf>
    <xf borderId="8" fillId="0" fontId="18" numFmtId="0" xfId="0" applyAlignment="1" applyBorder="1" applyFont="1">
      <alignment horizontal="center" shrinkToFit="0" wrapText="1"/>
    </xf>
    <xf borderId="16" fillId="0" fontId="3" numFmtId="0" xfId="0" applyAlignment="1" applyBorder="1" applyFont="1">
      <alignment horizontal="center" shrinkToFit="0" wrapText="1"/>
    </xf>
    <xf borderId="44" fillId="0" fontId="3" numFmtId="0" xfId="0" applyAlignment="1" applyBorder="1" applyFont="1">
      <alignment shrinkToFit="0" wrapText="1"/>
    </xf>
    <xf borderId="8" fillId="0" fontId="3" numFmtId="0" xfId="0" applyAlignment="1" applyBorder="1" applyFont="1">
      <alignment horizontal="center" shrinkToFit="0" wrapText="1"/>
    </xf>
    <xf borderId="42" fillId="0" fontId="3" numFmtId="0" xfId="0" applyAlignment="1" applyBorder="1" applyFont="1">
      <alignment shrinkToFit="0" wrapText="1"/>
    </xf>
    <xf borderId="44" fillId="0" fontId="18" numFmtId="0" xfId="0" applyAlignment="1" applyBorder="1" applyFont="1">
      <alignment horizontal="left" shrinkToFit="0" wrapText="1"/>
    </xf>
    <xf borderId="4" fillId="5" fontId="3" numFmtId="0" xfId="0" applyAlignment="1" applyBorder="1" applyFont="1">
      <alignment horizontal="center" shrinkToFit="0" wrapText="1"/>
    </xf>
    <xf borderId="4" fillId="6" fontId="3" numFmtId="0" xfId="0" applyAlignment="1" applyBorder="1" applyFill="1" applyFont="1">
      <alignment horizontal="center" shrinkToFit="0" wrapText="1"/>
    </xf>
    <xf borderId="44" fillId="0" fontId="30" numFmtId="2" xfId="0" applyAlignment="1" applyBorder="1" applyFont="1" applyNumberFormat="1">
      <alignment horizontal="center" shrinkToFit="0" vertical="center" wrapText="1"/>
    </xf>
    <xf borderId="44" fillId="0" fontId="31" numFmtId="0" xfId="0" applyAlignment="1" applyBorder="1" applyFont="1">
      <alignment horizontal="center" shrinkToFit="0" wrapText="1"/>
    </xf>
    <xf borderId="4" fillId="5" fontId="32" numFmtId="0" xfId="0" applyAlignment="1" applyBorder="1" applyFont="1">
      <alignment horizontal="left" shrinkToFit="0" wrapText="1"/>
    </xf>
    <xf borderId="44" fillId="5" fontId="33" numFmtId="0" xfId="0" applyAlignment="1" applyBorder="1" applyFont="1">
      <alignment horizontal="left" shrinkToFit="0" wrapText="1"/>
    </xf>
    <xf borderId="44" fillId="5" fontId="16" numFmtId="0" xfId="0" applyAlignment="1" applyBorder="1" applyFont="1">
      <alignment horizontal="center" shrinkToFit="0" vertical="center" wrapText="1"/>
    </xf>
    <xf borderId="44" fillId="5" fontId="3" numFmtId="164" xfId="0" applyAlignment="1" applyBorder="1" applyFont="1" applyNumberFormat="1">
      <alignment horizontal="center" shrinkToFit="0" vertical="center" wrapText="1"/>
    </xf>
    <xf borderId="44" fillId="5" fontId="3" numFmtId="0" xfId="0" applyAlignment="1" applyBorder="1" applyFont="1">
      <alignment horizontal="center" shrinkToFit="0" vertical="center" wrapText="1"/>
    </xf>
    <xf borderId="44" fillId="5" fontId="18" numFmtId="0" xfId="0" applyAlignment="1" applyBorder="1" applyFont="1">
      <alignment horizontal="center" shrinkToFit="0" vertical="center" wrapText="1"/>
    </xf>
    <xf borderId="46" fillId="5" fontId="18" numFmtId="0" xfId="0" applyAlignment="1" applyBorder="1" applyFont="1">
      <alignment horizontal="center" shrinkToFit="0" vertical="center" wrapText="1"/>
    </xf>
    <xf borderId="4" fillId="5" fontId="18" numFmtId="0" xfId="0" applyAlignment="1" applyBorder="1" applyFont="1">
      <alignment horizontal="center" shrinkToFit="0" wrapText="1"/>
    </xf>
    <xf borderId="4" fillId="5" fontId="34" numFmtId="0" xfId="0" applyAlignment="1" applyBorder="1" applyFont="1">
      <alignment horizontal="left" shrinkToFit="0" wrapText="1"/>
    </xf>
    <xf borderId="0" fillId="0" fontId="35" numFmtId="0" xfId="0" applyAlignment="1" applyFont="1">
      <alignment shrinkToFit="0" wrapText="1"/>
    </xf>
    <xf borderId="4" fillId="5" fontId="36" numFmtId="0" xfId="0" applyAlignment="1" applyBorder="1" applyFont="1">
      <alignment horizontal="left" shrinkToFit="0" wrapText="1"/>
    </xf>
    <xf borderId="0" fillId="0" fontId="32" numFmtId="0" xfId="0" applyAlignment="1" applyFont="1">
      <alignment horizontal="left" shrinkToFit="0" wrapText="1"/>
    </xf>
    <xf borderId="4" fillId="5" fontId="37" numFmtId="0" xfId="0" applyAlignment="1" applyBorder="1" applyFont="1">
      <alignment horizontal="left" shrinkToFit="0" wrapText="1"/>
    </xf>
    <xf borderId="43" fillId="7" fontId="15" numFmtId="0" xfId="0" applyAlignment="1" applyBorder="1" applyFill="1" applyFont="1">
      <alignment horizontal="center" shrinkToFit="0" vertical="center" wrapText="1"/>
    </xf>
    <xf borderId="45" fillId="5" fontId="16" numFmtId="0" xfId="0" applyAlignment="1" applyBorder="1" applyFont="1">
      <alignment horizontal="center" shrinkToFit="0" vertical="center" wrapText="1"/>
    </xf>
    <xf borderId="44" fillId="5" fontId="38" numFmtId="0" xfId="0" applyAlignment="1" applyBorder="1" applyFont="1">
      <alignment horizontal="center" shrinkToFit="0" wrapText="1"/>
    </xf>
    <xf borderId="41" fillId="7" fontId="15" numFmtId="0" xfId="0" applyAlignment="1" applyBorder="1" applyFont="1">
      <alignment horizontal="center" shrinkToFit="0" vertical="center" wrapText="1"/>
    </xf>
    <xf borderId="4" fillId="5" fontId="39" numFmtId="0" xfId="0" applyAlignment="1" applyBorder="1" applyFont="1">
      <alignment horizontal="left" shrinkToFit="0" wrapText="1"/>
    </xf>
    <xf borderId="44" fillId="0" fontId="40" numFmtId="0" xfId="0" applyAlignment="1" applyBorder="1" applyFont="1">
      <alignment horizontal="center" shrinkToFit="0" wrapText="1"/>
    </xf>
    <xf borderId="44" fillId="0" fontId="41" numFmtId="0" xfId="0" applyAlignment="1" applyBorder="1" applyFont="1">
      <alignment shrinkToFit="0" wrapText="1"/>
    </xf>
    <xf borderId="45" fillId="7" fontId="15" numFmtId="0" xfId="0" applyAlignment="1" applyBorder="1" applyFont="1">
      <alignment horizontal="center" shrinkToFit="0" wrapText="1"/>
    </xf>
    <xf borderId="47" fillId="2" fontId="16" numFmtId="0" xfId="0" applyAlignment="1" applyBorder="1" applyFont="1">
      <alignment horizontal="center" shrinkToFit="0" wrapText="1"/>
    </xf>
    <xf borderId="48" fillId="2" fontId="16" numFmtId="0" xfId="0" applyAlignment="1" applyBorder="1" applyFont="1">
      <alignment horizontal="center" shrinkToFit="0" wrapText="1"/>
    </xf>
    <xf borderId="48" fillId="2" fontId="42" numFmtId="0" xfId="0" applyAlignment="1" applyBorder="1" applyFont="1">
      <alignment horizontal="center" shrinkToFit="0" wrapText="1"/>
    </xf>
    <xf borderId="48" fillId="2" fontId="3" numFmtId="164" xfId="0" applyAlignment="1" applyBorder="1" applyFont="1" applyNumberFormat="1">
      <alignment horizontal="center" shrinkToFit="0" wrapText="1"/>
    </xf>
    <xf borderId="48" fillId="2" fontId="3" numFmtId="0" xfId="0" applyAlignment="1" applyBorder="1" applyFont="1">
      <alignment horizontal="center" shrinkToFit="0" wrapText="1"/>
    </xf>
    <xf borderId="48" fillId="2" fontId="18" numFmtId="0" xfId="0" applyAlignment="1" applyBorder="1" applyFont="1">
      <alignment horizontal="center" shrinkToFit="0" wrapText="1"/>
    </xf>
    <xf borderId="49" fillId="2" fontId="18" numFmtId="0" xfId="0" applyAlignment="1" applyBorder="1" applyFont="1">
      <alignment horizontal="center" shrinkToFit="0" wrapText="1"/>
    </xf>
    <xf borderId="44" fillId="2" fontId="18" numFmtId="0" xfId="0" applyAlignment="1" applyBorder="1" applyFont="1">
      <alignment horizontal="center" shrinkToFit="0" wrapText="1"/>
    </xf>
    <xf borderId="45" fillId="3" fontId="15" numFmtId="0" xfId="0" applyAlignment="1" applyBorder="1" applyFont="1">
      <alignment horizontal="center" shrinkToFit="0" wrapText="1"/>
    </xf>
    <xf borderId="44" fillId="0" fontId="43" numFmtId="0" xfId="0" applyAlignment="1" applyBorder="1" applyFont="1">
      <alignment horizontal="center" shrinkToFit="0" vertical="center" wrapText="1"/>
    </xf>
    <xf borderId="15" fillId="0" fontId="18" numFmtId="0" xfId="0" applyAlignment="1" applyBorder="1" applyFont="1">
      <alignment horizontal="center" shrinkToFit="0" wrapText="1"/>
    </xf>
    <xf borderId="17" fillId="0" fontId="16" numFmtId="164" xfId="0" applyAlignment="1" applyBorder="1" applyFont="1" applyNumberFormat="1">
      <alignment horizontal="center" shrinkToFit="0" wrapText="1"/>
    </xf>
    <xf borderId="17" fillId="0" fontId="16" numFmtId="0" xfId="0" applyAlignment="1" applyBorder="1" applyFont="1">
      <alignment horizontal="left" shrinkToFit="0" wrapText="1"/>
    </xf>
    <xf borderId="44" fillId="0" fontId="16" numFmtId="0" xfId="0" applyAlignment="1" applyBorder="1" applyFont="1">
      <alignment horizontal="left" shrinkToFit="0" vertical="center" wrapText="1"/>
    </xf>
    <xf borderId="44" fillId="3" fontId="15" numFmtId="0" xfId="0" applyAlignment="1" applyBorder="1" applyFont="1">
      <alignment horizontal="center" shrinkToFit="0" vertical="center" wrapText="1"/>
    </xf>
    <xf borderId="0" fillId="0" fontId="44" numFmtId="0" xfId="0" applyAlignment="1" applyFont="1">
      <alignment horizontal="center" shrinkToFit="0" wrapText="0"/>
    </xf>
    <xf borderId="44" fillId="0" fontId="45" numFmtId="0" xfId="0" applyAlignment="1" applyBorder="1" applyFont="1">
      <alignment horizontal="center" shrinkToFit="0" vertical="center" wrapText="1"/>
    </xf>
    <xf borderId="9" fillId="0" fontId="46" numFmtId="0" xfId="0" applyAlignment="1" applyBorder="1" applyFont="1">
      <alignment horizontal="center" shrinkToFit="0" wrapText="1"/>
    </xf>
    <xf borderId="9" fillId="0" fontId="46" numFmtId="164" xfId="0" applyAlignment="1" applyBorder="1" applyFont="1" applyNumberFormat="1">
      <alignment horizontal="center" shrinkToFit="0" wrapText="1"/>
    </xf>
    <xf borderId="47" fillId="5" fontId="47" numFmtId="0" xfId="0" applyAlignment="1" applyBorder="1" applyFont="1">
      <alignment horizontal="center" shrinkToFit="0" wrapText="1"/>
    </xf>
    <xf borderId="9" fillId="0" fontId="18" numFmtId="164" xfId="0" applyAlignment="1" applyBorder="1" applyFont="1" applyNumberFormat="1">
      <alignment horizontal="center" shrinkToFit="0" wrapText="1"/>
    </xf>
    <xf borderId="6" fillId="0" fontId="46" numFmtId="0" xfId="0" applyAlignment="1" applyBorder="1" applyFont="1">
      <alignment horizontal="center" shrinkToFit="0" wrapText="1"/>
    </xf>
    <xf borderId="17" fillId="0" fontId="46" numFmtId="0" xfId="0" applyAlignment="1" applyBorder="1" applyFont="1">
      <alignment horizontal="center" shrinkToFit="0" wrapText="1"/>
    </xf>
    <xf borderId="16" fillId="0" fontId="46" numFmtId="0" xfId="0" applyAlignment="1" applyBorder="1" applyFont="1">
      <alignment horizontal="center" shrinkToFit="0" wrapText="1"/>
    </xf>
    <xf borderId="44" fillId="0" fontId="48" numFmtId="0" xfId="0" applyAlignment="1" applyBorder="1" applyFont="1">
      <alignment horizontal="center" shrinkToFit="0" wrapText="1"/>
    </xf>
    <xf borderId="8" fillId="0" fontId="46" numFmtId="0" xfId="0" applyAlignment="1" applyBorder="1" applyFont="1">
      <alignment horizontal="center" shrinkToFit="0" wrapText="1"/>
    </xf>
    <xf borderId="42" fillId="0" fontId="3" numFmtId="0" xfId="0" applyAlignment="1" applyBorder="1" applyFont="1">
      <alignment horizontal="center" shrinkToFit="0" wrapText="1"/>
    </xf>
    <xf borderId="9" fillId="0" fontId="3" numFmtId="0" xfId="0" applyAlignment="1" applyBorder="1" applyFont="1">
      <alignment horizontal="left" shrinkToFit="0" wrapText="1"/>
    </xf>
    <xf borderId="44" fillId="0" fontId="48" numFmtId="0" xfId="0" applyAlignment="1" applyBorder="1" applyFont="1">
      <alignment horizontal="left" shrinkToFit="0" wrapText="1"/>
    </xf>
    <xf borderId="0" fillId="0" fontId="49" numFmtId="0" xfId="0" applyAlignment="1" applyFont="1">
      <alignment horizontal="center" shrinkToFit="0" wrapText="1"/>
    </xf>
    <xf borderId="42" fillId="0" fontId="3" numFmtId="164" xfId="0" applyAlignment="1" applyBorder="1" applyFont="1" applyNumberFormat="1">
      <alignment horizontal="center" shrinkToFit="0" wrapText="1"/>
    </xf>
    <xf borderId="6" fillId="0" fontId="50" numFmtId="0" xfId="0" applyAlignment="1" applyBorder="1" applyFont="1">
      <alignment horizontal="center" shrinkToFit="0" wrapText="1"/>
    </xf>
    <xf borderId="6" fillId="0" fontId="3" numFmtId="164" xfId="0" applyAlignment="1" applyBorder="1" applyFont="1" applyNumberFormat="1">
      <alignment horizontal="center" shrinkToFit="0" wrapText="1"/>
    </xf>
    <xf borderId="6" fillId="0" fontId="3" numFmtId="0" xfId="0" applyAlignment="1" applyBorder="1" applyFont="1">
      <alignment horizontal="center" shrinkToFit="0" wrapText="1"/>
    </xf>
    <xf borderId="4" fillId="3" fontId="15" numFmtId="0" xfId="0" applyAlignment="1" applyBorder="1" applyFont="1">
      <alignment horizontal="center" shrinkToFit="0" wrapText="1"/>
    </xf>
    <xf borderId="0" fillId="0" fontId="46" numFmtId="0" xfId="0" applyAlignment="1" applyFont="1">
      <alignment horizontal="center" shrinkToFit="0" wrapText="1"/>
    </xf>
    <xf borderId="0" fillId="0" fontId="16" numFmtId="0" xfId="0" applyAlignment="1" applyFont="1">
      <alignment horizontal="center" shrinkToFit="0" wrapText="1"/>
    </xf>
    <xf borderId="0" fillId="0" fontId="3" numFmtId="164" xfId="0" applyAlignment="1" applyFont="1" applyNumberFormat="1">
      <alignment horizontal="center" shrinkToFit="0" wrapText="1"/>
    </xf>
    <xf borderId="26" fillId="8" fontId="51" numFmtId="0" xfId="0" applyAlignment="1" applyBorder="1" applyFill="1" applyFont="1">
      <alignment horizontal="center" shrinkToFit="0" vertical="center" wrapText="0"/>
    </xf>
    <xf borderId="50" fillId="0" fontId="2" numFmtId="0" xfId="0" applyAlignment="1" applyBorder="1" applyFont="1">
      <alignment shrinkToFit="0" wrapText="1"/>
    </xf>
    <xf borderId="51" fillId="8" fontId="52" numFmtId="0" xfId="0" applyAlignment="1" applyBorder="1" applyFont="1">
      <alignment horizontal="center" shrinkToFit="0" vertical="center" wrapText="1"/>
    </xf>
    <xf borderId="52" fillId="4" fontId="52" numFmtId="0" xfId="0" applyAlignment="1" applyBorder="1" applyFont="1">
      <alignment horizontal="center" shrinkToFit="0" vertical="center" wrapText="1"/>
    </xf>
    <xf borderId="53" fillId="4" fontId="52" numFmtId="0" xfId="0" applyAlignment="1" applyBorder="1" applyFont="1">
      <alignment horizontal="center" shrinkToFit="0" vertical="center" wrapText="1"/>
    </xf>
    <xf borderId="54" fillId="4" fontId="52" numFmtId="0" xfId="0" applyAlignment="1" applyBorder="1" applyFont="1">
      <alignment horizontal="center" shrinkToFit="0" vertical="center" wrapText="1"/>
    </xf>
    <xf borderId="52" fillId="4" fontId="52" numFmtId="0" xfId="0" applyAlignment="1" applyBorder="1" applyFont="1">
      <alignment horizontal="center" shrinkToFit="0" textRotation="90" wrapText="1"/>
    </xf>
    <xf borderId="53" fillId="4" fontId="52" numFmtId="0" xfId="0" applyAlignment="1" applyBorder="1" applyFont="1">
      <alignment horizontal="center" shrinkToFit="0" textRotation="90" wrapText="1"/>
    </xf>
    <xf borderId="55" fillId="4" fontId="52" numFmtId="0" xfId="0" applyAlignment="1" applyBorder="1" applyFont="1">
      <alignment horizontal="center" shrinkToFit="0" textRotation="90" wrapText="1"/>
    </xf>
    <xf borderId="54" fillId="4" fontId="52" numFmtId="0" xfId="0" applyAlignment="1" applyBorder="1" applyFont="1">
      <alignment horizontal="center" shrinkToFit="0" textRotation="90" wrapText="1"/>
    </xf>
    <xf borderId="56" fillId="0" fontId="2" numFmtId="0" xfId="0" applyAlignment="1" applyBorder="1" applyFont="1">
      <alignment shrinkToFit="0" wrapText="1"/>
    </xf>
    <xf borderId="57" fillId="5" fontId="53" numFmtId="0" xfId="0" applyAlignment="1" applyBorder="1" applyFont="1">
      <alignment horizontal="center" shrinkToFit="0" vertical="center" wrapText="0"/>
    </xf>
    <xf borderId="58" fillId="5" fontId="52" numFmtId="0" xfId="0" applyAlignment="1" applyBorder="1" applyFont="1">
      <alignment horizontal="center" shrinkToFit="0" vertical="center" wrapText="0"/>
    </xf>
    <xf borderId="59" fillId="5" fontId="52" numFmtId="0" xfId="0" applyAlignment="1" applyBorder="1" applyFont="1">
      <alignment horizontal="center" shrinkToFit="0" vertical="center" wrapText="0"/>
    </xf>
    <xf borderId="57" fillId="9" fontId="52" numFmtId="0" xfId="0" applyAlignment="1" applyBorder="1" applyFill="1" applyFont="1">
      <alignment horizontal="center" shrinkToFit="0" vertical="center" wrapText="0"/>
    </xf>
    <xf borderId="58" fillId="5" fontId="5" numFmtId="0" xfId="0" applyAlignment="1" applyBorder="1" applyFont="1">
      <alignment horizontal="center" shrinkToFit="0" vertical="center" wrapText="0"/>
    </xf>
    <xf borderId="59" fillId="5" fontId="5" numFmtId="0" xfId="0" applyAlignment="1" applyBorder="1" applyFont="1">
      <alignment horizontal="center" shrinkToFit="0" vertical="center" wrapText="0"/>
    </xf>
    <xf borderId="60" fillId="5" fontId="5" numFmtId="0" xfId="0" applyAlignment="1" applyBorder="1" applyFont="1">
      <alignment horizontal="center" shrinkToFit="0" vertical="center" wrapText="0"/>
    </xf>
    <xf borderId="57" fillId="5" fontId="5" numFmtId="0" xfId="0" applyAlignment="1" applyBorder="1" applyFont="1">
      <alignment horizontal="center" shrinkToFit="0" vertical="center" wrapText="0"/>
    </xf>
    <xf borderId="43" fillId="5" fontId="54" numFmtId="0" xfId="0" applyAlignment="1" applyBorder="1" applyFont="1">
      <alignment horizontal="center" shrinkToFit="0" vertical="center" wrapText="0"/>
    </xf>
    <xf borderId="44" fillId="5" fontId="52" numFmtId="0" xfId="0" applyAlignment="1" applyBorder="1" applyFont="1">
      <alignment horizontal="center" shrinkToFit="0" vertical="center" wrapText="0"/>
    </xf>
    <xf borderId="61" fillId="5" fontId="52" numFmtId="0" xfId="0" applyAlignment="1" applyBorder="1" applyFont="1">
      <alignment horizontal="center" shrinkToFit="0" vertical="center" wrapText="0"/>
    </xf>
    <xf borderId="43" fillId="9" fontId="52" numFmtId="0" xfId="0" applyAlignment="1" applyBorder="1" applyFont="1">
      <alignment horizontal="center" shrinkToFit="0" vertical="center" wrapText="0"/>
    </xf>
    <xf borderId="44" fillId="5" fontId="5" numFmtId="0" xfId="0" applyAlignment="1" applyBorder="1" applyFont="1">
      <alignment horizontal="center" shrinkToFit="0" vertical="center" wrapText="0"/>
    </xf>
    <xf borderId="61" fillId="5" fontId="5" numFmtId="0" xfId="0" applyAlignment="1" applyBorder="1" applyFont="1">
      <alignment horizontal="center" shrinkToFit="0" vertical="center" wrapText="0"/>
    </xf>
    <xf borderId="62" fillId="5" fontId="5" numFmtId="0" xfId="0" applyAlignment="1" applyBorder="1" applyFont="1">
      <alignment horizontal="center" shrinkToFit="0" vertical="center" wrapText="0"/>
    </xf>
    <xf borderId="43" fillId="5" fontId="5" numFmtId="0" xfId="0" applyAlignment="1" applyBorder="1" applyFont="1">
      <alignment horizontal="center" shrinkToFit="0" vertical="center" wrapText="0"/>
    </xf>
    <xf borderId="43" fillId="5" fontId="55" numFmtId="0" xfId="0" applyAlignment="1" applyBorder="1" applyFont="1">
      <alignment horizontal="center" shrinkToFit="0" vertical="center" wrapText="0"/>
    </xf>
    <xf borderId="44" fillId="9" fontId="5" numFmtId="0" xfId="0" applyAlignment="1" applyBorder="1" applyFont="1">
      <alignment horizontal="center" shrinkToFit="0" vertical="center" wrapText="0"/>
    </xf>
    <xf borderId="43" fillId="5" fontId="52" numFmtId="0" xfId="0" applyAlignment="1" applyBorder="1" applyFont="1">
      <alignment horizontal="center" shrinkToFit="0" vertical="center" wrapText="0"/>
    </xf>
    <xf borderId="44" fillId="10" fontId="5" numFmtId="16" xfId="0" applyAlignment="1" applyBorder="1" applyFill="1" applyFont="1" applyNumberFormat="1">
      <alignment horizontal="center" shrinkToFit="0" vertical="center" wrapText="0"/>
    </xf>
    <xf borderId="44" fillId="10" fontId="5" numFmtId="0" xfId="0" applyAlignment="1" applyBorder="1" applyFont="1">
      <alignment horizontal="center" shrinkToFit="0" vertical="center" wrapText="0"/>
    </xf>
    <xf borderId="44" fillId="10" fontId="5" numFmtId="0" xfId="0" applyAlignment="1" applyBorder="1" applyFont="1">
      <alignment horizontal="center" shrinkToFit="0" vertical="center" wrapText="1"/>
    </xf>
    <xf borderId="44" fillId="11" fontId="5" numFmtId="0" xfId="0" applyAlignment="1" applyBorder="1" applyFill="1" applyFont="1">
      <alignment horizontal="center" shrinkToFit="0" vertical="center" wrapText="0"/>
    </xf>
    <xf borderId="61" fillId="10" fontId="5" numFmtId="0" xfId="0" applyAlignment="1" applyBorder="1" applyFont="1">
      <alignment horizontal="center" shrinkToFit="0" vertical="center" wrapText="0"/>
    </xf>
    <xf borderId="61" fillId="12" fontId="5" numFmtId="0" xfId="0" applyAlignment="1" applyBorder="1" applyFill="1" applyFont="1">
      <alignment horizontal="center" shrinkToFit="0" vertical="center" wrapText="0"/>
    </xf>
    <xf borderId="44" fillId="5" fontId="56" numFmtId="0" xfId="0" applyAlignment="1" applyBorder="1" applyFont="1">
      <alignment horizontal="center" shrinkToFit="0" vertical="center" wrapText="0"/>
    </xf>
    <xf borderId="62" fillId="10" fontId="5" numFmtId="0" xfId="0" applyAlignment="1" applyBorder="1" applyFont="1">
      <alignment horizontal="center" shrinkToFit="0" vertical="center" wrapText="0"/>
    </xf>
    <xf borderId="61" fillId="12" fontId="5" numFmtId="16" xfId="0" applyAlignment="1" applyBorder="1" applyFont="1" applyNumberFormat="1">
      <alignment horizontal="center" shrinkToFit="0" vertical="center" wrapText="0"/>
    </xf>
    <xf borderId="44" fillId="13" fontId="5" numFmtId="0" xfId="0" applyAlignment="1" applyBorder="1" applyFill="1" applyFont="1">
      <alignment horizontal="center" shrinkToFit="0" vertical="center" wrapText="0"/>
    </xf>
    <xf borderId="44" fillId="5" fontId="57" numFmtId="0" xfId="0" applyAlignment="1" applyBorder="1" applyFont="1">
      <alignment horizontal="center" shrinkToFit="0" vertical="center" wrapText="0"/>
    </xf>
    <xf borderId="44" fillId="5" fontId="58" numFmtId="0" xfId="0" applyAlignment="1" applyBorder="1" applyFont="1">
      <alignment horizontal="center" shrinkToFit="0" vertical="center" wrapText="0"/>
    </xf>
    <xf borderId="44" fillId="5" fontId="54" numFmtId="0" xfId="0" applyAlignment="1" applyBorder="1" applyFont="1">
      <alignment horizontal="center" shrinkToFit="0" vertical="center" wrapText="0"/>
    </xf>
    <xf borderId="44" fillId="10" fontId="5" numFmtId="17" xfId="0" applyAlignment="1" applyBorder="1" applyFont="1" applyNumberFormat="1">
      <alignment horizontal="center" shrinkToFit="0" vertical="center" wrapText="0"/>
    </xf>
    <xf borderId="61" fillId="10" fontId="5" numFmtId="16" xfId="0" applyAlignment="1" applyBorder="1" applyFont="1" applyNumberFormat="1">
      <alignment horizontal="center" shrinkToFit="0" vertical="center" wrapText="0"/>
    </xf>
    <xf borderId="44" fillId="5" fontId="5" numFmtId="16" xfId="0" applyAlignment="1" applyBorder="1" applyFont="1" applyNumberFormat="1">
      <alignment horizontal="center" shrinkToFit="0" vertical="center" wrapText="0"/>
    </xf>
    <xf borderId="43" fillId="5" fontId="59" numFmtId="0" xfId="0" applyAlignment="1" applyBorder="1" applyFont="1">
      <alignment horizontal="center" shrinkToFit="0" wrapText="0"/>
    </xf>
    <xf borderId="44" fillId="12" fontId="5" numFmtId="16" xfId="0" applyAlignment="1" applyBorder="1" applyFont="1" applyNumberFormat="1">
      <alignment horizontal="center" shrinkToFit="0" vertical="center" wrapText="0"/>
    </xf>
    <xf borderId="44" fillId="12" fontId="5" numFmtId="0" xfId="0" applyAlignment="1" applyBorder="1" applyFont="1">
      <alignment horizontal="center" shrinkToFit="0" vertical="center" wrapText="0"/>
    </xf>
    <xf borderId="43" fillId="12" fontId="5" numFmtId="0" xfId="0" applyAlignment="1" applyBorder="1" applyFont="1">
      <alignment horizontal="center" shrinkToFit="0" vertical="center" wrapText="0"/>
    </xf>
    <xf borderId="62" fillId="14" fontId="5" numFmtId="0" xfId="0" applyAlignment="1" applyBorder="1" applyFill="1" applyFont="1">
      <alignment horizontal="center" shrinkToFit="0" vertical="center" wrapText="0"/>
    </xf>
    <xf borderId="43" fillId="10" fontId="5" numFmtId="0" xfId="0" applyAlignment="1" applyBorder="1" applyFont="1">
      <alignment horizontal="center" shrinkToFit="0" vertical="center" wrapText="0"/>
    </xf>
    <xf borderId="44" fillId="5" fontId="60" numFmtId="0" xfId="0" applyAlignment="1" applyBorder="1" applyFont="1">
      <alignment horizontal="center" shrinkToFit="0" vertical="center" wrapText="1"/>
    </xf>
    <xf borderId="44" fillId="9" fontId="5" numFmtId="17" xfId="0" applyAlignment="1" applyBorder="1" applyFont="1" applyNumberFormat="1">
      <alignment horizontal="center" shrinkToFit="0" vertical="center" wrapText="0"/>
    </xf>
    <xf borderId="44" fillId="5" fontId="61" numFmtId="0" xfId="0" applyAlignment="1" applyBorder="1" applyFont="1">
      <alignment shrinkToFit="0" wrapText="1"/>
    </xf>
    <xf borderId="44" fillId="5" fontId="62" numFmtId="0" xfId="0" applyAlignment="1" applyBorder="1" applyFont="1">
      <alignment shrinkToFit="0" wrapText="1"/>
    </xf>
    <xf borderId="44" fillId="5" fontId="63" numFmtId="0" xfId="0" applyAlignment="1" applyBorder="1" applyFont="1">
      <alignment horizontal="center" shrinkToFit="0" vertical="center" wrapText="1"/>
    </xf>
    <xf borderId="63" fillId="5" fontId="52" numFmtId="0" xfId="0" applyAlignment="1" applyBorder="1" applyFont="1">
      <alignment horizontal="center" shrinkToFit="0" vertical="center" wrapText="0"/>
    </xf>
    <xf borderId="64" fillId="5" fontId="52" numFmtId="0" xfId="0" applyAlignment="1" applyBorder="1" applyFont="1">
      <alignment horizontal="center" shrinkToFit="0" vertical="center" wrapText="0"/>
    </xf>
    <xf borderId="64" fillId="5" fontId="64" numFmtId="0" xfId="0" applyAlignment="1" applyBorder="1" applyFont="1">
      <alignment horizontal="center" shrinkToFit="0" vertical="center" wrapText="1"/>
    </xf>
    <xf borderId="65" fillId="5" fontId="52" numFmtId="0" xfId="0" applyAlignment="1" applyBorder="1" applyFont="1">
      <alignment horizontal="center" shrinkToFit="0" vertical="center" wrapText="0"/>
    </xf>
    <xf borderId="64" fillId="5" fontId="5" numFmtId="0" xfId="0" applyAlignment="1" applyBorder="1" applyFont="1">
      <alignment horizontal="center" shrinkToFit="0" vertical="center" wrapText="0"/>
    </xf>
    <xf borderId="65" fillId="5" fontId="5" numFmtId="0" xfId="0" applyAlignment="1" applyBorder="1" applyFont="1">
      <alignment horizontal="center" shrinkToFit="0" vertical="center" wrapText="0"/>
    </xf>
    <xf borderId="66" fillId="5" fontId="5" numFmtId="0" xfId="0" applyAlignment="1" applyBorder="1" applyFont="1">
      <alignment horizontal="center" shrinkToFit="0" vertical="center" wrapText="0"/>
    </xf>
    <xf borderId="63" fillId="12" fontId="5" numFmtId="0" xfId="0" applyAlignment="1" applyBorder="1" applyFont="1">
      <alignment horizontal="center" shrinkToFit="0" vertical="center" wrapText="0"/>
    </xf>
    <xf borderId="64" fillId="12" fontId="5" numFmtId="0" xfId="0" applyAlignment="1" applyBorder="1" applyFont="1">
      <alignment horizontal="center" shrinkToFit="0" vertical="center" wrapText="0"/>
    </xf>
    <xf borderId="63" fillId="5" fontId="5" numFmtId="0" xfId="0" applyAlignment="1" applyBorder="1" applyFont="1">
      <alignment horizontal="center" shrinkToFit="0" vertical="center" wrapText="0"/>
    </xf>
    <xf borderId="44" fillId="5" fontId="65" numFmtId="0" xfId="0" applyAlignment="1" applyBorder="1" applyFont="1">
      <alignment horizontal="center" shrinkToFit="0" vertical="center" wrapText="1"/>
    </xf>
    <xf borderId="15" fillId="5" fontId="52" numFmtId="0" xfId="0" applyAlignment="1" applyBorder="1" applyFont="1">
      <alignment horizontal="center" shrinkToFit="0" vertical="center" wrapText="0"/>
    </xf>
    <xf borderId="4" fillId="5" fontId="52" numFmtId="0" xfId="0" applyAlignment="1" applyBorder="1" applyFont="1">
      <alignment horizontal="center" shrinkToFit="0" vertical="center" wrapText="0"/>
    </xf>
    <xf borderId="4" fillId="5" fontId="5" numFmtId="0" xfId="0" applyAlignment="1" applyBorder="1" applyFont="1">
      <alignment horizontal="center" shrinkToFit="0" vertical="center" wrapText="0"/>
    </xf>
    <xf borderId="0" fillId="0" fontId="4" numFmtId="0" xfId="0" applyAlignment="1" applyFont="1">
      <alignment shrinkToFit="0" vertical="center" wrapText="1"/>
    </xf>
    <xf borderId="0" fillId="0" fontId="4"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247650</xdr:colOff>
      <xdr:row>0</xdr:row>
      <xdr:rowOff>38100</xdr:rowOff>
    </xdr:from>
    <xdr:ext cx="1209675" cy="914400"/>
    <xdr:pic>
      <xdr:nvPicPr>
        <xdr:cNvPr descr="Logotipo&#10;&#10;Descripción generada automáticament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192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90" Type="http://schemas.openxmlformats.org/officeDocument/2006/relationships/hyperlink" Target="https://drive.google.com/open?id=1LEEtAa3-QbQ3qvleXCuKruRiSuZfsZL6" TargetMode="External"/><Relationship Id="rId194" Type="http://schemas.openxmlformats.org/officeDocument/2006/relationships/hyperlink" Target="https://drive.google.com/open?id=1C2SfM79xH80Kqc6AqhdzXiVw46eIsamH" TargetMode="External"/><Relationship Id="rId193" Type="http://schemas.openxmlformats.org/officeDocument/2006/relationships/hyperlink" Target="https://drive.google.com/open?id=1MaWl8CamOzWx8c6Hgn0Ys1v8jDl7fBk8" TargetMode="External"/><Relationship Id="rId192" Type="http://schemas.openxmlformats.org/officeDocument/2006/relationships/hyperlink" Target="https://drive.google.com/open?id=1zwUflsxchU_wnnZWRtIjpAqJLYFm7HfL" TargetMode="External"/><Relationship Id="rId191" Type="http://schemas.openxmlformats.org/officeDocument/2006/relationships/hyperlink" Target="https://drive.google.com/open?id=1i7_8JSxWMKZV2PBVC1-uak-Qegg_rPOW" TargetMode="External"/><Relationship Id="rId187" Type="http://schemas.openxmlformats.org/officeDocument/2006/relationships/hyperlink" Target="https://drive.google.com/open?id=1_pme57Yi5AurB-aSz2-ojFDSmuulC16B" TargetMode="External"/><Relationship Id="rId186" Type="http://schemas.openxmlformats.org/officeDocument/2006/relationships/hyperlink" Target="https://drive.google.com/open?id=1ruulHHyhEoeraE07HhRHGgE__lywUGPG" TargetMode="External"/><Relationship Id="rId185" Type="http://schemas.openxmlformats.org/officeDocument/2006/relationships/hyperlink" Target="https://drive.google.com/open?id=1xnHDbDJFtv6UGy6R6U19OAnSFcIOGGsF" TargetMode="External"/><Relationship Id="rId184" Type="http://schemas.openxmlformats.org/officeDocument/2006/relationships/hyperlink" Target="https://drive.google.com/open?id=164X5u822mK6SQ5vusLYAAteSB2N1uZxO" TargetMode="External"/><Relationship Id="rId189" Type="http://schemas.openxmlformats.org/officeDocument/2006/relationships/hyperlink" Target="https://drive.google.com/open?id=1F6h9N18WM3iYmLkS3krFlGpK8kLkzF3C" TargetMode="External"/><Relationship Id="rId188" Type="http://schemas.openxmlformats.org/officeDocument/2006/relationships/hyperlink" Target="https://drive.google.com/open?id=12weVI6AykNSbUX2OGuoNAYu-aBeDVv88" TargetMode="External"/><Relationship Id="rId183" Type="http://schemas.openxmlformats.org/officeDocument/2006/relationships/hyperlink" Target="https://drive.google.com/open?id=1iV3ovCTGiuE5ftggVJjygjWXUgjEiXOs" TargetMode="External"/><Relationship Id="rId182" Type="http://schemas.openxmlformats.org/officeDocument/2006/relationships/hyperlink" Target="https://drive.google.com/open?id=1xMBg_9dDWTlLU15BdkMTnqy7GJTvcwJN" TargetMode="External"/><Relationship Id="rId181" Type="http://schemas.openxmlformats.org/officeDocument/2006/relationships/hyperlink" Target="https://drive.google.com/open?id=1SAU6ZPohMVBzJtJuLvPHyZckIFrOfYWn" TargetMode="External"/><Relationship Id="rId180" Type="http://schemas.openxmlformats.org/officeDocument/2006/relationships/hyperlink" Target="https://drive.google.com/open?id=1BMGOYskXOcNR9_xWNNyI5MF5mLXljGRd" TargetMode="External"/><Relationship Id="rId176" Type="http://schemas.openxmlformats.org/officeDocument/2006/relationships/hyperlink" Target="https://drive.google.com/open?id=1Bj2a-zBcoOKHIPxkThe0V3G2Yp5kDnDL" TargetMode="External"/><Relationship Id="rId175" Type="http://schemas.openxmlformats.org/officeDocument/2006/relationships/hyperlink" Target="https://drive.google.com/open?id=1Os-50Bu8R01vwU4P-N3Y49Z9Kz5Af8Qa" TargetMode="External"/><Relationship Id="rId174" Type="http://schemas.openxmlformats.org/officeDocument/2006/relationships/hyperlink" Target="https://drive.google.com/open?id=1x9e2VhtNdAafYPjoO1wtW0rvWRPknYQo" TargetMode="External"/><Relationship Id="rId173" Type="http://schemas.openxmlformats.org/officeDocument/2006/relationships/hyperlink" Target="https://drive.google.com/open?id=1L1NH88ysIuWkocmRYE9OmhsWzT1QvpP_" TargetMode="External"/><Relationship Id="rId179" Type="http://schemas.openxmlformats.org/officeDocument/2006/relationships/hyperlink" Target="https://drive.google.com/open?id=18g_Ke9t9HmGxfwauGw03fAw1RygOMqiA" TargetMode="External"/><Relationship Id="rId178" Type="http://schemas.openxmlformats.org/officeDocument/2006/relationships/hyperlink" Target="https://drive.google.com/open?id=1Ke5-GkbxCvYyfuEIJkDqLtZRM6PEIbM_" TargetMode="External"/><Relationship Id="rId177" Type="http://schemas.openxmlformats.org/officeDocument/2006/relationships/hyperlink" Target="https://drive.google.com/open?id=1ysHl4AWmEqMLscwBdveXbh8qnpFhIYgp" TargetMode="External"/><Relationship Id="rId198" Type="http://schemas.openxmlformats.org/officeDocument/2006/relationships/hyperlink" Target="https://drive.google.com/open?id=1XHOPW72pg2otlCbpz9ZtUwLRS57-b0eV" TargetMode="External"/><Relationship Id="rId197" Type="http://schemas.openxmlformats.org/officeDocument/2006/relationships/hyperlink" Target="https://drive.google.com/open?id=15Jd--E2y3teXyM3P27QWvj_6t1QLET41" TargetMode="External"/><Relationship Id="rId196" Type="http://schemas.openxmlformats.org/officeDocument/2006/relationships/hyperlink" Target="https://drive.google.com/open?id=1WUE1JR6qt9BzTyVQnUiZaQs4jYdByAEL" TargetMode="External"/><Relationship Id="rId195" Type="http://schemas.openxmlformats.org/officeDocument/2006/relationships/hyperlink" Target="https://drive.google.com/open?id=1DWAXhhY_uE3eOdz9xsOXVsNhZ1MKVs8C" TargetMode="External"/><Relationship Id="rId199" Type="http://schemas.openxmlformats.org/officeDocument/2006/relationships/hyperlink" Target="https://drive.google.com/open?id=1pYu-6wgxPg6amoA-yESwdgmdCOB9voOh" TargetMode="External"/><Relationship Id="rId150" Type="http://schemas.openxmlformats.org/officeDocument/2006/relationships/hyperlink" Target="https://drive.google.com/open?id=10BGTtk_v1-FyKaY4DoYxLvKrZLXELGTL" TargetMode="External"/><Relationship Id="rId392" Type="http://schemas.openxmlformats.org/officeDocument/2006/relationships/hyperlink" Target="https://drive.google.com/open?id=1W3hiP-cDJTqoX8vxpnHNm4BoEf9GEtJj" TargetMode="External"/><Relationship Id="rId391" Type="http://schemas.openxmlformats.org/officeDocument/2006/relationships/hyperlink" Target="https://drive.google.com/open?id=1TGs48Pt00QKrVroSDnl9ZZYvamDF3R-A" TargetMode="External"/><Relationship Id="rId390" Type="http://schemas.openxmlformats.org/officeDocument/2006/relationships/hyperlink" Target="https://drive.google.com/open?id=1bsr-6n9s0ruu4gFVTiHVgeJ_ybKN0A5N" TargetMode="External"/><Relationship Id="rId1" Type="http://schemas.openxmlformats.org/officeDocument/2006/relationships/hyperlink" Target="https://drive.google.com/open?id=1BRSVY-mQOvj6RnavLr1FvN2MWzMkUAYM" TargetMode="External"/><Relationship Id="rId2" Type="http://schemas.openxmlformats.org/officeDocument/2006/relationships/hyperlink" Target="https://drive.google.com/open?id=1lInGYtBoRqdP1UMoR1xQstj4oycSd5Ug" TargetMode="External"/><Relationship Id="rId3" Type="http://schemas.openxmlformats.org/officeDocument/2006/relationships/hyperlink" Target="https://drive.google.com/open?id=1EcdcH4lc45YG6EQujdSLHW-BnrdZHdHO" TargetMode="External"/><Relationship Id="rId149" Type="http://schemas.openxmlformats.org/officeDocument/2006/relationships/hyperlink" Target="https://drive.google.com/open?id=1M3v6QcFTN0cc9s1N6BzL_ZttQdDAFWr7" TargetMode="External"/><Relationship Id="rId4" Type="http://schemas.openxmlformats.org/officeDocument/2006/relationships/hyperlink" Target="https://drive.google.com/open?id=1mI93n2RRF9wGvbdgQX0t-YMJSOiDhhhT" TargetMode="External"/><Relationship Id="rId148" Type="http://schemas.openxmlformats.org/officeDocument/2006/relationships/hyperlink" Target="https://drive.google.com/open?id=1METQtZqpeOwf5HTnN2gZAU4vUlSqD1HH" TargetMode="External"/><Relationship Id="rId1090" Type="http://schemas.openxmlformats.org/officeDocument/2006/relationships/hyperlink" Target="https://drive.google.com/open?id=1lCX1zgmFROPdgbdy8_1inNq4as2t-rbn" TargetMode="External"/><Relationship Id="rId1091" Type="http://schemas.openxmlformats.org/officeDocument/2006/relationships/hyperlink" Target="https://drive.google.com/open?id=1nyLMGFUB5nROBKMUR1dNUxZDekXD9XP5" TargetMode="External"/><Relationship Id="rId1092" Type="http://schemas.openxmlformats.org/officeDocument/2006/relationships/hyperlink" Target="https://drive.google.com/open?id=1DtIc8lWv5kl3eleVIFdTataYWqBmEh1D" TargetMode="External"/><Relationship Id="rId1093" Type="http://schemas.openxmlformats.org/officeDocument/2006/relationships/hyperlink" Target="https://drive.google.com/open?id=1lFThm6gOzXGnIq3hkzQMQyevAK5G0X0k" TargetMode="External"/><Relationship Id="rId1094" Type="http://schemas.openxmlformats.org/officeDocument/2006/relationships/hyperlink" Target="https://drive.google.com/open?id=16EuDTcc5v9qQNnW9E9g5E19dtnBKQKhl" TargetMode="External"/><Relationship Id="rId9" Type="http://schemas.openxmlformats.org/officeDocument/2006/relationships/hyperlink" Target="https://drive.google.com/open?id=1Ygi7Qz1NwiiMRKXI6NohGl2o_abA-ja_" TargetMode="External"/><Relationship Id="rId143" Type="http://schemas.openxmlformats.org/officeDocument/2006/relationships/hyperlink" Target="https://drive.google.com/open?id=1cNkr2t0dJh_JNlmz4pTh-iQE-_DeD4Va" TargetMode="External"/><Relationship Id="rId385" Type="http://schemas.openxmlformats.org/officeDocument/2006/relationships/hyperlink" Target="https://drive.google.com/open?id=1q5kR2jjJurayfEAr9OoIj4L8FDi2U5U8" TargetMode="External"/><Relationship Id="rId1095" Type="http://schemas.openxmlformats.org/officeDocument/2006/relationships/hyperlink" Target="https://drive.google.com/open?id=1UUcJrH8e5xVWNsMHHlzxcW-gNDZaBvs5" TargetMode="External"/><Relationship Id="rId142" Type="http://schemas.openxmlformats.org/officeDocument/2006/relationships/hyperlink" Target="https://drive.google.com/open?id=1JRw7kO5dN0qduJN-ATYX7ypEUb_d7pN8" TargetMode="External"/><Relationship Id="rId384" Type="http://schemas.openxmlformats.org/officeDocument/2006/relationships/hyperlink" Target="https://drive.google.com/open?id=18kG-or_3zQLuXmRFCVH9bSkdciRggU2q" TargetMode="External"/><Relationship Id="rId1096" Type="http://schemas.openxmlformats.org/officeDocument/2006/relationships/hyperlink" Target="https://drive.google.com/open?id=1vn0Lr9fB7SkY0sfiaoab0z_S18i11Tzj" TargetMode="External"/><Relationship Id="rId141" Type="http://schemas.openxmlformats.org/officeDocument/2006/relationships/hyperlink" Target="https://drive.google.com/open?id=1SrjhgTVGJYusFcPTeeXccUZ8JA173BBE" TargetMode="External"/><Relationship Id="rId383" Type="http://schemas.openxmlformats.org/officeDocument/2006/relationships/hyperlink" Target="https://www.funcionpublica.gov.co/eva/gestornormativo/norma.php?i=200325" TargetMode="External"/><Relationship Id="rId1097" Type="http://schemas.openxmlformats.org/officeDocument/2006/relationships/hyperlink" Target="https://drive.google.com/open?id=1-pkB1Il53QFOlePKaUvbhkor7MRsKOx3" TargetMode="External"/><Relationship Id="rId140" Type="http://schemas.openxmlformats.org/officeDocument/2006/relationships/hyperlink" Target="https://drive.google.com/open?id=1lje128H0TNkJ1sxGUZ76P-Our2kqgz3C" TargetMode="External"/><Relationship Id="rId382" Type="http://schemas.openxmlformats.org/officeDocument/2006/relationships/hyperlink" Target="https://drive.google.com/open?id=1zR1N_mTBjnfjL9sG3K4xkPPULO5A31qf" TargetMode="External"/><Relationship Id="rId1098" Type="http://schemas.openxmlformats.org/officeDocument/2006/relationships/hyperlink" Target="https://drive.google.com/open?id=1GRDXkouM2hsmCdSUdRIG6Ae-vK-lV9Xa" TargetMode="External"/><Relationship Id="rId5" Type="http://schemas.openxmlformats.org/officeDocument/2006/relationships/hyperlink" Target="https://drive.google.com/open?id=1wN9CEn6I2M_8Nb9OlD0yoCn292TBzY9J" TargetMode="External"/><Relationship Id="rId147" Type="http://schemas.openxmlformats.org/officeDocument/2006/relationships/hyperlink" Target="https://drive.google.com/open?id=1teB69bx5L3m8PhtYVlV3E0-oopKjNZKf" TargetMode="External"/><Relationship Id="rId389" Type="http://schemas.openxmlformats.org/officeDocument/2006/relationships/hyperlink" Target="https://drive.google.com/open?id=1DakbeEe8ya74b6EzQj4ELVpyf3BtdjkC" TargetMode="External"/><Relationship Id="rId1099" Type="http://schemas.openxmlformats.org/officeDocument/2006/relationships/hyperlink" Target="https://drive.google.com/open?id=1s9xsxlfzdq8MzTvtmPitxEiPCOWZ0tgg" TargetMode="External"/><Relationship Id="rId6" Type="http://schemas.openxmlformats.org/officeDocument/2006/relationships/hyperlink" Target="https://drive.google.com/open?id=1FARoFHWIGChRHgHxh6DdlBlJcqfCvht3" TargetMode="External"/><Relationship Id="rId146" Type="http://schemas.openxmlformats.org/officeDocument/2006/relationships/hyperlink" Target="https://drive.google.com/open?id=1e-JewstIM7DKhM_dYpjJ_phgXjlXnFLb" TargetMode="External"/><Relationship Id="rId388" Type="http://schemas.openxmlformats.org/officeDocument/2006/relationships/hyperlink" Target="https://drive.google.com/open?id=1fBZertDQhX-kDg6XJx5qct5RLvory567" TargetMode="External"/><Relationship Id="rId7" Type="http://schemas.openxmlformats.org/officeDocument/2006/relationships/hyperlink" Target="https://drive.google.com/open?id=1ZAuEzkrJCszWBQ42nGP_DC5ZB58qdU4f" TargetMode="External"/><Relationship Id="rId145" Type="http://schemas.openxmlformats.org/officeDocument/2006/relationships/hyperlink" Target="https://drive.google.com/open?id=1EJSqFyRf66Bwyzk2iXOwvyUBccy3XPV0" TargetMode="External"/><Relationship Id="rId387" Type="http://schemas.openxmlformats.org/officeDocument/2006/relationships/hyperlink" Target="https://drive.google.com/open?id=1s43UsUGFLtan1KQWoiG7A8PQahuJF_2z" TargetMode="External"/><Relationship Id="rId8" Type="http://schemas.openxmlformats.org/officeDocument/2006/relationships/hyperlink" Target="https://drive.google.com/open?id=1LUkTr1-xBH6wqbjxG0yyuOFgDCnC3D0c" TargetMode="External"/><Relationship Id="rId144" Type="http://schemas.openxmlformats.org/officeDocument/2006/relationships/hyperlink" Target="https://drive.google.com/open?id=1U_RVJWOeT_mCCS3GL376ojXscnZa-rxv" TargetMode="External"/><Relationship Id="rId386" Type="http://schemas.openxmlformats.org/officeDocument/2006/relationships/hyperlink" Target="https://drive.google.com/open?id=1YCb3v2GeBui2JlW7HIz2piczfo2LH7G8" TargetMode="External"/><Relationship Id="rId381" Type="http://schemas.openxmlformats.org/officeDocument/2006/relationships/hyperlink" Target="https://drive.google.com/open?id=1G8PjwRt8Evu08Avp0mXS5ICyBMsRsVs6" TargetMode="External"/><Relationship Id="rId380" Type="http://schemas.openxmlformats.org/officeDocument/2006/relationships/hyperlink" Target="https://drive.google.com/open?id=1QueyeBHrOO7lv3maI_5QN-9tjg0DTUUq" TargetMode="External"/><Relationship Id="rId139" Type="http://schemas.openxmlformats.org/officeDocument/2006/relationships/hyperlink" Target="https://drive.google.com/open?id=1d8z32HzPGP4PVUXYD3U0FH3zjOVSscNb" TargetMode="External"/><Relationship Id="rId138" Type="http://schemas.openxmlformats.org/officeDocument/2006/relationships/hyperlink" Target="https://drive.google.com/open?id=1_34LYCTlg08TAkbZVndUOvzCJvPuB4DC" TargetMode="External"/><Relationship Id="rId137" Type="http://schemas.openxmlformats.org/officeDocument/2006/relationships/hyperlink" Target="https://drive.google.com/open?id=1tz1MFfZTuVVTw0fFpDK4WqxTZfvH9yAA" TargetMode="External"/><Relationship Id="rId379" Type="http://schemas.openxmlformats.org/officeDocument/2006/relationships/hyperlink" Target="https://drive.google.com/open?id=1PAyRnPGPQJ-zq_j3vUULsmmdp6rolVGO" TargetMode="External"/><Relationship Id="rId1080" Type="http://schemas.openxmlformats.org/officeDocument/2006/relationships/hyperlink" Target="https://drive.google.com/open?id=173n3nmeZsi5GhIER2opXuKcMd1F35lMm" TargetMode="External"/><Relationship Id="rId1081" Type="http://schemas.openxmlformats.org/officeDocument/2006/relationships/hyperlink" Target="https://drive.google.com/open?id=1ZzdOrTahyDAeIY0hYKcRrc6d9Oqk2_q9" TargetMode="External"/><Relationship Id="rId1082" Type="http://schemas.openxmlformats.org/officeDocument/2006/relationships/hyperlink" Target="https://drive.google.com/open?id=1XO7tK6MDcIHftAO5QaTIZUZvx5fsdkJo" TargetMode="External"/><Relationship Id="rId1083" Type="http://schemas.openxmlformats.org/officeDocument/2006/relationships/hyperlink" Target="https://drive.google.com/open?id=1K14rzp90s612FMHen-R8yyx9uHaZ6ZBZ" TargetMode="External"/><Relationship Id="rId132" Type="http://schemas.openxmlformats.org/officeDocument/2006/relationships/hyperlink" Target="https://drive.google.com/open?id=1nN0_UL58sykSV9zvLdbbzmq2KdPGAHaG" TargetMode="External"/><Relationship Id="rId374" Type="http://schemas.openxmlformats.org/officeDocument/2006/relationships/hyperlink" Target="https://drive.google.com/open?id=16I1nU5AE00f0GwzDjZk4HIpnfr7SBCF-" TargetMode="External"/><Relationship Id="rId1084" Type="http://schemas.openxmlformats.org/officeDocument/2006/relationships/hyperlink" Target="https://drive.google.com/open?id=1fNu2xGzCRxC1GB38lST8wzvW1G5HUpDJ" TargetMode="External"/><Relationship Id="rId131" Type="http://schemas.openxmlformats.org/officeDocument/2006/relationships/hyperlink" Target="https://drive.google.com/open?id=1jhOuFBnuLJNgonETRvjg4MJYUTa19aPU" TargetMode="External"/><Relationship Id="rId373" Type="http://schemas.openxmlformats.org/officeDocument/2006/relationships/hyperlink" Target="https://drive.google.com/open?id=1TzsrSbYKJlsNKYfN-YWgdxwuDlV1Ssbe" TargetMode="External"/><Relationship Id="rId1085" Type="http://schemas.openxmlformats.org/officeDocument/2006/relationships/hyperlink" Target="https://drive.google.com/open?id=1pknZgW1PtvNU92uqXHXnM5suCl0_HhSv" TargetMode="External"/><Relationship Id="rId130" Type="http://schemas.openxmlformats.org/officeDocument/2006/relationships/hyperlink" Target="https://drive.google.com/open?id=1VJ4dB0q_NbdyzzkWLqwUDG291Focxl7Y" TargetMode="External"/><Relationship Id="rId372" Type="http://schemas.openxmlformats.org/officeDocument/2006/relationships/hyperlink" Target="https://drive.google.com/open?id=1yGvxS3z1mVzARPSuIGaNCzITBFJysxcu" TargetMode="External"/><Relationship Id="rId1086" Type="http://schemas.openxmlformats.org/officeDocument/2006/relationships/hyperlink" Target="https://drive.google.com/open?id=17VzdA2AZJGA-0JRsLZ7BBikpnsTmHdQG" TargetMode="External"/><Relationship Id="rId371" Type="http://schemas.openxmlformats.org/officeDocument/2006/relationships/hyperlink" Target="https://drive.google.com/open?id=1Y3wLt6I8yGkI7thdUroIG0KFk4FWcL2f" TargetMode="External"/><Relationship Id="rId1087" Type="http://schemas.openxmlformats.org/officeDocument/2006/relationships/hyperlink" Target="https://drive.google.com/open?id=134Nbvq5AUvSJvX_2JlgSd1z0s0fgKeU-" TargetMode="External"/><Relationship Id="rId136" Type="http://schemas.openxmlformats.org/officeDocument/2006/relationships/hyperlink" Target="https://drive.google.com/open?id=19YvKSLtVvVra1hQcTA5OxOXN6eFnWs7T" TargetMode="External"/><Relationship Id="rId378" Type="http://schemas.openxmlformats.org/officeDocument/2006/relationships/hyperlink" Target="https://drive.google.com/open?id=1L31r4bPBvLIvN8l867zrxMqJkAS86A3F" TargetMode="External"/><Relationship Id="rId1088" Type="http://schemas.openxmlformats.org/officeDocument/2006/relationships/hyperlink" Target="https://drive.google.com/open?id=1c1BTZ-e_x3hX0p1Kti8NfTezXUxEFVRK" TargetMode="External"/><Relationship Id="rId135" Type="http://schemas.openxmlformats.org/officeDocument/2006/relationships/hyperlink" Target="https://drive.google.com/open?id=1FlNkT-oNGWfyoulD4kZhd7xRCzUVl02Y" TargetMode="External"/><Relationship Id="rId377" Type="http://schemas.openxmlformats.org/officeDocument/2006/relationships/hyperlink" Target="https://drive.google.com/open?id=1WteRMm5UJKTOym_r3OrBenb6W9gZ0VOX" TargetMode="External"/><Relationship Id="rId1089" Type="http://schemas.openxmlformats.org/officeDocument/2006/relationships/hyperlink" Target="https://drive.google.com/open?id=1Jj1qh4lICx-HW1z4WLHgiPn55lAhqTXU" TargetMode="External"/><Relationship Id="rId134" Type="http://schemas.openxmlformats.org/officeDocument/2006/relationships/hyperlink" Target="https://drive.google.com/open?id=1AbCv795J_mJEXvzug5IQ2uIw4IETeSSI" TargetMode="External"/><Relationship Id="rId376" Type="http://schemas.openxmlformats.org/officeDocument/2006/relationships/hyperlink" Target="https://drive.google.com/open?id=1nNE-12SNsaUorXt9ig7rOqQ5FBfrktxW" TargetMode="External"/><Relationship Id="rId133" Type="http://schemas.openxmlformats.org/officeDocument/2006/relationships/hyperlink" Target="https://drive.google.com/open?id=13tXX04sE9t_YRkXvAMz8LS2f1u8mXkkU" TargetMode="External"/><Relationship Id="rId375" Type="http://schemas.openxmlformats.org/officeDocument/2006/relationships/hyperlink" Target="https://drive.google.com/open?id=1RULiN1z3tUzb8Tm6cRCwxBbJ-arxnzMT" TargetMode="External"/><Relationship Id="rId172" Type="http://schemas.openxmlformats.org/officeDocument/2006/relationships/hyperlink" Target="https://drive.google.com/open?id=1amwCySuKQl92JvusxgjKqIKqUZlKbQHm" TargetMode="External"/><Relationship Id="rId171" Type="http://schemas.openxmlformats.org/officeDocument/2006/relationships/hyperlink" Target="https://drive.google.com/open?id=1DksWPJmlYEMPo7cofVI6-2g1aW4AD_nJ" TargetMode="External"/><Relationship Id="rId170" Type="http://schemas.openxmlformats.org/officeDocument/2006/relationships/hyperlink" Target="https://drive.google.com/open?id=1At0uG-SoqxF_z1qV72P9MQUAlYovVcHy" TargetMode="External"/><Relationship Id="rId165" Type="http://schemas.openxmlformats.org/officeDocument/2006/relationships/hyperlink" Target="https://drive.google.com/open?id=1xAH8P6XrrlTBnrLvhvJYQP6LRf3CnhXO" TargetMode="External"/><Relationship Id="rId164" Type="http://schemas.openxmlformats.org/officeDocument/2006/relationships/hyperlink" Target="https://drive.google.com/open?id=1Dgq89IvcwvKXiRqd7hcpbQ9v4DoRigo5" TargetMode="External"/><Relationship Id="rId163" Type="http://schemas.openxmlformats.org/officeDocument/2006/relationships/hyperlink" Target="https://drive.google.com/open?id=1U5VVV5lRsJu3_f7jX_BDYERUL0KQPU3W" TargetMode="External"/><Relationship Id="rId162" Type="http://schemas.openxmlformats.org/officeDocument/2006/relationships/hyperlink" Target="https://drive.google.com/open?id=1wWUq6rsjKsyIxOhhqDzt3uApkOVdhD6W" TargetMode="External"/><Relationship Id="rId169" Type="http://schemas.openxmlformats.org/officeDocument/2006/relationships/hyperlink" Target="https://drive.google.com/open?id=1JPycYmqQmecopr2r79tF4LK6iPUUswCT" TargetMode="External"/><Relationship Id="rId168" Type="http://schemas.openxmlformats.org/officeDocument/2006/relationships/hyperlink" Target="https://drive.google.com/open?id=19oDgtWSX26OwBcShmZTxDbMl6P_M8zQw" TargetMode="External"/><Relationship Id="rId167" Type="http://schemas.openxmlformats.org/officeDocument/2006/relationships/hyperlink" Target="https://drive.google.com/open?id=1zJ5NysSnfh_8SDuMMhT4BDbgXI0Y3DYV" TargetMode="External"/><Relationship Id="rId166" Type="http://schemas.openxmlformats.org/officeDocument/2006/relationships/hyperlink" Target="https://drive.google.com/open?id=1b75JM3iq3JQGnuEOs92qPtu7OO12S8u7" TargetMode="External"/><Relationship Id="rId161" Type="http://schemas.openxmlformats.org/officeDocument/2006/relationships/hyperlink" Target="https://drive.google.com/open?id=1haVgEWCnTLwQHZ9bhf2LwlRJr1tbkB7C" TargetMode="External"/><Relationship Id="rId160" Type="http://schemas.openxmlformats.org/officeDocument/2006/relationships/hyperlink" Target="https://drive.google.com/open?id=1AN1dVlcXQUMGs4EbjbzfFz6WJfj4ovEZ" TargetMode="External"/><Relationship Id="rId159" Type="http://schemas.openxmlformats.org/officeDocument/2006/relationships/hyperlink" Target="https://drive.google.com/open?id=1QHufYThrmDuADhHqxUuPl6ejYYJQydbX" TargetMode="External"/><Relationship Id="rId154" Type="http://schemas.openxmlformats.org/officeDocument/2006/relationships/hyperlink" Target="https://drive.google.com/open?id=1ud245Fjljos7RU4tZ3NBuXOmg11-wiAV" TargetMode="External"/><Relationship Id="rId396" Type="http://schemas.openxmlformats.org/officeDocument/2006/relationships/hyperlink" Target="https://drive.google.com/open?id=1X4AaM0YeASNru8ZXbNfF38iD9mjecYDo" TargetMode="External"/><Relationship Id="rId153" Type="http://schemas.openxmlformats.org/officeDocument/2006/relationships/hyperlink" Target="https://drive.google.com/open?id=1YRXQwXlhuLDckK54azb8_RqlQ9HcoynE" TargetMode="External"/><Relationship Id="rId395" Type="http://schemas.openxmlformats.org/officeDocument/2006/relationships/hyperlink" Target="https://drive.google.com/open?id=1Wie6XxqTMGoCE_5qhjGPr6NMvKyEfWUE" TargetMode="External"/><Relationship Id="rId152" Type="http://schemas.openxmlformats.org/officeDocument/2006/relationships/hyperlink" Target="https://drive.google.com/open?id=1g4OHy0a9A_xbFINQ-y95cZG5ItizPrTY" TargetMode="External"/><Relationship Id="rId394" Type="http://schemas.openxmlformats.org/officeDocument/2006/relationships/hyperlink" Target="https://drive.google.com/open?id=1JVR3gpA9N860pdVCY_CQjFsQzaa5CWA4" TargetMode="External"/><Relationship Id="rId151" Type="http://schemas.openxmlformats.org/officeDocument/2006/relationships/hyperlink" Target="https://drive.google.com/open?id=1V22Hqygahx3vrRjSk3X33R4YdfhAS7Vf" TargetMode="External"/><Relationship Id="rId393" Type="http://schemas.openxmlformats.org/officeDocument/2006/relationships/hyperlink" Target="https://drive.google.com/open?id=1Ypx6XRKsBcLqGcbM8jysoYi70uP4m9aY" TargetMode="External"/><Relationship Id="rId158" Type="http://schemas.openxmlformats.org/officeDocument/2006/relationships/hyperlink" Target="https://drive.google.com/open?id=1KpccnTVmZVjTNzO8wTlgN6LQFNBCUXkz" TargetMode="External"/><Relationship Id="rId157" Type="http://schemas.openxmlformats.org/officeDocument/2006/relationships/hyperlink" Target="https://drive.google.com/open?id=1GN_b7aqKQT7GSSApgu7r5hmrZGUURefa" TargetMode="External"/><Relationship Id="rId399" Type="http://schemas.openxmlformats.org/officeDocument/2006/relationships/hyperlink" Target="https://drive.google.com/open?id=1IWK-nzutEIu-geySxfqoKTkqi_vxSDoh" TargetMode="External"/><Relationship Id="rId156" Type="http://schemas.openxmlformats.org/officeDocument/2006/relationships/hyperlink" Target="https://drive.google.com/open?id=1qFnzPqJEknKnb-bmT8q0ONpVFHlCKH54" TargetMode="External"/><Relationship Id="rId398" Type="http://schemas.openxmlformats.org/officeDocument/2006/relationships/hyperlink" Target="https://drive.google.com/open?id=1XuJItjKJI855c-QuEHAqszFMAvxT080m" TargetMode="External"/><Relationship Id="rId155" Type="http://schemas.openxmlformats.org/officeDocument/2006/relationships/hyperlink" Target="https://drive.google.com/open?id=1pPgYPzPNTIg71kyxe0_TuPttCogCIk3P" TargetMode="External"/><Relationship Id="rId397" Type="http://schemas.openxmlformats.org/officeDocument/2006/relationships/hyperlink" Target="https://drive.google.com/open?id=1Xn4EdnOTM1s0IkqiN26v5SiTHTHzzwtF" TargetMode="External"/><Relationship Id="rId808" Type="http://schemas.openxmlformats.org/officeDocument/2006/relationships/hyperlink" Target="https://drive.google.com/open?id=1UkhD7fH1NsL5EFdBjxrS-6u16DnXEeHn" TargetMode="External"/><Relationship Id="rId807" Type="http://schemas.openxmlformats.org/officeDocument/2006/relationships/hyperlink" Target="https://drive.google.com/open?id=10sJfxUvE2upiGf6a-Mf0EHfVetE_pxdq" TargetMode="External"/><Relationship Id="rId806" Type="http://schemas.openxmlformats.org/officeDocument/2006/relationships/hyperlink" Target="https://drive.google.com/open?id=1wM1b8nusDGFBdFtl8NpDSL8CLJYeXGLC" TargetMode="External"/><Relationship Id="rId805" Type="http://schemas.openxmlformats.org/officeDocument/2006/relationships/hyperlink" Target="https://drive.google.com/open?id=1OpRSHBUkbD4L3vlL6qZWwlOH5pDk1BKo" TargetMode="External"/><Relationship Id="rId809" Type="http://schemas.openxmlformats.org/officeDocument/2006/relationships/hyperlink" Target="https://drive.google.com/open?id=1oraMLqkEYI0jS-FJfgdUdeo3d5idXS9F" TargetMode="External"/><Relationship Id="rId800" Type="http://schemas.openxmlformats.org/officeDocument/2006/relationships/hyperlink" Target="https://drive.google.com/open?id=1RZSAxBRvgl8FFZd5JOmVD8yPD5dnyVzx" TargetMode="External"/><Relationship Id="rId804" Type="http://schemas.openxmlformats.org/officeDocument/2006/relationships/hyperlink" Target="https://drive.google.com/open?id=1dV-lXq42kATXYRml4HkJHAHPGzkv7LW9" TargetMode="External"/><Relationship Id="rId803" Type="http://schemas.openxmlformats.org/officeDocument/2006/relationships/hyperlink" Target="https://drive.google.com/open?id=1Y2aFU2U0JDJdRU9rZJPqlEt2q6OnMH6z" TargetMode="External"/><Relationship Id="rId802" Type="http://schemas.openxmlformats.org/officeDocument/2006/relationships/hyperlink" Target="https://drive.google.com/open?id=1Yeqq-9KMmf_O_2QsQC4URNr5mhxFh876" TargetMode="External"/><Relationship Id="rId801" Type="http://schemas.openxmlformats.org/officeDocument/2006/relationships/hyperlink" Target="https://drive.google.com/open?id=1D_C-7MckXYnyhg_JdOn2SWbX57SJYW2f" TargetMode="External"/><Relationship Id="rId40" Type="http://schemas.openxmlformats.org/officeDocument/2006/relationships/hyperlink" Target="https://drive.google.com/open?id=1TDLvA1x_yveoAdUZCygZg6atAS9hA34z" TargetMode="External"/><Relationship Id="rId42" Type="http://schemas.openxmlformats.org/officeDocument/2006/relationships/hyperlink" Target="https://drive.google.com/open?id=1qMrP5asBrwv_A2o07t6cx764n1NCT7JU" TargetMode="External"/><Relationship Id="rId41" Type="http://schemas.openxmlformats.org/officeDocument/2006/relationships/hyperlink" Target="https://drive.google.com/open?id=1BNgiMgcpVX64nL5Fb2kmv32RMQ32-0bb" TargetMode="External"/><Relationship Id="rId44" Type="http://schemas.openxmlformats.org/officeDocument/2006/relationships/hyperlink" Target="https://drive.google.com/open?id=13KSXlY17b0hzG_6QYHaDddpmfxTu98yv" TargetMode="External"/><Relationship Id="rId43" Type="http://schemas.openxmlformats.org/officeDocument/2006/relationships/hyperlink" Target="https://drive.google.com/open?id=1ZRKwkySR_s5dwm5JfnJNmJY7hlkrLwkw" TargetMode="External"/><Relationship Id="rId46" Type="http://schemas.openxmlformats.org/officeDocument/2006/relationships/hyperlink" Target="https://drive.google.com/open?id=19ZoBA8EyjjKZz9tdmF-VSzL72UIoHmDw" TargetMode="External"/><Relationship Id="rId45" Type="http://schemas.openxmlformats.org/officeDocument/2006/relationships/hyperlink" Target="https://drive.google.com/open?id=1PeqmjHsDLUSFcs8YIM0Nyj-mJNJsOGap" TargetMode="External"/><Relationship Id="rId509" Type="http://schemas.openxmlformats.org/officeDocument/2006/relationships/hyperlink" Target="https://drive.google.com/open?id=15ol61zirWrq8Ja0mpzinaCRyvQqnEyXm" TargetMode="External"/><Relationship Id="rId508" Type="http://schemas.openxmlformats.org/officeDocument/2006/relationships/hyperlink" Target="https://drive.google.com/open?id=1yaYd5wG_Yg68UsiuyYP3jalQCeqek9rl" TargetMode="External"/><Relationship Id="rId503" Type="http://schemas.openxmlformats.org/officeDocument/2006/relationships/hyperlink" Target="https://drive.google.com/open?id=1tXQDJvvmgsJ_zXDQoGKPTXF3d-sQcuxE" TargetMode="External"/><Relationship Id="rId745" Type="http://schemas.openxmlformats.org/officeDocument/2006/relationships/hyperlink" Target="https://drive.google.com/open?id=1D4GD6CzmzKJv9UrLlp7BdVI4il9SNwxm" TargetMode="External"/><Relationship Id="rId987" Type="http://schemas.openxmlformats.org/officeDocument/2006/relationships/hyperlink" Target="https://drive.google.com/open?id=1RyRjcffGxJ_XFZXA-g3yA8vDQa3Mw0Pr" TargetMode="External"/><Relationship Id="rId502" Type="http://schemas.openxmlformats.org/officeDocument/2006/relationships/hyperlink" Target="https://drive.google.com/open?id=1n1qTnDpEbkSG9JNod9cunf-hRNebeP2M" TargetMode="External"/><Relationship Id="rId744" Type="http://schemas.openxmlformats.org/officeDocument/2006/relationships/hyperlink" Target="https://drive.google.com/open?id=1HOfDA5D1lKqSSgvUR4kasgNewzTS7chX" TargetMode="External"/><Relationship Id="rId986" Type="http://schemas.openxmlformats.org/officeDocument/2006/relationships/hyperlink" Target="https://drive.google.com/open?id=1o7B7AYFl8PRME8a-VZh3EuInoG3gWeTx" TargetMode="External"/><Relationship Id="rId501" Type="http://schemas.openxmlformats.org/officeDocument/2006/relationships/hyperlink" Target="https://drive.google.com/open?id=16E04AC4R7k-FsljkD3pIf3HR7nKZ8F8N" TargetMode="External"/><Relationship Id="rId743" Type="http://schemas.openxmlformats.org/officeDocument/2006/relationships/hyperlink" Target="https://drive.google.com/open?id=12W6SxHfHbONFJ9HECSokUlaytDKetUwb" TargetMode="External"/><Relationship Id="rId985" Type="http://schemas.openxmlformats.org/officeDocument/2006/relationships/hyperlink" Target="https://drive.google.com/open?id=1ZiFlk5PJpNZMuWFGzwKCi-Ael_WSEAQN" TargetMode="External"/><Relationship Id="rId500" Type="http://schemas.openxmlformats.org/officeDocument/2006/relationships/hyperlink" Target="https://drive.google.com/open?id=1xCmyrzpHkPiZazubc9tWgLP3gM7I2UGv" TargetMode="External"/><Relationship Id="rId742" Type="http://schemas.openxmlformats.org/officeDocument/2006/relationships/hyperlink" Target="https://drive.google.com/open?id=143WomAgHxBlR-UTuTnS07o2PK-lC9vcz" TargetMode="External"/><Relationship Id="rId984" Type="http://schemas.openxmlformats.org/officeDocument/2006/relationships/hyperlink" Target="https://drive.google.com/open?id=1BsjGlIe5qtIv7WP12gHeNXQL5n8lANvp" TargetMode="External"/><Relationship Id="rId507" Type="http://schemas.openxmlformats.org/officeDocument/2006/relationships/hyperlink" Target="https://drive.google.com/open?id=17JiW39yTeCW-pcJ2uaGlycHyGYfmfJHu" TargetMode="External"/><Relationship Id="rId749" Type="http://schemas.openxmlformats.org/officeDocument/2006/relationships/hyperlink" Target="https://drive.google.com/open?id=1JupFSyvrZtH6FSJrfH2C4YdOOqU04Nwr" TargetMode="External"/><Relationship Id="rId506" Type="http://schemas.openxmlformats.org/officeDocument/2006/relationships/hyperlink" Target="https://drive.google.com/open?id=1J4eVTnX-WuktU03F04-GUi3yFduix8fI" TargetMode="External"/><Relationship Id="rId748" Type="http://schemas.openxmlformats.org/officeDocument/2006/relationships/hyperlink" Target="https://drive.google.com/open?id=1MJV3R2gE_MBpe2QjXcIi8TQ27oAHt7vZ" TargetMode="External"/><Relationship Id="rId505" Type="http://schemas.openxmlformats.org/officeDocument/2006/relationships/hyperlink" Target="https://drive.google.com/open?id=1NB8Hv1BxvqbTBPPswqZDviN-kfve9hzG" TargetMode="External"/><Relationship Id="rId747" Type="http://schemas.openxmlformats.org/officeDocument/2006/relationships/hyperlink" Target="https://drive.google.com/open?id=112bkKOLlt3sXAe0gguaJsZBDRIxzHRzt" TargetMode="External"/><Relationship Id="rId989" Type="http://schemas.openxmlformats.org/officeDocument/2006/relationships/hyperlink" Target="https://drive.google.com/open?id=1X9arW1u0jtK2pRAtSOD3LostmR0uARnz" TargetMode="External"/><Relationship Id="rId504" Type="http://schemas.openxmlformats.org/officeDocument/2006/relationships/hyperlink" Target="https://drive.google.com/open?id=1efHPvPOW_f5gWRNSxdO3d1lORalka8eT" TargetMode="External"/><Relationship Id="rId746" Type="http://schemas.openxmlformats.org/officeDocument/2006/relationships/hyperlink" Target="https://drive.google.com/open?id=1WmX5xNJEcwx48dOhFS645XbdmxUR5ebV" TargetMode="External"/><Relationship Id="rId988" Type="http://schemas.openxmlformats.org/officeDocument/2006/relationships/hyperlink" Target="https://drive.google.com/open?id=1I-bYictouEXKIM99vYfQz_INk-DkIC2t" TargetMode="External"/><Relationship Id="rId48" Type="http://schemas.openxmlformats.org/officeDocument/2006/relationships/hyperlink" Target="https://drive.google.com/open?id=1aYM4bzGLeKPQaKsaDlmxewONixCSYr0P" TargetMode="External"/><Relationship Id="rId47" Type="http://schemas.openxmlformats.org/officeDocument/2006/relationships/hyperlink" Target="https://drive.google.com/open?id=1j-Bk5Gmj34NsnLw6LpfDueM3-vR8bpyg" TargetMode="External"/><Relationship Id="rId49" Type="http://schemas.openxmlformats.org/officeDocument/2006/relationships/hyperlink" Target="https://drive.google.com/open?id=1OW_EG1HG2yYV4UqVACUohEfXc2bBeQC5" TargetMode="External"/><Relationship Id="rId741" Type="http://schemas.openxmlformats.org/officeDocument/2006/relationships/hyperlink" Target="https://drive.google.com/open?id=1EmDab3U1ZC6NqmRzO1C3iyAKYXndDdTN" TargetMode="External"/><Relationship Id="rId983" Type="http://schemas.openxmlformats.org/officeDocument/2006/relationships/hyperlink" Target="https://drive.google.com/open?id=1_9PQM8-2iUQr1gYR2GAD3jtSDcuRvyQp" TargetMode="External"/><Relationship Id="rId740" Type="http://schemas.openxmlformats.org/officeDocument/2006/relationships/hyperlink" Target="https://drive.google.com/open?id=1mctODvyTNZy-fkau_vneLs0rXA07nvaT" TargetMode="External"/><Relationship Id="rId982" Type="http://schemas.openxmlformats.org/officeDocument/2006/relationships/hyperlink" Target="https://drive.google.com/open?id=1xYaIvWsne9dwGzNbl_CNkwvV5kRxgihZ" TargetMode="External"/><Relationship Id="rId981" Type="http://schemas.openxmlformats.org/officeDocument/2006/relationships/hyperlink" Target="https://drive.google.com/open?id=1NYXa4QGJkIisYkzkUGBsUMwYXZ3H5oNd" TargetMode="External"/><Relationship Id="rId980" Type="http://schemas.openxmlformats.org/officeDocument/2006/relationships/hyperlink" Target="https://drive.google.com/open?id=1ZppIsFvqbRzjHt7XZ3Gz8XYQIUcDRmU5" TargetMode="External"/><Relationship Id="rId31" Type="http://schemas.openxmlformats.org/officeDocument/2006/relationships/hyperlink" Target="https://drive.google.com/open?id=1aplxq7LdJ8_WvRS_lOI5qRwCZbcC0gI6" TargetMode="External"/><Relationship Id="rId30" Type="http://schemas.openxmlformats.org/officeDocument/2006/relationships/hyperlink" Target="https://drive.google.com/open?id=1sxruNzW_-3p6DMOzpr7LpSm32AXSpE8E" TargetMode="External"/><Relationship Id="rId33" Type="http://schemas.openxmlformats.org/officeDocument/2006/relationships/hyperlink" Target="https://drive.google.com/open?id=12WrrqcMkk2yX1g59QJ3faDWAXHgUwXjb" TargetMode="External"/><Relationship Id="rId32" Type="http://schemas.openxmlformats.org/officeDocument/2006/relationships/hyperlink" Target="https://drive.google.com/open?id=15tnsPwqA3jQZw3CpEz1zD9MlrnuoceyC" TargetMode="External"/><Relationship Id="rId35" Type="http://schemas.openxmlformats.org/officeDocument/2006/relationships/hyperlink" Target="https://drive.google.com/open?id=1FNJMUa8OijPdlY-1YOSTivXAA6yfHnrU" TargetMode="External"/><Relationship Id="rId34" Type="http://schemas.openxmlformats.org/officeDocument/2006/relationships/hyperlink" Target="https://drive.google.com/open?id=1K82jpNqsNRSPNJ7GbOeTb5Dsw4_hip48" TargetMode="External"/><Relationship Id="rId739" Type="http://schemas.openxmlformats.org/officeDocument/2006/relationships/hyperlink" Target="https://drive.google.com/open?id=12roUfs5iDK4L_H8wgV8E2mtgVy0cAxaq" TargetMode="External"/><Relationship Id="rId734" Type="http://schemas.openxmlformats.org/officeDocument/2006/relationships/hyperlink" Target="https://drive.google.com/open?id=1fy-gU1LtlbscwTyBeVfO85O_qMnMpeEK" TargetMode="External"/><Relationship Id="rId976" Type="http://schemas.openxmlformats.org/officeDocument/2006/relationships/hyperlink" Target="https://drive.google.com/open?id=1LbIvNPziWejjsiEs9Y6_BIRf_vd10sec" TargetMode="External"/><Relationship Id="rId733" Type="http://schemas.openxmlformats.org/officeDocument/2006/relationships/hyperlink" Target="https://drive.google.com/open?id=1NI5luHHCcuAadmjXlpNv5PZneeXuTbZs" TargetMode="External"/><Relationship Id="rId975" Type="http://schemas.openxmlformats.org/officeDocument/2006/relationships/hyperlink" Target="https://drive.google.com/open?id=18pnDKMQ2-VA0DFBGsXb7m2si1-mY2nZp" TargetMode="External"/><Relationship Id="rId732" Type="http://schemas.openxmlformats.org/officeDocument/2006/relationships/hyperlink" Target="https://drive.google.com/open?id=1CTSuUrBQ5eEH_nyAGLua32QJ1_zEuMtI" TargetMode="External"/><Relationship Id="rId974" Type="http://schemas.openxmlformats.org/officeDocument/2006/relationships/hyperlink" Target="https://drive.google.com/open?id=1TrCxTQg88oJcO8L0jsszGeP1p8GrBWWo" TargetMode="External"/><Relationship Id="rId731" Type="http://schemas.openxmlformats.org/officeDocument/2006/relationships/hyperlink" Target="https://drive.google.com/open?id=1BsD3TB9DlX4NS0UwZPDUXiEK_t-sOej5" TargetMode="External"/><Relationship Id="rId973" Type="http://schemas.openxmlformats.org/officeDocument/2006/relationships/hyperlink" Target="https://drive.google.com/open?id=1H_4TLXJ4xbr63yxFJAeyJJksV9XPg-Js" TargetMode="External"/><Relationship Id="rId738" Type="http://schemas.openxmlformats.org/officeDocument/2006/relationships/hyperlink" Target="https://drive.google.com/open?id=1ljZZdz1jaXSNX-Rxa6Mh6XHSm4GmLVV_" TargetMode="External"/><Relationship Id="rId737" Type="http://schemas.openxmlformats.org/officeDocument/2006/relationships/hyperlink" Target="https://drive.google.com/open?id=12fLjZOYrcfmmUEWLwJzK4sdbLOm7y9TD" TargetMode="External"/><Relationship Id="rId979" Type="http://schemas.openxmlformats.org/officeDocument/2006/relationships/hyperlink" Target="https://drive.google.com/open?id=18EFg68fJb2xrqpct6SKOljt83LFbNw3T" TargetMode="External"/><Relationship Id="rId736" Type="http://schemas.openxmlformats.org/officeDocument/2006/relationships/hyperlink" Target="https://drive.google.com/open?id=1_8dvLm-CD2-CN_CrMmyvvwAFTjH5lv_y" TargetMode="External"/><Relationship Id="rId978" Type="http://schemas.openxmlformats.org/officeDocument/2006/relationships/hyperlink" Target="https://drive.google.com/open?id=1zl_SNI4Yvql-UyBNwYrAas2NMoLY3dEI" TargetMode="External"/><Relationship Id="rId735" Type="http://schemas.openxmlformats.org/officeDocument/2006/relationships/hyperlink" Target="https://drive.google.com/open?id=10LUnSv1U0nXTiHHS2f90P0k5LWTDiOUf" TargetMode="External"/><Relationship Id="rId977" Type="http://schemas.openxmlformats.org/officeDocument/2006/relationships/hyperlink" Target="https://drive.google.com/open?id=1A0JXm4YEbzst2Hhmp5aXYO6Cwbnd7Rc9" TargetMode="External"/><Relationship Id="rId37" Type="http://schemas.openxmlformats.org/officeDocument/2006/relationships/hyperlink" Target="https://drive.google.com/open?id=1dzZNw1vYc0Mn5Vhog2tAepBb6fryQI52" TargetMode="External"/><Relationship Id="rId36" Type="http://schemas.openxmlformats.org/officeDocument/2006/relationships/hyperlink" Target="https://drive.google.com/open?id=1k3ktSNw8XxF0PpiBuyEcv_LS_0Kv2z8g" TargetMode="External"/><Relationship Id="rId39" Type="http://schemas.openxmlformats.org/officeDocument/2006/relationships/hyperlink" Target="https://drive.google.com/open?id=1NG4rJAU2Xu_OJwM5rlaBr8HglK7Vu9JA" TargetMode="External"/><Relationship Id="rId38" Type="http://schemas.openxmlformats.org/officeDocument/2006/relationships/hyperlink" Target="https://drive.google.com/open?id=1J0952QjggOUBM_APJsXrsEYGqM7EsJTU" TargetMode="External"/><Relationship Id="rId730" Type="http://schemas.openxmlformats.org/officeDocument/2006/relationships/hyperlink" Target="https://drive.google.com/open?id=1BkQb5bQab-Ix9EWmDub5ch8bJUAKaZq2" TargetMode="External"/><Relationship Id="rId972" Type="http://schemas.openxmlformats.org/officeDocument/2006/relationships/hyperlink" Target="https://drive.google.com/open?id=1SP-ZbVU1gHf_u9YpKAbhndIIxkWqtb63" TargetMode="External"/><Relationship Id="rId971" Type="http://schemas.openxmlformats.org/officeDocument/2006/relationships/hyperlink" Target="https://drive.google.com/open?id=1Af6Wfe4oeEYlMTTDfjpHMWvZPW_YwqxW" TargetMode="External"/><Relationship Id="rId970" Type="http://schemas.openxmlformats.org/officeDocument/2006/relationships/hyperlink" Target="https://drive.google.com/open?id=1v9ldKp-EEDTDEcBkO9o85c2WboAVW3_6" TargetMode="External"/><Relationship Id="rId1114" Type="http://schemas.openxmlformats.org/officeDocument/2006/relationships/hyperlink" Target="https://drive.google.com/open?id=1uYxzV-QVYmxiSsg0nbgY8sPeUrRsBMto" TargetMode="External"/><Relationship Id="rId1115" Type="http://schemas.openxmlformats.org/officeDocument/2006/relationships/hyperlink" Target="https://drive.google.com/open?id=1Cc7BGUZfW00sXkylJb4l345iDHc_YntP" TargetMode="External"/><Relationship Id="rId20" Type="http://schemas.openxmlformats.org/officeDocument/2006/relationships/hyperlink" Target="https://drive.google.com/open?id=1KBfhoouMD_JzGcLxsLwlV2jydg4rE2DE" TargetMode="External"/><Relationship Id="rId1116" Type="http://schemas.openxmlformats.org/officeDocument/2006/relationships/hyperlink" Target="https://drive.google.com/open?id=1daHw3CQJEMbPZyiESfqORyGFhCpdQjg_" TargetMode="External"/><Relationship Id="rId1117" Type="http://schemas.openxmlformats.org/officeDocument/2006/relationships/hyperlink" Target="https://drive.google.com/open?id=1ZlvRxoioXxN4tqyOPlhJtTkq68oURh2V" TargetMode="External"/><Relationship Id="rId22" Type="http://schemas.openxmlformats.org/officeDocument/2006/relationships/hyperlink" Target="https://drive.google.com/open?id=1e-JhnZHPYMjSa4rQdA0IabjekwnFNbMX" TargetMode="External"/><Relationship Id="rId1118" Type="http://schemas.openxmlformats.org/officeDocument/2006/relationships/hyperlink" Target="https://drive.google.com/open?id=1CqkjhpNOwrkyJTcMIwBbu5e-0KHU9-M1" TargetMode="External"/><Relationship Id="rId21" Type="http://schemas.openxmlformats.org/officeDocument/2006/relationships/hyperlink" Target="https://drive.google.com/open?id=12-8zutpK63AOFguHw29RUxvefwXWra3t" TargetMode="External"/><Relationship Id="rId1119" Type="http://schemas.openxmlformats.org/officeDocument/2006/relationships/hyperlink" Target="https://drive.google.com/open?id=10zCtasblIRb64Zo7H-QRKB4mGaUSg_F-" TargetMode="External"/><Relationship Id="rId24" Type="http://schemas.openxmlformats.org/officeDocument/2006/relationships/hyperlink" Target="https://drive.google.com/open?id=1Wc7gO4B5-O69flDX86bNeTzcIqWY88R-" TargetMode="External"/><Relationship Id="rId23" Type="http://schemas.openxmlformats.org/officeDocument/2006/relationships/hyperlink" Target="https://drive.google.com/open?id=18tdaUezh6R2HA1pZaw31HgeAmKjTDfhX" TargetMode="External"/><Relationship Id="rId525" Type="http://schemas.openxmlformats.org/officeDocument/2006/relationships/hyperlink" Target="https://drive.google.com/open?id=1d4mljlcVfi0rXj9t_nBB-aO86PELEaqP" TargetMode="External"/><Relationship Id="rId767" Type="http://schemas.openxmlformats.org/officeDocument/2006/relationships/hyperlink" Target="https://drive.google.com/open?id=1LCb6_fyjwbj1ZiZqHAvLWQl9w6AOTQf0" TargetMode="External"/><Relationship Id="rId524" Type="http://schemas.openxmlformats.org/officeDocument/2006/relationships/hyperlink" Target="https://drive.google.com/open?id=1YQsKdI1Hul2DsBnYTIPOHLaGLkBhfWIl" TargetMode="External"/><Relationship Id="rId766" Type="http://schemas.openxmlformats.org/officeDocument/2006/relationships/hyperlink" Target="https://drive.google.com/open?id=1XuGr_YfVx3JZRQvNwB2PEgGYVxipsXO8" TargetMode="External"/><Relationship Id="rId523" Type="http://schemas.openxmlformats.org/officeDocument/2006/relationships/hyperlink" Target="https://drive.google.com/open?id=1zSasi_8N3KScYs5XwC-4dhVhkma6BGLz" TargetMode="External"/><Relationship Id="rId765" Type="http://schemas.openxmlformats.org/officeDocument/2006/relationships/hyperlink" Target="https://drive.google.com/open?id=1IVgW0oDcDLS1TxdXWTNqcQf_ZqGSIlQl" TargetMode="External"/><Relationship Id="rId522" Type="http://schemas.openxmlformats.org/officeDocument/2006/relationships/hyperlink" Target="https://drive.google.com/open?id=1U7I9FkFDt4L9YmuhqyqL2mlDNF_pYtqv" TargetMode="External"/><Relationship Id="rId764" Type="http://schemas.openxmlformats.org/officeDocument/2006/relationships/hyperlink" Target="https://drive.google.com/open?id=1FzHnZ42eP6sCNWzCMusGdSizA_H4cMb4" TargetMode="External"/><Relationship Id="rId529" Type="http://schemas.openxmlformats.org/officeDocument/2006/relationships/hyperlink" Target="https://drive.google.com/open?id=1yHWbe134pMdiKAhqFDbAPAOTcQ8ei7uf" TargetMode="External"/><Relationship Id="rId528" Type="http://schemas.openxmlformats.org/officeDocument/2006/relationships/hyperlink" Target="https://drive.google.com/open?id=1WaeY_oqsUnoHLbVT3s_NDcA8WsTeOAur" TargetMode="External"/><Relationship Id="rId527" Type="http://schemas.openxmlformats.org/officeDocument/2006/relationships/hyperlink" Target="https://drive.google.com/open?id=1WKvp0rAiNT1fusIs4VaAemZtpoN2g8gt" TargetMode="External"/><Relationship Id="rId769" Type="http://schemas.openxmlformats.org/officeDocument/2006/relationships/hyperlink" Target="https://drive.google.com/open?id=1eCc04cZZY_Htfomd159z6yrJckKpfRns" TargetMode="External"/><Relationship Id="rId526" Type="http://schemas.openxmlformats.org/officeDocument/2006/relationships/hyperlink" Target="https://drive.google.com/open?id=17wy33Cua_B0IipPWSl4_m1Xl79pOYWFH" TargetMode="External"/><Relationship Id="rId768" Type="http://schemas.openxmlformats.org/officeDocument/2006/relationships/hyperlink" Target="https://drive.google.com/open?id=1Mn16s8Dwa2dyHwYsdVkQ4k_OGWcUrGd6" TargetMode="External"/><Relationship Id="rId26" Type="http://schemas.openxmlformats.org/officeDocument/2006/relationships/hyperlink" Target="https://drive.google.com/open?id=1f1ohXPdyswbWRm3osCRPAQ_M7uGQ3948" TargetMode="External"/><Relationship Id="rId25" Type="http://schemas.openxmlformats.org/officeDocument/2006/relationships/hyperlink" Target="https://drive.google.com/open?id=1MFErxu7pxfH3q5HULOrF7WXk6jpKbb6K" TargetMode="External"/><Relationship Id="rId28" Type="http://schemas.openxmlformats.org/officeDocument/2006/relationships/hyperlink" Target="https://drive.google.com/open?id=1k43-WRUb-PdJ9CLhreDzS3zkw0Hj98Wk" TargetMode="External"/><Relationship Id="rId27" Type="http://schemas.openxmlformats.org/officeDocument/2006/relationships/hyperlink" Target="https://drive.google.com/open?id=1nDlyK26OjUwonU-7iLAz8WF0L0LyMkkX" TargetMode="External"/><Relationship Id="rId521" Type="http://schemas.openxmlformats.org/officeDocument/2006/relationships/hyperlink" Target="https://drive.google.com/open?id=16yF5drzGMQ-8uSkBHLNGXGL_fKpWmuvI" TargetMode="External"/><Relationship Id="rId763" Type="http://schemas.openxmlformats.org/officeDocument/2006/relationships/hyperlink" Target="https://drive.google.com/open?id=13CiQplAkoMU_8a30mhh4i5Gsc_1XdU5W" TargetMode="External"/><Relationship Id="rId1110" Type="http://schemas.openxmlformats.org/officeDocument/2006/relationships/hyperlink" Target="https://drive.google.com/open?id=1ybiC3-N5vI6wMJ4cClOyqKKjfPeYlgRR" TargetMode="External"/><Relationship Id="rId29" Type="http://schemas.openxmlformats.org/officeDocument/2006/relationships/hyperlink" Target="https://drive.google.com/open?id=1YtvXMKh2pOLLk8PVNGcjfbxGuOfQPhK5" TargetMode="External"/><Relationship Id="rId520" Type="http://schemas.openxmlformats.org/officeDocument/2006/relationships/hyperlink" Target="https://drive.google.com/open?id=1CYtQ7Xr141_ECb0mB6NOogGTyA83jBHM" TargetMode="External"/><Relationship Id="rId762" Type="http://schemas.openxmlformats.org/officeDocument/2006/relationships/hyperlink" Target="https://drive.google.com/open?id=1sKH4wr-AIcxjyjnALtXssaA4PXTK5HE8" TargetMode="External"/><Relationship Id="rId1111" Type="http://schemas.openxmlformats.org/officeDocument/2006/relationships/hyperlink" Target="https://drive.google.com/open?id=15EAgsRkfmpQUmGHCpabmJxCRRonn1Ly7" TargetMode="External"/><Relationship Id="rId761" Type="http://schemas.openxmlformats.org/officeDocument/2006/relationships/hyperlink" Target="https://drive.google.com/open?id=1pEKxkopVAtNoeyvG0N6PW8tnF-aRcsa9" TargetMode="External"/><Relationship Id="rId1112" Type="http://schemas.openxmlformats.org/officeDocument/2006/relationships/hyperlink" Target="https://drive.google.com/open?id=1G_d2Sjit38UmLj1OYUaNTkeWE6Ib_jUS" TargetMode="External"/><Relationship Id="rId760" Type="http://schemas.openxmlformats.org/officeDocument/2006/relationships/hyperlink" Target="https://drive.google.com/open?id=1rhwcL8aoC6NYC2JTeDzVDr7I4HE8ZyrT" TargetMode="External"/><Relationship Id="rId1113" Type="http://schemas.openxmlformats.org/officeDocument/2006/relationships/hyperlink" Target="https://drive.google.com/open?id=1eYhakuqGkem2VxzfguHdJRMjOUkZCGNw" TargetMode="External"/><Relationship Id="rId1103" Type="http://schemas.openxmlformats.org/officeDocument/2006/relationships/hyperlink" Target="https://drive.google.com/open?id=1wgZfFYUfOK-f6rd0vT5rp-GQByJd3MNZ" TargetMode="External"/><Relationship Id="rId1104" Type="http://schemas.openxmlformats.org/officeDocument/2006/relationships/hyperlink" Target="https://drive.google.com/open?id=1tNoMLvEsBf0TOYSKemMFOf6whmb34aEl" TargetMode="External"/><Relationship Id="rId1105" Type="http://schemas.openxmlformats.org/officeDocument/2006/relationships/hyperlink" Target="https://drive.google.com/open?id=1sl-OEv_Y9ZGO8m_p5Pm2LjMIqoxWogFm" TargetMode="External"/><Relationship Id="rId1106" Type="http://schemas.openxmlformats.org/officeDocument/2006/relationships/hyperlink" Target="https://drive.google.com/open?id=1bup9hdpL_bFjXF1nljaGD70yRsZjuRUM" TargetMode="External"/><Relationship Id="rId11" Type="http://schemas.openxmlformats.org/officeDocument/2006/relationships/hyperlink" Target="https://drive.google.com/open?id=1-i6BLJ3lvqBC5dQwb1llWXKZgJjs6NDF" TargetMode="External"/><Relationship Id="rId1107" Type="http://schemas.openxmlformats.org/officeDocument/2006/relationships/hyperlink" Target="https://drive.google.com/open?id=13P2AjPycvtAONIKmLYfkpZGiLHNUMl9N" TargetMode="External"/><Relationship Id="rId10" Type="http://schemas.openxmlformats.org/officeDocument/2006/relationships/hyperlink" Target="https://drive.google.com/open?id=1F0_-BN45NfhtAc9vl4pUF_pv4yMZB7jF" TargetMode="External"/><Relationship Id="rId1108" Type="http://schemas.openxmlformats.org/officeDocument/2006/relationships/hyperlink" Target="https://drive.google.com/open?id=1mG2NDvYIBTa7QuyDTDNxh9Ebuoq0SOl-" TargetMode="External"/><Relationship Id="rId13" Type="http://schemas.openxmlformats.org/officeDocument/2006/relationships/hyperlink" Target="https://drive.google.com/open?id=1UAVubCimcdy9dSfFrQZqFNbqLTuLdSzk" TargetMode="External"/><Relationship Id="rId1109" Type="http://schemas.openxmlformats.org/officeDocument/2006/relationships/hyperlink" Target="https://drive.google.com/open?id=15zpMH_JEmB3vYq7gxwE41uNoZwd9lLVw" TargetMode="External"/><Relationship Id="rId12" Type="http://schemas.openxmlformats.org/officeDocument/2006/relationships/hyperlink" Target="https://drive.google.com/open?id=1jIAhdJ6BJVKcHPZ0tKmAtArg3URn1rWg" TargetMode="External"/><Relationship Id="rId519" Type="http://schemas.openxmlformats.org/officeDocument/2006/relationships/hyperlink" Target="https://drive.google.com/open?id=1DflSxC348PPAo6G258mdFuex1zk0L1GV" TargetMode="External"/><Relationship Id="rId514" Type="http://schemas.openxmlformats.org/officeDocument/2006/relationships/hyperlink" Target="https://drive.google.com/open?id=17CuES__07DWoETnrn4nCKv9V46ALPJsi" TargetMode="External"/><Relationship Id="rId756" Type="http://schemas.openxmlformats.org/officeDocument/2006/relationships/hyperlink" Target="https://drive.google.com/open?id=1_cQtDC8fqhSFCJOiZRSHrg9zbV1QpyQx" TargetMode="External"/><Relationship Id="rId998" Type="http://schemas.openxmlformats.org/officeDocument/2006/relationships/hyperlink" Target="https://drive.google.com/open?id=1JNk6SsrCxP7SBrF1jOtCc7fXIhnM9b1F" TargetMode="External"/><Relationship Id="rId513" Type="http://schemas.openxmlformats.org/officeDocument/2006/relationships/hyperlink" Target="https://drive.google.com/open?id=1Sx61UVZ_8dJubO3F4lY9US-Lo2U9wN9n" TargetMode="External"/><Relationship Id="rId755" Type="http://schemas.openxmlformats.org/officeDocument/2006/relationships/hyperlink" Target="https://drive.google.com/open?id=1pr5v4XAPFcUNoGTT3qvid92NLAB0MVU5" TargetMode="External"/><Relationship Id="rId997" Type="http://schemas.openxmlformats.org/officeDocument/2006/relationships/hyperlink" Target="https://drive.google.com/open?id=1UO3wSFKUI_gIF5SLHq5lQ8jrm_lFYfCv" TargetMode="External"/><Relationship Id="rId512" Type="http://schemas.openxmlformats.org/officeDocument/2006/relationships/hyperlink" Target="https://drive.google.com/open?id=17eteAodcWMRopbKL7eSZ7bwh5YPwRoTR" TargetMode="External"/><Relationship Id="rId754" Type="http://schemas.openxmlformats.org/officeDocument/2006/relationships/hyperlink" Target="https://drive.google.com/open?id=1biX3LJMsCZfwYIDi2vceDkKdMvdgY1Eg" TargetMode="External"/><Relationship Id="rId996" Type="http://schemas.openxmlformats.org/officeDocument/2006/relationships/hyperlink" Target="https://drive.google.com/open?id=1-AJAAPcsri-RJ86ikHPssOleGOxdp3vp" TargetMode="External"/><Relationship Id="rId511" Type="http://schemas.openxmlformats.org/officeDocument/2006/relationships/hyperlink" Target="https://drive.google.com/open?id=1hkytntmUo9Ds11-MNeo7o7l_YglEp65d" TargetMode="External"/><Relationship Id="rId753" Type="http://schemas.openxmlformats.org/officeDocument/2006/relationships/hyperlink" Target="https://drive.google.com/open?id=1uul2ozMesrwAj1latUxixyl-XTXA8OwZ" TargetMode="External"/><Relationship Id="rId995" Type="http://schemas.openxmlformats.org/officeDocument/2006/relationships/hyperlink" Target="https://drive.google.com/open?id=1f71TmeC7YeubDgee1WgSuOM_odx2yUuW" TargetMode="External"/><Relationship Id="rId518" Type="http://schemas.openxmlformats.org/officeDocument/2006/relationships/hyperlink" Target="https://drive.google.com/open?id=1A5_fKXmTOExouf5SL_gQj-7XO_IDLmux" TargetMode="External"/><Relationship Id="rId517" Type="http://schemas.openxmlformats.org/officeDocument/2006/relationships/hyperlink" Target="https://drive.google.com/open?id=1iYhUAz1nhG6Usg3Lg_XT9qiS-x9P-BZR" TargetMode="External"/><Relationship Id="rId759" Type="http://schemas.openxmlformats.org/officeDocument/2006/relationships/hyperlink" Target="https://drive.google.com/open?id=1W2KpN5yp5LOt9JHkpMd9i32WqbKvNada" TargetMode="External"/><Relationship Id="rId516" Type="http://schemas.openxmlformats.org/officeDocument/2006/relationships/hyperlink" Target="https://drive.google.com/open?id=1W5Byk1uiGS3fUf_acJcjCjZErLyxebmt" TargetMode="External"/><Relationship Id="rId758" Type="http://schemas.openxmlformats.org/officeDocument/2006/relationships/hyperlink" Target="https://drive.google.com/open?id=1D5o7J3ytyKKl-bUKEHn6gOQ6AuLEkMIS" TargetMode="External"/><Relationship Id="rId515" Type="http://schemas.openxmlformats.org/officeDocument/2006/relationships/hyperlink" Target="https://drive.google.com/open?id=1vV3iRHbYORCuVgxPzihDgeoX7lmZgfIa" TargetMode="External"/><Relationship Id="rId757" Type="http://schemas.openxmlformats.org/officeDocument/2006/relationships/hyperlink" Target="https://drive.google.com/open?id=1ZU93tIbYzlzET0GUTreTZ9DzeiZSSoGp" TargetMode="External"/><Relationship Id="rId999" Type="http://schemas.openxmlformats.org/officeDocument/2006/relationships/hyperlink" Target="https://drive.google.com/open?id=1SHvLFLO8JUBy3iTVnX1ydlhVK1cBCcdJ" TargetMode="External"/><Relationship Id="rId15" Type="http://schemas.openxmlformats.org/officeDocument/2006/relationships/hyperlink" Target="https://drive.google.com/open?id=1uBdB1XJqBaQMC7XBPcOx8UpjR0UtEWCo" TargetMode="External"/><Relationship Id="rId990" Type="http://schemas.openxmlformats.org/officeDocument/2006/relationships/hyperlink" Target="https://drive.google.com/open?id=1IxnO6L0GODX6Sxc0bRQrouIgrQg_Cgru" TargetMode="External"/><Relationship Id="rId14" Type="http://schemas.openxmlformats.org/officeDocument/2006/relationships/hyperlink" Target="https://drive.google.com/open?id=1jd4WexdNhsdhuxTMMqdvSaf9gtcnEk1x" TargetMode="External"/><Relationship Id="rId17" Type="http://schemas.openxmlformats.org/officeDocument/2006/relationships/hyperlink" Target="https://drive.google.com/open?id=17y-Z4Oz6332RPKp9yykbvPEIuYlbQgNR" TargetMode="External"/><Relationship Id="rId16" Type="http://schemas.openxmlformats.org/officeDocument/2006/relationships/hyperlink" Target="https://drive.google.com/open?id=1HJK3GMycnwl6iRboEsc1FjV-zSJ7ER4Q" TargetMode="External"/><Relationship Id="rId19" Type="http://schemas.openxmlformats.org/officeDocument/2006/relationships/hyperlink" Target="https://drive.google.com/open?id=1QR95NKdUZQRTMXMjaQUGMhg7EMMlBJSV" TargetMode="External"/><Relationship Id="rId510" Type="http://schemas.openxmlformats.org/officeDocument/2006/relationships/hyperlink" Target="https://drive.google.com/open?id=18q5NaBjCE90Gd_oHeLDYm5KHKk-_yDdd" TargetMode="External"/><Relationship Id="rId752" Type="http://schemas.openxmlformats.org/officeDocument/2006/relationships/hyperlink" Target="https://drive.google.com/open?id=1IeQ37eMwwvL1fBbWLWOBsKz50gM0LWYO" TargetMode="External"/><Relationship Id="rId994" Type="http://schemas.openxmlformats.org/officeDocument/2006/relationships/hyperlink" Target="https://drive.google.com/open?id=1iLuje7JLR0iiKF9IUTLmgRhKxs8EzzIN" TargetMode="External"/><Relationship Id="rId18" Type="http://schemas.openxmlformats.org/officeDocument/2006/relationships/hyperlink" Target="https://drive.google.com/open?id=1hoverCPF_KlaBiPd3FUac-Sd_IpaPpWY" TargetMode="External"/><Relationship Id="rId751" Type="http://schemas.openxmlformats.org/officeDocument/2006/relationships/hyperlink" Target="https://drive.google.com/open?id=13HIIuQmpPaYfzxTZudzTTCNdVvfQYH_m" TargetMode="External"/><Relationship Id="rId993" Type="http://schemas.openxmlformats.org/officeDocument/2006/relationships/hyperlink" Target="https://drive.google.com/open?id=1Gql35Ky_pcCupZFaV_S-2CiwCbuXs_Ag" TargetMode="External"/><Relationship Id="rId1100" Type="http://schemas.openxmlformats.org/officeDocument/2006/relationships/hyperlink" Target="https://drive.google.com/open?id=1CghyiNg-0fh7-EtqMWG0ivT4dndPHR0z" TargetMode="External"/><Relationship Id="rId750" Type="http://schemas.openxmlformats.org/officeDocument/2006/relationships/hyperlink" Target="https://drive.google.com/open?id=1jFD9dBi9W14DbtptKF26EiBQmkOthRi1" TargetMode="External"/><Relationship Id="rId992" Type="http://schemas.openxmlformats.org/officeDocument/2006/relationships/hyperlink" Target="https://drive.google.com/open?id=1ZcR6khimSsHiZSEXBdIUzvKvZlX8WBi9" TargetMode="External"/><Relationship Id="rId1101" Type="http://schemas.openxmlformats.org/officeDocument/2006/relationships/hyperlink" Target="https://drive.google.com/open?id=18bl2UUWaW1E2GvTjA4YijmcpVs0bAdko" TargetMode="External"/><Relationship Id="rId991" Type="http://schemas.openxmlformats.org/officeDocument/2006/relationships/hyperlink" Target="https://drive.google.com/open?id=1SGcwGyUjIFZvO2OreKHKf1F8WOT-Io0a" TargetMode="External"/><Relationship Id="rId1102" Type="http://schemas.openxmlformats.org/officeDocument/2006/relationships/hyperlink" Target="https://drive.google.com/open?id=1OZDqR4Y8lLNcyODgt6evLoSGPNjnYlFL" TargetMode="External"/><Relationship Id="rId84" Type="http://schemas.openxmlformats.org/officeDocument/2006/relationships/hyperlink" Target="https://drive.google.com/open?id=1gHjEvPOUIMCpUIQckA__lxlW_k-JmW--" TargetMode="External"/><Relationship Id="rId83" Type="http://schemas.openxmlformats.org/officeDocument/2006/relationships/hyperlink" Target="https://drive.google.com/open?id=19xqF_5S5xgOpSFWIPmLvHJRy55LI1yRU" TargetMode="External"/><Relationship Id="rId86" Type="http://schemas.openxmlformats.org/officeDocument/2006/relationships/hyperlink" Target="https://drive.google.com/open?id=1QaUq0ABgvPVO_c-qxcpUqY8a4RQdfj4D" TargetMode="External"/><Relationship Id="rId85" Type="http://schemas.openxmlformats.org/officeDocument/2006/relationships/hyperlink" Target="https://drive.google.com/open?id=1CTPyPFTLXEBK1LbhW7ANi4CYt3WHrjQO" TargetMode="External"/><Relationship Id="rId88" Type="http://schemas.openxmlformats.org/officeDocument/2006/relationships/hyperlink" Target="https://drive.google.com/open?id=1NvpDviqwPB77a3Yv71kBZduHopkuw-ux" TargetMode="External"/><Relationship Id="rId87" Type="http://schemas.openxmlformats.org/officeDocument/2006/relationships/hyperlink" Target="https://drive.google.com/open?id=1R4-_rPh3rzon6Jg6Z59ANJ3tNUTAqh1D" TargetMode="External"/><Relationship Id="rId89" Type="http://schemas.openxmlformats.org/officeDocument/2006/relationships/hyperlink" Target="https://drive.google.com/open?id=11jYHE9QFvp9vOKV3-H-IwM-RU0Vs2sOP" TargetMode="External"/><Relationship Id="rId709" Type="http://schemas.openxmlformats.org/officeDocument/2006/relationships/hyperlink" Target="https://drive.google.com/open?id=1aH2vFSmkHQTCN0RqAwNetYPME0YoY4oh" TargetMode="External"/><Relationship Id="rId708" Type="http://schemas.openxmlformats.org/officeDocument/2006/relationships/hyperlink" Target="https://drive.google.com/open?id=13uifniqtww8Vb79-c1evkcdswSp994el" TargetMode="External"/><Relationship Id="rId707" Type="http://schemas.openxmlformats.org/officeDocument/2006/relationships/hyperlink" Target="https://drive.google.com/open?id=1kY5T84wWiXIhX2mMuEedk97dcnehwYVL" TargetMode="External"/><Relationship Id="rId949" Type="http://schemas.openxmlformats.org/officeDocument/2006/relationships/hyperlink" Target="https://drive.google.com/open?id=1U7PLPqjC8n7TogZw5ZY3K2GBmICbmqBt" TargetMode="External"/><Relationship Id="rId706" Type="http://schemas.openxmlformats.org/officeDocument/2006/relationships/hyperlink" Target="https://drive.google.com/open?id=1DfrnKncaugizx21uJxC0fCu145bNn2_N" TargetMode="External"/><Relationship Id="rId948" Type="http://schemas.openxmlformats.org/officeDocument/2006/relationships/hyperlink" Target="https://drive.google.com/open?id=1tPkarZInoiSD6cjrpY0FGRxu7pd1i0wj" TargetMode="External"/><Relationship Id="rId80" Type="http://schemas.openxmlformats.org/officeDocument/2006/relationships/hyperlink" Target="https://drive.google.com/open?id=1HPygqtRg07FslaKPuu4TPDF-VceQBEO2" TargetMode="External"/><Relationship Id="rId82" Type="http://schemas.openxmlformats.org/officeDocument/2006/relationships/hyperlink" Target="https://drive.google.com/open?id=1GZYSpCMJb1klYwvl9zSdD4lniN10KCwQ" TargetMode="External"/><Relationship Id="rId81" Type="http://schemas.openxmlformats.org/officeDocument/2006/relationships/hyperlink" Target="https://drive.google.com/open?id=1OFS7Geif_zj6x3sfhpavp0eJCNNy_Efa" TargetMode="External"/><Relationship Id="rId701" Type="http://schemas.openxmlformats.org/officeDocument/2006/relationships/hyperlink" Target="https://drive.google.com/open?id=1MhWci7LwfvN5r9dXnrpfeJiJGtYegQFi" TargetMode="External"/><Relationship Id="rId943" Type="http://schemas.openxmlformats.org/officeDocument/2006/relationships/hyperlink" Target="https://drive.google.com/open?id=17hACdZGlB3vsDRQzjRT0JQAk1maJyb-M" TargetMode="External"/><Relationship Id="rId700" Type="http://schemas.openxmlformats.org/officeDocument/2006/relationships/hyperlink" Target="https://drive.google.com/open?id=1xaqhUhKQ0x3F7p_WO6v6nI3X8043F4Hm" TargetMode="External"/><Relationship Id="rId942" Type="http://schemas.openxmlformats.org/officeDocument/2006/relationships/hyperlink" Target="https://drive.google.com/open?id=1XKGyQ7LcJzVjd5TOeLR51WIpubJkg9Hy" TargetMode="External"/><Relationship Id="rId941" Type="http://schemas.openxmlformats.org/officeDocument/2006/relationships/hyperlink" Target="https://drive.google.com/open?id=1GXZlhq8S3VRgT3dB2axG4szpPKSU78Tk" TargetMode="External"/><Relationship Id="rId940" Type="http://schemas.openxmlformats.org/officeDocument/2006/relationships/hyperlink" Target="https://drive.google.com/open?id=1rFt5FQ8W9z4bQpcvxIQ1zRkABrjIXheR" TargetMode="External"/><Relationship Id="rId705" Type="http://schemas.openxmlformats.org/officeDocument/2006/relationships/hyperlink" Target="https://drive.google.com/open?id=1z1f0HfnFpLAK1R-O8BnewB9Z0d2XrylX" TargetMode="External"/><Relationship Id="rId947" Type="http://schemas.openxmlformats.org/officeDocument/2006/relationships/hyperlink" Target="https://drive.google.com/open?id=1iPhAcSYUoraZdaoOrySscSzatcFNzLlc" TargetMode="External"/><Relationship Id="rId704" Type="http://schemas.openxmlformats.org/officeDocument/2006/relationships/hyperlink" Target="https://drive.google.com/open?id=1lA0vvhemLAQnwaZfJVHKmRaUmj3q-iNZ" TargetMode="External"/><Relationship Id="rId946" Type="http://schemas.openxmlformats.org/officeDocument/2006/relationships/hyperlink" Target="https://drive.google.com/open?id=1eKIPzgpCvOEUe4IxxrRnDVu4k7pp8_oK" TargetMode="External"/><Relationship Id="rId703" Type="http://schemas.openxmlformats.org/officeDocument/2006/relationships/hyperlink" Target="https://drive.google.com/open?id=1WgHLoIbssOLMxw7ZKiMp1bFtz6RNI1Op" TargetMode="External"/><Relationship Id="rId945" Type="http://schemas.openxmlformats.org/officeDocument/2006/relationships/hyperlink" Target="https://drive.google.com/open?id=1EzOxzEpANxk-tZa6ghjt_5Gm5TJjy-Mj" TargetMode="External"/><Relationship Id="rId702" Type="http://schemas.openxmlformats.org/officeDocument/2006/relationships/hyperlink" Target="https://drive.google.com/open?id=11KoKB72f7H_IelZzhzE_WOwdzSpxR937" TargetMode="External"/><Relationship Id="rId944" Type="http://schemas.openxmlformats.org/officeDocument/2006/relationships/hyperlink" Target="https://drive.google.com/open?id=12labk6G7culLOZma-iQylpbVdlJB3oTs" TargetMode="External"/><Relationship Id="rId73" Type="http://schemas.openxmlformats.org/officeDocument/2006/relationships/hyperlink" Target="https://drive.google.com/open?id=1Q_UF7atOpB_qUs5VKwgZ1pVyNqom0rk7" TargetMode="External"/><Relationship Id="rId72" Type="http://schemas.openxmlformats.org/officeDocument/2006/relationships/hyperlink" Target="https://drive.google.com/open?id=1OeTZWKqqDxu7hZfh4apzAFaIyepeB8Kg" TargetMode="External"/><Relationship Id="rId75" Type="http://schemas.openxmlformats.org/officeDocument/2006/relationships/hyperlink" Target="https://drive.google.com/open?id=108EhwVjp82vQq2yQeD0XPeTJj_EqZh31" TargetMode="External"/><Relationship Id="rId74" Type="http://schemas.openxmlformats.org/officeDocument/2006/relationships/hyperlink" Target="https://drive.google.com/open?id=1q5ovJX61rBV7p7AkmK8ktoibmWGHXqwH" TargetMode="External"/><Relationship Id="rId77" Type="http://schemas.openxmlformats.org/officeDocument/2006/relationships/hyperlink" Target="https://drive.google.com/open?id=1zm4KAHvPP42HIs3i7NMRDzNxfij8YqJp" TargetMode="External"/><Relationship Id="rId76" Type="http://schemas.openxmlformats.org/officeDocument/2006/relationships/hyperlink" Target="https://drive.google.com/open?id=1IWYTX_POTauFYrri74Pez10dX1s5ncF9" TargetMode="External"/><Relationship Id="rId79" Type="http://schemas.openxmlformats.org/officeDocument/2006/relationships/hyperlink" Target="https://drive.google.com/open?id=1iHewPtzjK6nw26_U7iPRZVcfMAPZN-ay" TargetMode="External"/><Relationship Id="rId78" Type="http://schemas.openxmlformats.org/officeDocument/2006/relationships/hyperlink" Target="https://drive.google.com/open?id=162yT-OsSZ9u88VzDYoGGWvjxTF7V9Min" TargetMode="External"/><Relationship Id="rId939" Type="http://schemas.openxmlformats.org/officeDocument/2006/relationships/hyperlink" Target="https://drive.google.com/open?id=1Dc9teatGPvCrcm2_3yQ1TBalAihiQepF" TargetMode="External"/><Relationship Id="rId938" Type="http://schemas.openxmlformats.org/officeDocument/2006/relationships/hyperlink" Target="https://drive.google.com/open?id=1A5ovSeyXdKWuECmsyCr24ab7WsahCglY" TargetMode="External"/><Relationship Id="rId937" Type="http://schemas.openxmlformats.org/officeDocument/2006/relationships/hyperlink" Target="https://drive.google.com/open?id=1ESPCZVgJS_nI8YudN2-H47Mt9wBc8twQ" TargetMode="External"/><Relationship Id="rId71" Type="http://schemas.openxmlformats.org/officeDocument/2006/relationships/hyperlink" Target="https://drive.google.com/open?id=163CCPR4-GyDZ8e9fnNosGEtKqPOIRqWS" TargetMode="External"/><Relationship Id="rId70" Type="http://schemas.openxmlformats.org/officeDocument/2006/relationships/hyperlink" Target="https://drive.google.com/open?id=1h6fVuaDEvHZAMKjCCYt3GZeGws6bYb4U" TargetMode="External"/><Relationship Id="rId932" Type="http://schemas.openxmlformats.org/officeDocument/2006/relationships/hyperlink" Target="https://drive.google.com/open?id=1GP8CzphjcprfK-ckSm070khOdxa75hW3" TargetMode="External"/><Relationship Id="rId931" Type="http://schemas.openxmlformats.org/officeDocument/2006/relationships/hyperlink" Target="https://drive.google.com/open?id=1u6U78Uf0CxstCI0TUf5YPbmXFHTi5sEu" TargetMode="External"/><Relationship Id="rId930" Type="http://schemas.openxmlformats.org/officeDocument/2006/relationships/hyperlink" Target="https://drive.google.com/open?id=1c4jg7LQvNfRuxb03Kmp7b-VaePE3CX8A" TargetMode="External"/><Relationship Id="rId936" Type="http://schemas.openxmlformats.org/officeDocument/2006/relationships/hyperlink" Target="https://drive.google.com/open?id=1iJ6hVOoKxRKdybXs2-7REDVvR4aUdLYT" TargetMode="External"/><Relationship Id="rId935" Type="http://schemas.openxmlformats.org/officeDocument/2006/relationships/hyperlink" Target="https://drive.google.com/open?id=1Fin9c5mwmxMsjVTl5UT150OIzByXXZtP" TargetMode="External"/><Relationship Id="rId934" Type="http://schemas.openxmlformats.org/officeDocument/2006/relationships/hyperlink" Target="https://drive.google.com/open?id=1xtvskkfvgXL-1tonH-wk6RxsoUAfPKd5" TargetMode="External"/><Relationship Id="rId933" Type="http://schemas.openxmlformats.org/officeDocument/2006/relationships/hyperlink" Target="https://drive.google.com/open?id=1hQa6UJmGgCubp6LzkT8ZTX0SGSdbjgID" TargetMode="External"/><Relationship Id="rId62" Type="http://schemas.openxmlformats.org/officeDocument/2006/relationships/hyperlink" Target="https://drive.google.com/open?id=11Z53fMXaGVtur3fI3OM5yPJUhnprugjv" TargetMode="External"/><Relationship Id="rId61" Type="http://schemas.openxmlformats.org/officeDocument/2006/relationships/hyperlink" Target="https://drive.google.com/open?id=17i9B2xLd7WnkQlnzUk73V9W6epO9zGO1" TargetMode="External"/><Relationship Id="rId64" Type="http://schemas.openxmlformats.org/officeDocument/2006/relationships/hyperlink" Target="https://drive.google.com/open?id=1iD57NyShlru6lom5Uixc-Xo3YtaIpaoi" TargetMode="External"/><Relationship Id="rId63" Type="http://schemas.openxmlformats.org/officeDocument/2006/relationships/hyperlink" Target="https://drive.google.com/open?id=1ILsZUy7kjJJUBFhdjB_Kn7-9FYepzCvQ" TargetMode="External"/><Relationship Id="rId66" Type="http://schemas.openxmlformats.org/officeDocument/2006/relationships/hyperlink" Target="https://drive.google.com/open?id=1sFwExfV9yhU8-2ABV5LVY2wryOUSScTS" TargetMode="External"/><Relationship Id="rId65" Type="http://schemas.openxmlformats.org/officeDocument/2006/relationships/hyperlink" Target="https://drive.google.com/open?id=1cydFCuDiqLmNyrM2ovy1JznyYyjPsamW" TargetMode="External"/><Relationship Id="rId68" Type="http://schemas.openxmlformats.org/officeDocument/2006/relationships/hyperlink" Target="https://drive.google.com/open?id=1NNFc1Myi1V66cY9WsgoKxtq4xONY9f7T" TargetMode="External"/><Relationship Id="rId67" Type="http://schemas.openxmlformats.org/officeDocument/2006/relationships/hyperlink" Target="https://drive.google.com/open?id=1oo4LfqmUf3EnF9QH3wP0MBr2MrpfbkRQ" TargetMode="External"/><Relationship Id="rId729" Type="http://schemas.openxmlformats.org/officeDocument/2006/relationships/hyperlink" Target="https://drive.google.com/open?id=1HcwZ-ag4K0xscrxqb8ys9whnORIx04C6" TargetMode="External"/><Relationship Id="rId728" Type="http://schemas.openxmlformats.org/officeDocument/2006/relationships/hyperlink" Target="https://drive.google.com/open?id=1xjMytySbPEkC4KXaN4_62a-sM3nVVN-T" TargetMode="External"/><Relationship Id="rId60" Type="http://schemas.openxmlformats.org/officeDocument/2006/relationships/hyperlink" Target="https://drive.google.com/open?id=136XvEDaFTM-gcnwbGIs5sjAIfzgbOhkh" TargetMode="External"/><Relationship Id="rId723" Type="http://schemas.openxmlformats.org/officeDocument/2006/relationships/hyperlink" Target="https://drive.google.com/open?id=1bsDh-NQ7U2bbhajcVuXZ32PYTkX6U-zC" TargetMode="External"/><Relationship Id="rId965" Type="http://schemas.openxmlformats.org/officeDocument/2006/relationships/hyperlink" Target="https://drive.google.com/open?id=1msmWc1z6hu3Xc8yfvi5uYkRpZjHG-TbZ" TargetMode="External"/><Relationship Id="rId722" Type="http://schemas.openxmlformats.org/officeDocument/2006/relationships/hyperlink" Target="https://drive.google.com/open?id=1Mvw1LBElh-v5dX9iop_4qwsqxntiztWq" TargetMode="External"/><Relationship Id="rId964" Type="http://schemas.openxmlformats.org/officeDocument/2006/relationships/hyperlink" Target="https://drive.google.com/open?id=1wHzQ9zgSgF3vn3_zhJNvFNHvGyyyiJ1M" TargetMode="External"/><Relationship Id="rId721" Type="http://schemas.openxmlformats.org/officeDocument/2006/relationships/hyperlink" Target="https://drive.google.com/open?id=1yaCwNHgEiF2gYIXnQEiK4YSGxYSMZbjb" TargetMode="External"/><Relationship Id="rId963" Type="http://schemas.openxmlformats.org/officeDocument/2006/relationships/hyperlink" Target="https://drive.google.com/open?id=1i9husy2fnv2ZIOUk6qJCAOxwHkRDZjeT" TargetMode="External"/><Relationship Id="rId720" Type="http://schemas.openxmlformats.org/officeDocument/2006/relationships/hyperlink" Target="https://drive.google.com/open?id=17RDatlyRWgdn9L5rKIBsEdvSX8iOFbaU" TargetMode="External"/><Relationship Id="rId962" Type="http://schemas.openxmlformats.org/officeDocument/2006/relationships/hyperlink" Target="https://drive.google.com/open?id=1-YXoKhE8S1xTlOrBGLn7C1Lg84vuSeXQ" TargetMode="External"/><Relationship Id="rId727" Type="http://schemas.openxmlformats.org/officeDocument/2006/relationships/hyperlink" Target="https://drive.google.com/open?id=16bhfxgb7TVNdJl4BxABd6hS_X36pHhPt" TargetMode="External"/><Relationship Id="rId969" Type="http://schemas.openxmlformats.org/officeDocument/2006/relationships/hyperlink" Target="https://drive.google.com/open?id=1x8cBhxyPr7qiDUF8piqWHC9CNqPhCF-0" TargetMode="External"/><Relationship Id="rId726" Type="http://schemas.openxmlformats.org/officeDocument/2006/relationships/hyperlink" Target="https://drive.google.com/open?id=17vlVrjJRwOHKov7wbsqQf7xLivbLkjIQ" TargetMode="External"/><Relationship Id="rId968" Type="http://schemas.openxmlformats.org/officeDocument/2006/relationships/hyperlink" Target="https://drive.google.com/open?id=11to36xh161Q2xu-yHsjYMrxXrVLux1cF" TargetMode="External"/><Relationship Id="rId725" Type="http://schemas.openxmlformats.org/officeDocument/2006/relationships/hyperlink" Target="https://drive.google.com/open?id=1fd66O8DrpaTtNgCeFDE_Zq0pYOPbdpjJ" TargetMode="External"/><Relationship Id="rId967" Type="http://schemas.openxmlformats.org/officeDocument/2006/relationships/hyperlink" Target="https://drive.google.com/open?id=19qnufvgCwGb33_MvHPHKxmWY2NYeJsQM" TargetMode="External"/><Relationship Id="rId724" Type="http://schemas.openxmlformats.org/officeDocument/2006/relationships/hyperlink" Target="https://drive.google.com/open?id=1qfQx_f1NjZPY7x9hMrg5t3ggVm6kIUJV" TargetMode="External"/><Relationship Id="rId966" Type="http://schemas.openxmlformats.org/officeDocument/2006/relationships/hyperlink" Target="https://drive.google.com/open?id=1aNfW4mcFLHLyNlz96EWZsU_Wrjjev5a6" TargetMode="External"/><Relationship Id="rId69" Type="http://schemas.openxmlformats.org/officeDocument/2006/relationships/hyperlink" Target="https://drive.google.com/open?id=176gcPZUK31orym9gO5ldFjuX7viKGllF" TargetMode="External"/><Relationship Id="rId961" Type="http://schemas.openxmlformats.org/officeDocument/2006/relationships/hyperlink" Target="https://drive.google.com/open?id=1ZkV6Q7ne9vKD0SwI-JxBYGZ2iQbrFr47" TargetMode="External"/><Relationship Id="rId960" Type="http://schemas.openxmlformats.org/officeDocument/2006/relationships/hyperlink" Target="https://drive.google.com/open?id=1s4rfF6KlfbGWfj6r-WrJ4SlAHN1wejPf" TargetMode="External"/><Relationship Id="rId51" Type="http://schemas.openxmlformats.org/officeDocument/2006/relationships/hyperlink" Target="https://drive.google.com/open?id=1dOwG6M2I7ldj5TvdW5e_6boUhqWHJ5K1" TargetMode="External"/><Relationship Id="rId50" Type="http://schemas.openxmlformats.org/officeDocument/2006/relationships/hyperlink" Target="https://drive.google.com/open?id=1xH2zCENS4L3dkYI-rnIGo9qiPVqfa5MZ" TargetMode="External"/><Relationship Id="rId53" Type="http://schemas.openxmlformats.org/officeDocument/2006/relationships/hyperlink" Target="https://drive.google.com/open?id=11RUa9lTjYFkGxreZf5RRkuV1-PYmng70" TargetMode="External"/><Relationship Id="rId52" Type="http://schemas.openxmlformats.org/officeDocument/2006/relationships/hyperlink" Target="https://drive.google.com/open?id=1bLtODvmbsHBweLvuK22KkipKstjr6u7w" TargetMode="External"/><Relationship Id="rId55" Type="http://schemas.openxmlformats.org/officeDocument/2006/relationships/hyperlink" Target="https://drive.google.com/open?id=1KxeGSuIlhisnh2w4cWLuL2jRRu26tTSH" TargetMode="External"/><Relationship Id="rId54" Type="http://schemas.openxmlformats.org/officeDocument/2006/relationships/hyperlink" Target="https://drive.google.com/open?id=1Sah97G3h3QqSjIznAXqZ-yzRnCOgBBjv" TargetMode="External"/><Relationship Id="rId57" Type="http://schemas.openxmlformats.org/officeDocument/2006/relationships/hyperlink" Target="https://drive.google.com/open?id=1QbUb1cDhxgGKKgB2fZ0LfuKgHCdG0kUQ" TargetMode="External"/><Relationship Id="rId56" Type="http://schemas.openxmlformats.org/officeDocument/2006/relationships/hyperlink" Target="https://drive.google.com/open?id=1Y4cZqWhDgDIIMIcZzTcOlb8OZ6L-3UqK" TargetMode="External"/><Relationship Id="rId719" Type="http://schemas.openxmlformats.org/officeDocument/2006/relationships/hyperlink" Target="https://drive.google.com/open?id=15YPCXyTKshk-nL4TM4ggP6LeQGGidETl" TargetMode="External"/><Relationship Id="rId718" Type="http://schemas.openxmlformats.org/officeDocument/2006/relationships/hyperlink" Target="https://drive.google.com/open?id=1GObLxRh74NJ0Pg9GrUw4HoNOz6OIZzOl" TargetMode="External"/><Relationship Id="rId717" Type="http://schemas.openxmlformats.org/officeDocument/2006/relationships/hyperlink" Target="https://drive.google.com/open?id=1TxvbF6G9CtWrOtnyI3Rm4oWPDAeGU5fn" TargetMode="External"/><Relationship Id="rId959" Type="http://schemas.openxmlformats.org/officeDocument/2006/relationships/hyperlink" Target="https://drive.google.com/open?id=1V7-L9G6R_Ybfw5YRmgKnoeNWFJEk9y9w" TargetMode="External"/><Relationship Id="rId712" Type="http://schemas.openxmlformats.org/officeDocument/2006/relationships/hyperlink" Target="https://drive.google.com/open?id=1FiRM3Xg4AoEW10y35RBaEA9AHY68ca3z" TargetMode="External"/><Relationship Id="rId954" Type="http://schemas.openxmlformats.org/officeDocument/2006/relationships/hyperlink" Target="https://drive.google.com/open?id=1dXb4WCk-9o5HifvEZ7qRpOtu8kXNkv_D" TargetMode="External"/><Relationship Id="rId711" Type="http://schemas.openxmlformats.org/officeDocument/2006/relationships/hyperlink" Target="https://drive.google.com/open?id=1RzSqPPkoP1SXW7aJlB2_kSv_atBXI5i7" TargetMode="External"/><Relationship Id="rId953" Type="http://schemas.openxmlformats.org/officeDocument/2006/relationships/hyperlink" Target="https://drive.google.com/open?id=1yGz5j4UuEb5QTMlLA_5bTUXSNUFzT7EI" TargetMode="External"/><Relationship Id="rId710" Type="http://schemas.openxmlformats.org/officeDocument/2006/relationships/hyperlink" Target="https://drive.google.com/open?id=19E_es2wxrqmrfDBJl4V5F7LI7rmK4xWn" TargetMode="External"/><Relationship Id="rId952" Type="http://schemas.openxmlformats.org/officeDocument/2006/relationships/hyperlink" Target="https://drive.google.com/open?id=1s22jDmHBu_KAJMsUwVwDpC2y15E0_-v9" TargetMode="External"/><Relationship Id="rId951" Type="http://schemas.openxmlformats.org/officeDocument/2006/relationships/hyperlink" Target="https://drive.google.com/open?id=12gTTCj9f3wKHKK7daOdcBEdwbkzxC7ob" TargetMode="External"/><Relationship Id="rId716" Type="http://schemas.openxmlformats.org/officeDocument/2006/relationships/hyperlink" Target="https://drive.google.com/open?id=1kiuUEuQJnGGJlASb2yTZeDmrTcIyVtmv" TargetMode="External"/><Relationship Id="rId958" Type="http://schemas.openxmlformats.org/officeDocument/2006/relationships/hyperlink" Target="https://drive.google.com/open?id=10q9-WLLAhwQIeiEPE9erDUVIsgxpnpTA" TargetMode="External"/><Relationship Id="rId715" Type="http://schemas.openxmlformats.org/officeDocument/2006/relationships/hyperlink" Target="https://drive.google.com/open?id=1qyvKmW_mAse6t7w3p3Gy735YctEkkHJ2" TargetMode="External"/><Relationship Id="rId957" Type="http://schemas.openxmlformats.org/officeDocument/2006/relationships/hyperlink" Target="https://drive.google.com/open?id=1BNwJiELDwgrCKcf8EnZTOUQnU01pkPA7" TargetMode="External"/><Relationship Id="rId714" Type="http://schemas.openxmlformats.org/officeDocument/2006/relationships/hyperlink" Target="https://drive.google.com/open?id=1O7v1344PToPWTkVOt0SyZGqMwdXJ2Zse" TargetMode="External"/><Relationship Id="rId956" Type="http://schemas.openxmlformats.org/officeDocument/2006/relationships/hyperlink" Target="https://drive.google.com/open?id=1zVVvfWompJ2ARXerfRXEvpFSc41Yc-_1" TargetMode="External"/><Relationship Id="rId713" Type="http://schemas.openxmlformats.org/officeDocument/2006/relationships/hyperlink" Target="https://drive.google.com/open?id=1cn1VLl777-gWjSY6GCkH2r_lEv2cTMqv" TargetMode="External"/><Relationship Id="rId955" Type="http://schemas.openxmlformats.org/officeDocument/2006/relationships/hyperlink" Target="https://drive.google.com/open?id=1xLnBz5Jg_Ubn-8SUihBoLg8noDHvEYoN" TargetMode="External"/><Relationship Id="rId59" Type="http://schemas.openxmlformats.org/officeDocument/2006/relationships/hyperlink" Target="https://drive.google.com/open?id=1MgF7KrBpe6Gbm1Sn_MbT0sicCwyoMfoB" TargetMode="External"/><Relationship Id="rId58" Type="http://schemas.openxmlformats.org/officeDocument/2006/relationships/hyperlink" Target="https://drive.google.com/open?id=1GDY-GcPLtjsvZMbrIVr2C_QpgRmhGu2G" TargetMode="External"/><Relationship Id="rId950" Type="http://schemas.openxmlformats.org/officeDocument/2006/relationships/hyperlink" Target="https://drive.google.com/open?id=1JHvg3yTGbqebDJNucd1Vd8SaHeoiIDYj" TargetMode="External"/><Relationship Id="rId590" Type="http://schemas.openxmlformats.org/officeDocument/2006/relationships/hyperlink" Target="https://drive.google.com/open?id=1yFhJiEoD67DbqLpuddfTCeAQyofzq06O" TargetMode="External"/><Relationship Id="rId107" Type="http://schemas.openxmlformats.org/officeDocument/2006/relationships/hyperlink" Target="https://drive.google.com/open?id=1Kn4H7q1h82DAsv-eUbEvCIVXIC7MgTGY" TargetMode="External"/><Relationship Id="rId349" Type="http://schemas.openxmlformats.org/officeDocument/2006/relationships/hyperlink" Target="https://drive.google.com/open?id=1pxAKB7cvOyTFVq67H7_U9PCubQ6oM3ZS" TargetMode="External"/><Relationship Id="rId106" Type="http://schemas.openxmlformats.org/officeDocument/2006/relationships/hyperlink" Target="https://drive.google.com/open?id=1PncL5fik4DJPq2hnGP9PqOzgiq6Uc13K" TargetMode="External"/><Relationship Id="rId348" Type="http://schemas.openxmlformats.org/officeDocument/2006/relationships/hyperlink" Target="https://drive.google.com/open?id=1R3M-bfLd7RChKrA1szgXDWqPi_MiQgJO" TargetMode="External"/><Relationship Id="rId105" Type="http://schemas.openxmlformats.org/officeDocument/2006/relationships/hyperlink" Target="https://drive.google.com/open?id=1BGpnMXTgV-UiCQGwlzAwcor0LQtDSCMR" TargetMode="External"/><Relationship Id="rId347" Type="http://schemas.openxmlformats.org/officeDocument/2006/relationships/hyperlink" Target="https://drive.google.com/open?id=1KLZvCYpPYeLDwhJ_yYa7Z3NAGPcd-ob_" TargetMode="External"/><Relationship Id="rId589" Type="http://schemas.openxmlformats.org/officeDocument/2006/relationships/hyperlink" Target="https://drive.google.com/open?id=1iZK89rFLwIhOkjk_SZ9Q4z140PSvcIk4" TargetMode="External"/><Relationship Id="rId104" Type="http://schemas.openxmlformats.org/officeDocument/2006/relationships/hyperlink" Target="https://drive.google.com/open?id=122RYY4PzUZ8D09izC4kIga0NWiE9p8T6" TargetMode="External"/><Relationship Id="rId346" Type="http://schemas.openxmlformats.org/officeDocument/2006/relationships/hyperlink" Target="https://drive.google.com/open?id=1L41n2MLNnJx9HXF66vxLbGBX_RAGjR7f" TargetMode="External"/><Relationship Id="rId588" Type="http://schemas.openxmlformats.org/officeDocument/2006/relationships/hyperlink" Target="https://drive.google.com/open?id=1C_V5pMvPddEux1S5_pbcbIkZ4bmJMPtk" TargetMode="External"/><Relationship Id="rId109" Type="http://schemas.openxmlformats.org/officeDocument/2006/relationships/hyperlink" Target="https://drive.google.com/open?id=1FtXtgD9VB3sQjxeZzxSubvEUb5qPlHdL" TargetMode="External"/><Relationship Id="rId108" Type="http://schemas.openxmlformats.org/officeDocument/2006/relationships/hyperlink" Target="https://drive.google.com/open?id=14MEuWNcyt_g46fvhqGskE-gsnVHhidD3" TargetMode="External"/><Relationship Id="rId341" Type="http://schemas.openxmlformats.org/officeDocument/2006/relationships/hyperlink" Target="https://drive.google.com/open?id=1Pqlkn7xz5b2ToVN8hb8wyFjBd1x6xOUU" TargetMode="External"/><Relationship Id="rId583" Type="http://schemas.openxmlformats.org/officeDocument/2006/relationships/hyperlink" Target="https://drive.google.com/open?id=18YSWW4V0Jq4sWh7sAPeHUUP5faBDwQai" TargetMode="External"/><Relationship Id="rId340" Type="http://schemas.openxmlformats.org/officeDocument/2006/relationships/hyperlink" Target="https://drive.google.com/open?id=1EQ_L5nxKDvbToz5Jl7L2NeOGdu7rza9c" TargetMode="External"/><Relationship Id="rId582" Type="http://schemas.openxmlformats.org/officeDocument/2006/relationships/hyperlink" Target="https://drive.google.com/open?id=1jUOk6pF4IxeDi7tvQBeJZyl-z4eMoynA" TargetMode="External"/><Relationship Id="rId581" Type="http://schemas.openxmlformats.org/officeDocument/2006/relationships/hyperlink" Target="https://drive.google.com/open?id=11ivNRJwUbQvQA9r9zogE_UUfLSSxcgsr" TargetMode="External"/><Relationship Id="rId580" Type="http://schemas.openxmlformats.org/officeDocument/2006/relationships/hyperlink" Target="https://drive.google.com/open?id=1fg1bvLO2QzIvalVLwrDw3wV911T-afgt" TargetMode="External"/><Relationship Id="rId103" Type="http://schemas.openxmlformats.org/officeDocument/2006/relationships/hyperlink" Target="https://drive.google.com/open?id=1SXJHJTAXgfDlXAZdBd0FIz5NlfhVYyT-" TargetMode="External"/><Relationship Id="rId345" Type="http://schemas.openxmlformats.org/officeDocument/2006/relationships/hyperlink" Target="https://drive.google.com/open?id=1dDue1zVYfCfCcBr59-iKtwAZt8MoEw4P" TargetMode="External"/><Relationship Id="rId587" Type="http://schemas.openxmlformats.org/officeDocument/2006/relationships/hyperlink" Target="https://drive.google.com/open?id=16MP1TXBEeJ8nsaS1-k0IblimQeeBibRZ" TargetMode="External"/><Relationship Id="rId102" Type="http://schemas.openxmlformats.org/officeDocument/2006/relationships/hyperlink" Target="https://drive.google.com/open?id=1RbX4KsXKixnJs_Q-FNDW54kh3sRCCGjH" TargetMode="External"/><Relationship Id="rId344" Type="http://schemas.openxmlformats.org/officeDocument/2006/relationships/hyperlink" Target="https://drive.google.com/open?id=18EKISGv4dZtQsmKCoF8aZ5qLY1AmSYxu" TargetMode="External"/><Relationship Id="rId586" Type="http://schemas.openxmlformats.org/officeDocument/2006/relationships/hyperlink" Target="https://drive.google.com/open?id=1TipnTjFXD2ck7a3fZdihBsY_nxKF2kIJ" TargetMode="External"/><Relationship Id="rId101" Type="http://schemas.openxmlformats.org/officeDocument/2006/relationships/hyperlink" Target="https://drive.google.com/open?id=1R9YxeQhIqJO9x5FN3i7kmad_AyXoslkf" TargetMode="External"/><Relationship Id="rId343" Type="http://schemas.openxmlformats.org/officeDocument/2006/relationships/hyperlink" Target="https://drive.google.com/open?id=1QL9cTyr-B3VBmdc9Z6NWdQzYe4OIYjJ9" TargetMode="External"/><Relationship Id="rId585" Type="http://schemas.openxmlformats.org/officeDocument/2006/relationships/hyperlink" Target="https://drive.google.com/open?id=14aFJj4wMOM05EyEonHco7NAxZwnvxI91" TargetMode="External"/><Relationship Id="rId100" Type="http://schemas.openxmlformats.org/officeDocument/2006/relationships/hyperlink" Target="https://drive.google.com/open?id=17EnikwANdiJLtZH-X7msmwyrrl6KkOXe" TargetMode="External"/><Relationship Id="rId342" Type="http://schemas.openxmlformats.org/officeDocument/2006/relationships/hyperlink" Target="https://drive.google.com/open?id=15VkI7HA46o2aB9iF2CQqfA_WSEKpqhEb" TargetMode="External"/><Relationship Id="rId584" Type="http://schemas.openxmlformats.org/officeDocument/2006/relationships/hyperlink" Target="https://drive.google.com/open?id=1pIrpXMvSDigCaDqtrP2WQ4L_S9ZYwgD6" TargetMode="External"/><Relationship Id="rId338" Type="http://schemas.openxmlformats.org/officeDocument/2006/relationships/hyperlink" Target="https://drive.google.com/open?id=1Gg3J2rpgO4wOheXKDsiGG2WFBv-GtsFv" TargetMode="External"/><Relationship Id="rId337" Type="http://schemas.openxmlformats.org/officeDocument/2006/relationships/hyperlink" Target="https://drive.google.com/open?id=1hivqWp2iklonMsDhVCKf6_48GJwW8tr5" TargetMode="External"/><Relationship Id="rId579" Type="http://schemas.openxmlformats.org/officeDocument/2006/relationships/hyperlink" Target="https://drive.google.com/open?id=11NDIpJPUhhvFkmo8WNKZiPoHXTFQcRXH" TargetMode="External"/><Relationship Id="rId336" Type="http://schemas.openxmlformats.org/officeDocument/2006/relationships/hyperlink" Target="https://drive.google.com/open?id=1ErRrNdgubHHbDDR9OpUBZwFFtUHl0766" TargetMode="External"/><Relationship Id="rId578" Type="http://schemas.openxmlformats.org/officeDocument/2006/relationships/hyperlink" Target="https://drive.google.com/open?id=1WGUb1V_yQ_0Wfyoca0Gyb6nGHRit1Eho" TargetMode="External"/><Relationship Id="rId335" Type="http://schemas.openxmlformats.org/officeDocument/2006/relationships/hyperlink" Target="https://drive.google.com/open?id=1zF-vf1cRhbpnasX97VczWoYivxtcg_dj" TargetMode="External"/><Relationship Id="rId577" Type="http://schemas.openxmlformats.org/officeDocument/2006/relationships/hyperlink" Target="https://drive.google.com/open?id=1KiXhUT1qzAiMvL1bi4WJZwS8bJS0hU-n" TargetMode="External"/><Relationship Id="rId339" Type="http://schemas.openxmlformats.org/officeDocument/2006/relationships/hyperlink" Target="https://drive.google.com/open?id=1ZJ9RgV8d9sGmKP5vqW-lydsrP3w7GFSS" TargetMode="External"/><Relationship Id="rId330" Type="http://schemas.openxmlformats.org/officeDocument/2006/relationships/hyperlink" Target="https://drive.google.com/open?id=1qZzxrjkoELaNCQpo2l34941xxa-laPeg" TargetMode="External"/><Relationship Id="rId572" Type="http://schemas.openxmlformats.org/officeDocument/2006/relationships/hyperlink" Target="https://drive.google.com/open?id=1lD3d9ZhG1HsEp6bT86mYie63vTBCFe5_" TargetMode="External"/><Relationship Id="rId571" Type="http://schemas.openxmlformats.org/officeDocument/2006/relationships/hyperlink" Target="https://drive.google.com/open?id=1ZvGcexQessMM2p1MG4CA8GCEYqcqMZqg" TargetMode="External"/><Relationship Id="rId570" Type="http://schemas.openxmlformats.org/officeDocument/2006/relationships/hyperlink" Target="https://drive.google.com/open?id=1Sz7dACb4Lgferg5cd0-ywnkwkbwy-efX" TargetMode="External"/><Relationship Id="rId334" Type="http://schemas.openxmlformats.org/officeDocument/2006/relationships/hyperlink" Target="https://drive.google.com/open?id=1ZRht2MbSg8ZN-WlNbn4Bi1wzPzgvwodz" TargetMode="External"/><Relationship Id="rId576" Type="http://schemas.openxmlformats.org/officeDocument/2006/relationships/hyperlink" Target="https://drive.google.com/open?id=1scssfNK-tJWb2_XbFqMfngsJ67ywUt69" TargetMode="External"/><Relationship Id="rId333" Type="http://schemas.openxmlformats.org/officeDocument/2006/relationships/hyperlink" Target="https://drive.google.com/open?id=1o36Nd_SOfSdVAzxODugN3GN2tTdD8k02" TargetMode="External"/><Relationship Id="rId575" Type="http://schemas.openxmlformats.org/officeDocument/2006/relationships/hyperlink" Target="https://drive.google.com/open?id=18M8ICA9mD-Azd_5uX07IKU_ka74Obvx7" TargetMode="External"/><Relationship Id="rId332" Type="http://schemas.openxmlformats.org/officeDocument/2006/relationships/hyperlink" Target="https://drive.google.com/open?id=1LQv8IK5HvFCiDRT1C4ItJwqRoNJty42f" TargetMode="External"/><Relationship Id="rId574" Type="http://schemas.openxmlformats.org/officeDocument/2006/relationships/hyperlink" Target="https://drive.google.com/open?id=1WAmdPG63l_bTXbRvDbSXvknVrubN4YJo" TargetMode="External"/><Relationship Id="rId331" Type="http://schemas.openxmlformats.org/officeDocument/2006/relationships/hyperlink" Target="https://drive.google.com/open?id=1IqWFA6NxV_e8ihZPieCNUGKTpk9QxLAl" TargetMode="External"/><Relationship Id="rId573" Type="http://schemas.openxmlformats.org/officeDocument/2006/relationships/hyperlink" Target="https://drive.google.com/open?id=1462hjv6QjE5ojXISfsDamzRwDXHhamp-" TargetMode="External"/><Relationship Id="rId370" Type="http://schemas.openxmlformats.org/officeDocument/2006/relationships/hyperlink" Target="https://drive.google.com/open?id=1lo2Lgf__Fupd8g8AuUsFiOf5Zc33V3p6" TargetMode="External"/><Relationship Id="rId129" Type="http://schemas.openxmlformats.org/officeDocument/2006/relationships/hyperlink" Target="https://drive.google.com/open?id=1noFc-VHw5jZ2ctGAWnoLDb2xxZFfPJJe" TargetMode="External"/><Relationship Id="rId128" Type="http://schemas.openxmlformats.org/officeDocument/2006/relationships/hyperlink" Target="https://drive.google.com/open?id=1SLjPcwtuH0A7XUO-g-lTCshWPlYbfg8G" TargetMode="External"/><Relationship Id="rId127" Type="http://schemas.openxmlformats.org/officeDocument/2006/relationships/hyperlink" Target="https://drive.google.com/open?id=1R1jij_nF2dZdlwDJS_YwKSJfAghCoH1H" TargetMode="External"/><Relationship Id="rId369" Type="http://schemas.openxmlformats.org/officeDocument/2006/relationships/hyperlink" Target="https://drive.google.com/open?id=16-VJpmxLV0nHRn1U0FGyqCRYc6GcXf0k" TargetMode="External"/><Relationship Id="rId126" Type="http://schemas.openxmlformats.org/officeDocument/2006/relationships/hyperlink" Target="https://drive.google.com/open?id=1UADFoS7vxQGiAI1Rq8hidEcLY6O3BMF1" TargetMode="External"/><Relationship Id="rId368" Type="http://schemas.openxmlformats.org/officeDocument/2006/relationships/hyperlink" Target="https://drive.google.com/open?id=1L8fApj50W9ysqoMeAev8tIyGcVRVPYzl" TargetMode="External"/><Relationship Id="rId121" Type="http://schemas.openxmlformats.org/officeDocument/2006/relationships/hyperlink" Target="https://drive.google.com/open?id=146MeNy1xj18J0lebvvBte26wDoUYvCem" TargetMode="External"/><Relationship Id="rId363" Type="http://schemas.openxmlformats.org/officeDocument/2006/relationships/hyperlink" Target="https://drive.google.com/open?id=1G1cn01xufM1PkBnUqaw5VtWTJqn65oFZ" TargetMode="External"/><Relationship Id="rId120" Type="http://schemas.openxmlformats.org/officeDocument/2006/relationships/hyperlink" Target="https://drive.google.com/open?id=1mzL154vO-8taz1GhmAQ5horJ8UzEivQH" TargetMode="External"/><Relationship Id="rId362" Type="http://schemas.openxmlformats.org/officeDocument/2006/relationships/hyperlink" Target="https://drive.google.com/open?id=1k_3MyhewPjYRSGv73XnhX87_tlQyBv2J" TargetMode="External"/><Relationship Id="rId361" Type="http://schemas.openxmlformats.org/officeDocument/2006/relationships/hyperlink" Target="https://www.funcionpublica.gov.co/eva/gestornormativo/norma.php?i=20807" TargetMode="External"/><Relationship Id="rId360" Type="http://schemas.openxmlformats.org/officeDocument/2006/relationships/hyperlink" Target="https://drive.google.com/open?id=1YuHEnjtS91394-rOuPrq2iAhT2TRn-PF" TargetMode="External"/><Relationship Id="rId125" Type="http://schemas.openxmlformats.org/officeDocument/2006/relationships/hyperlink" Target="https://drive.google.com/open?id=1WwGv-Iw34WjHYDUgFXD-QQ0QhIzG5ZqP" TargetMode="External"/><Relationship Id="rId367" Type="http://schemas.openxmlformats.org/officeDocument/2006/relationships/hyperlink" Target="https://www.funcionpublica.gov.co/eva/gestornormativo/norma.php?i=1246" TargetMode="External"/><Relationship Id="rId124" Type="http://schemas.openxmlformats.org/officeDocument/2006/relationships/hyperlink" Target="https://drive.google.com/open?id=1RFHJwnV3G7V7SCex5VBPeX6_dcVL2qgZ" TargetMode="External"/><Relationship Id="rId366" Type="http://schemas.openxmlformats.org/officeDocument/2006/relationships/hyperlink" Target="https://drive.google.com/open?id=1xhL1oFr_fItGx4wBDi-QU7Ru_NAvsrYV" TargetMode="External"/><Relationship Id="rId123" Type="http://schemas.openxmlformats.org/officeDocument/2006/relationships/hyperlink" Target="https://drive.google.com/open?id=1lBECRx4RLRfgYiJqiGX0oWClUQ2N2p2d" TargetMode="External"/><Relationship Id="rId365" Type="http://schemas.openxmlformats.org/officeDocument/2006/relationships/hyperlink" Target="https://drive.google.com/open?id=1Ygiv_sECgIooNjSv9zbOBcxDcX2hH9xC" TargetMode="External"/><Relationship Id="rId122" Type="http://schemas.openxmlformats.org/officeDocument/2006/relationships/hyperlink" Target="https://drive.google.com/open?id=1cSqR0krkStlcfDUoQnzmZaHdHJCaoklD" TargetMode="External"/><Relationship Id="rId364" Type="http://schemas.openxmlformats.org/officeDocument/2006/relationships/hyperlink" Target="https://drive.google.com/open?id=1VRI9oNRS247MspwHGIcAfl7SK1XWb4L8" TargetMode="External"/><Relationship Id="rId95" Type="http://schemas.openxmlformats.org/officeDocument/2006/relationships/hyperlink" Target="https://drive.google.com/open?id=1XpB8OpOFeyotW5uHYdJGVV5-yZluFyxJ" TargetMode="External"/><Relationship Id="rId94" Type="http://schemas.openxmlformats.org/officeDocument/2006/relationships/hyperlink" Target="https://drive.google.com/open?id=1bKbXJCotUyFl7-5hvsVoqlaTpFULbKbT" TargetMode="External"/><Relationship Id="rId97" Type="http://schemas.openxmlformats.org/officeDocument/2006/relationships/hyperlink" Target="https://drive.google.com/open?id=1gS-GkV3QM0K6L1rfVE041CMxgJWX8xDx" TargetMode="External"/><Relationship Id="rId96" Type="http://schemas.openxmlformats.org/officeDocument/2006/relationships/hyperlink" Target="https://drive.google.com/open?id=16pWF5KQTSTWQU7uinlwsE3JYxKIqFaMt" TargetMode="External"/><Relationship Id="rId99" Type="http://schemas.openxmlformats.org/officeDocument/2006/relationships/hyperlink" Target="https://drive.google.com/open?id=1_SETKzCJejhOiar0l3teul-_O8dTQQkZ" TargetMode="External"/><Relationship Id="rId98" Type="http://schemas.openxmlformats.org/officeDocument/2006/relationships/hyperlink" Target="https://drive.google.com/open?id=18f5GLHWvtncEaE-TovkGEp3Zwy1l3FC1" TargetMode="External"/><Relationship Id="rId91" Type="http://schemas.openxmlformats.org/officeDocument/2006/relationships/hyperlink" Target="https://drive.google.com/open?id=1H5YwEfadcxMU_bTab0gyNN_pGqK3ya8a" TargetMode="External"/><Relationship Id="rId90" Type="http://schemas.openxmlformats.org/officeDocument/2006/relationships/hyperlink" Target="https://drive.google.com/open?id=1kEpN5p2lKqWqfTJFt9citSROqBGbVFjg" TargetMode="External"/><Relationship Id="rId93" Type="http://schemas.openxmlformats.org/officeDocument/2006/relationships/hyperlink" Target="https://drive.google.com/open?id=1FScIx95Z3DB4dzAW9QHkY0z_ECJbibC_" TargetMode="External"/><Relationship Id="rId92" Type="http://schemas.openxmlformats.org/officeDocument/2006/relationships/hyperlink" Target="https://drive.google.com/open?id=10gJPWl0wvBYLLVor86pdtoqHRL_-lwtZ" TargetMode="External"/><Relationship Id="rId118" Type="http://schemas.openxmlformats.org/officeDocument/2006/relationships/hyperlink" Target="https://drive.google.com/open?id=1pszbedZvXQWAfgPtvCW-Dg3xAmgGsUuC" TargetMode="External"/><Relationship Id="rId117" Type="http://schemas.openxmlformats.org/officeDocument/2006/relationships/hyperlink" Target="https://drive.google.com/open?id=14jDVpxgMKtLQ5HgnSPDgQJOlr9pvlEYo" TargetMode="External"/><Relationship Id="rId359" Type="http://schemas.openxmlformats.org/officeDocument/2006/relationships/hyperlink" Target="https://drive.google.com/open?id=1_6gS4FnKTebY4yVD3iqHYOPd8dAuTWso" TargetMode="External"/><Relationship Id="rId116" Type="http://schemas.openxmlformats.org/officeDocument/2006/relationships/hyperlink" Target="https://drive.google.com/open?id=1qeuZuTawHRNpX5Gt3p-yd5K3plDg-XEn" TargetMode="External"/><Relationship Id="rId358" Type="http://schemas.openxmlformats.org/officeDocument/2006/relationships/hyperlink" Target="https://drive.google.com/open?id=1AcxH9V0dkZZ7oCgZhZ6VE5aTsO2O7PxI" TargetMode="External"/><Relationship Id="rId115" Type="http://schemas.openxmlformats.org/officeDocument/2006/relationships/hyperlink" Target="https://drive.google.com/open?id=1W0UwTpd9vglgYW45Ciw95YE0wsQH05uA" TargetMode="External"/><Relationship Id="rId357" Type="http://schemas.openxmlformats.org/officeDocument/2006/relationships/hyperlink" Target="https://drive.google.com/open?id=1SGX1QGMaFqHTZxdahgs6noFW4k3h-XKa" TargetMode="External"/><Relationship Id="rId599" Type="http://schemas.openxmlformats.org/officeDocument/2006/relationships/hyperlink" Target="https://drive.google.com/open?id=1tX-EXtTWosZ-WjAY9obxx5QmenKDeMyQ" TargetMode="External"/><Relationship Id="rId119" Type="http://schemas.openxmlformats.org/officeDocument/2006/relationships/hyperlink" Target="https://drive.google.com/open?id=1JhDzPprYi0laJ3Yvjmt3ZIomy6aajpSF" TargetMode="External"/><Relationship Id="rId110" Type="http://schemas.openxmlformats.org/officeDocument/2006/relationships/hyperlink" Target="https://drive.google.com/open?id=1BRSVY-mQOvj6RnavLr1FvN2MWzMkUAYM" TargetMode="External"/><Relationship Id="rId352" Type="http://schemas.openxmlformats.org/officeDocument/2006/relationships/hyperlink" Target="https://drive.google.com/open?id=1xDTHqm7B58LIejzo6cpA4o-mdfF04l8C" TargetMode="External"/><Relationship Id="rId594" Type="http://schemas.openxmlformats.org/officeDocument/2006/relationships/hyperlink" Target="https://drive.google.com/open?id=1Qz21CXYUEAQAzU3rkdER0VgQghIy57I1" TargetMode="External"/><Relationship Id="rId351" Type="http://schemas.openxmlformats.org/officeDocument/2006/relationships/hyperlink" Target="https://drive.google.com/open?id=1lW4pO2m1lnA4f-6dObhZCQ--nYYFwLK8" TargetMode="External"/><Relationship Id="rId593" Type="http://schemas.openxmlformats.org/officeDocument/2006/relationships/hyperlink" Target="https://drive.google.com/open?id=19OhVFOjqEPVeUvukZm-ULXR6wbLKn6Nr" TargetMode="External"/><Relationship Id="rId350" Type="http://schemas.openxmlformats.org/officeDocument/2006/relationships/hyperlink" Target="https://drive.google.com/open?id=1bzufY6fVjzrj416_92HJrorkfUfVy0JO" TargetMode="External"/><Relationship Id="rId592" Type="http://schemas.openxmlformats.org/officeDocument/2006/relationships/hyperlink" Target="https://drive.google.com/open?id=1ZNESwPIqsR_sSlrbQTVnPslRq1jkLbLF" TargetMode="External"/><Relationship Id="rId591" Type="http://schemas.openxmlformats.org/officeDocument/2006/relationships/hyperlink" Target="https://drive.google.com/open?id=13njS8dDTld34flraujj80WAJgOQ_3kaU" TargetMode="External"/><Relationship Id="rId114" Type="http://schemas.openxmlformats.org/officeDocument/2006/relationships/hyperlink" Target="https://drive.google.com/open?id=1xOM4UaQ7AP2kQZjpWi7lAKdrXcmEWI1V" TargetMode="External"/><Relationship Id="rId356" Type="http://schemas.openxmlformats.org/officeDocument/2006/relationships/hyperlink" Target="https://drive.google.com/open?id=1SBXMdWj-N7Ae6XXKNNpWiEl5AYmwSkWu" TargetMode="External"/><Relationship Id="rId598" Type="http://schemas.openxmlformats.org/officeDocument/2006/relationships/hyperlink" Target="https://drive.google.com/open?id=1xerNaOFK21TEFJnc0_AIgsIVJcAv1ypJ" TargetMode="External"/><Relationship Id="rId113" Type="http://schemas.openxmlformats.org/officeDocument/2006/relationships/hyperlink" Target="https://drive.google.com/open?id=1zyTw532pN0ckpQjFQCvxckaTuNhbHrQ0" TargetMode="External"/><Relationship Id="rId355" Type="http://schemas.openxmlformats.org/officeDocument/2006/relationships/hyperlink" Target="https://drive.google.com/open?id=147XY2Hao1gc-111TZYyuWaFjdrYMLEL4" TargetMode="External"/><Relationship Id="rId597" Type="http://schemas.openxmlformats.org/officeDocument/2006/relationships/hyperlink" Target="https://drive.google.com/open?id=1_Z9ChZvDcw43y53WsQHEkMCM4m17MAci" TargetMode="External"/><Relationship Id="rId112" Type="http://schemas.openxmlformats.org/officeDocument/2006/relationships/hyperlink" Target="https://drive.google.com/open?id=1LWkfeMhm24D7nAvocdkQLu25nEHbHtuk" TargetMode="External"/><Relationship Id="rId354" Type="http://schemas.openxmlformats.org/officeDocument/2006/relationships/hyperlink" Target="https://drive.google.com/open?id=1b_nmZUVSPvpcI4N24cVG9sweAPEGCW0q" TargetMode="External"/><Relationship Id="rId596" Type="http://schemas.openxmlformats.org/officeDocument/2006/relationships/hyperlink" Target="https://drive.google.com/open?id=1L_j6H_1Ntgv9B2SJijMruYxudtIFSyzv" TargetMode="External"/><Relationship Id="rId111" Type="http://schemas.openxmlformats.org/officeDocument/2006/relationships/hyperlink" Target="https://drive.google.com/open?id=1SrVatXq6jv0BmA2HjV1PXTeSvDaxgdAp" TargetMode="External"/><Relationship Id="rId353" Type="http://schemas.openxmlformats.org/officeDocument/2006/relationships/hyperlink" Target="https://drive.google.com/open?id=1U-HRJjVSXdR6Jr1uySj4Va_soedaYF7p" TargetMode="External"/><Relationship Id="rId595" Type="http://schemas.openxmlformats.org/officeDocument/2006/relationships/hyperlink" Target="https://drive.google.com/open?id=1HEP8YxssXCZXgJWYKClwGp90biwrx85z" TargetMode="External"/><Relationship Id="rId305" Type="http://schemas.openxmlformats.org/officeDocument/2006/relationships/hyperlink" Target="https://drive.google.com/open?id=1dg7qqMLBlw4QPtO4inUu1XnFkXBv6SSS" TargetMode="External"/><Relationship Id="rId547" Type="http://schemas.openxmlformats.org/officeDocument/2006/relationships/hyperlink" Target="https://drive.google.com/open?id=1ScCVoNW4LFK-21GKBLVnCe4XoMtbOE-J" TargetMode="External"/><Relationship Id="rId789" Type="http://schemas.openxmlformats.org/officeDocument/2006/relationships/hyperlink" Target="https://drive.google.com/open?id=1yZtt1Q_3esPp0Xe8HZYNl7DhqMBgY0yg" TargetMode="External"/><Relationship Id="rId304" Type="http://schemas.openxmlformats.org/officeDocument/2006/relationships/hyperlink" Target="https://drive.google.com/open?id=1LsjMgaay2gaTbSO4pXrAEhEs1MXziR3i" TargetMode="External"/><Relationship Id="rId546" Type="http://schemas.openxmlformats.org/officeDocument/2006/relationships/hyperlink" Target="https://drive.google.com/open?id=1Xa4YZizCu4OrRBRdvd45saWmqBgDPp50" TargetMode="External"/><Relationship Id="rId788" Type="http://schemas.openxmlformats.org/officeDocument/2006/relationships/hyperlink" Target="https://drive.google.com/open?id=1PMKyJZ4oGhgePBhuSoPjRKR9bXm-j3gV" TargetMode="External"/><Relationship Id="rId303" Type="http://schemas.openxmlformats.org/officeDocument/2006/relationships/hyperlink" Target="https://drive.google.com/open?id=183gbXVujGiamRb642BDjn8SaQ0egCeoq" TargetMode="External"/><Relationship Id="rId545" Type="http://schemas.openxmlformats.org/officeDocument/2006/relationships/hyperlink" Target="https://drive.google.com/open?id=1lEaqQHvfdtEZELunES9EQu3GfwBm6g5N" TargetMode="External"/><Relationship Id="rId787" Type="http://schemas.openxmlformats.org/officeDocument/2006/relationships/hyperlink" Target="https://drive.google.com/open?id=1HXFHNoY9UEB97CaQv85k_L_xQ-hKUnpu" TargetMode="External"/><Relationship Id="rId302" Type="http://schemas.openxmlformats.org/officeDocument/2006/relationships/hyperlink" Target="https://drive.google.com/open?id=1QAZKi1dCi5PvyZpwMNBe2KdXBfPDvHVD" TargetMode="External"/><Relationship Id="rId544" Type="http://schemas.openxmlformats.org/officeDocument/2006/relationships/hyperlink" Target="https://drive.google.com/open?id=1-MBgl7eEMpD84zEdFeJIQNSijgjlXNtF" TargetMode="External"/><Relationship Id="rId786" Type="http://schemas.openxmlformats.org/officeDocument/2006/relationships/hyperlink" Target="https://drive.google.com/open?id=1NecSQXuWALF144msrDtrLtCgBidK3MnR" TargetMode="External"/><Relationship Id="rId309" Type="http://schemas.openxmlformats.org/officeDocument/2006/relationships/hyperlink" Target="https://drive.google.com/open?id=1j5ii9HwH_VI9vOmaDK8KunmDmHuGrg9x" TargetMode="External"/><Relationship Id="rId308" Type="http://schemas.openxmlformats.org/officeDocument/2006/relationships/hyperlink" Target="https://drive.google.com/open?id=1oXAxsopnj-CpKDSmfaAzXfcLAdNAjlPH" TargetMode="External"/><Relationship Id="rId307" Type="http://schemas.openxmlformats.org/officeDocument/2006/relationships/hyperlink" Target="https://drive.google.com/open?id=16AFcWCYJesicqds5GrCq9-hBvZ2h8Ecb" TargetMode="External"/><Relationship Id="rId549" Type="http://schemas.openxmlformats.org/officeDocument/2006/relationships/hyperlink" Target="https://drive.google.com/open?id=14QpneKB7-SXohLgGqPLPnnIb6EOfSejN" TargetMode="External"/><Relationship Id="rId306" Type="http://schemas.openxmlformats.org/officeDocument/2006/relationships/hyperlink" Target="https://drive.google.com/open?id=1QCGkcC02cHihecKFJ6-QlvH1xqI7l4b2" TargetMode="External"/><Relationship Id="rId548" Type="http://schemas.openxmlformats.org/officeDocument/2006/relationships/hyperlink" Target="https://drive.google.com/open?id=1FqU3FzYbSDbneXUrDpjRxoaMgAbaBiFh" TargetMode="External"/><Relationship Id="rId781" Type="http://schemas.openxmlformats.org/officeDocument/2006/relationships/hyperlink" Target="https://drive.google.com/open?id=1muQHCv_9Bz3UIJCBCUwKv2YLiHeq4rbc" TargetMode="External"/><Relationship Id="rId780" Type="http://schemas.openxmlformats.org/officeDocument/2006/relationships/hyperlink" Target="https://drive.google.com/open?id=1jbwa_5g-q8ycS9v3BaCcvWurCbbGhBXP" TargetMode="External"/><Relationship Id="rId301" Type="http://schemas.openxmlformats.org/officeDocument/2006/relationships/hyperlink" Target="https://drive.google.com/open?id=1QS8eCxNil6FdYsi4K31G8NnqfhS9eerO" TargetMode="External"/><Relationship Id="rId543" Type="http://schemas.openxmlformats.org/officeDocument/2006/relationships/hyperlink" Target="https://drive.google.com/open?id=1hrovpZpof7Hw9pG6ga_IeEyFlWPmuHhm" TargetMode="External"/><Relationship Id="rId785" Type="http://schemas.openxmlformats.org/officeDocument/2006/relationships/hyperlink" Target="https://drive.google.com/open?id=1oVDAlq1ieRll3gSJnxIhmj8iOXUR1EIn" TargetMode="External"/><Relationship Id="rId300" Type="http://schemas.openxmlformats.org/officeDocument/2006/relationships/hyperlink" Target="https://drive.google.com/open?id=1biZkkjiTP2MQItifEyP-7K0r0xkIR1xg" TargetMode="External"/><Relationship Id="rId542" Type="http://schemas.openxmlformats.org/officeDocument/2006/relationships/hyperlink" Target="https://drive.google.com/open?id=1yOvQla_qsSQGU1ujLvMH9Z54ptuAL1DX" TargetMode="External"/><Relationship Id="rId784" Type="http://schemas.openxmlformats.org/officeDocument/2006/relationships/hyperlink" Target="https://drive.google.com/open?id=1_x1cjQbcC5mVJukrgmPABGqgus-Asg--" TargetMode="External"/><Relationship Id="rId541" Type="http://schemas.openxmlformats.org/officeDocument/2006/relationships/hyperlink" Target="https://drive.google.com/open?id=1ZPAdg_mPV1eqjuNoIijOfgxejzQ-GXsE" TargetMode="External"/><Relationship Id="rId783" Type="http://schemas.openxmlformats.org/officeDocument/2006/relationships/hyperlink" Target="https://drive.google.com/open?id=19riCIN8KKRzQTnw9wcU6fIOrwjZsoR0L" TargetMode="External"/><Relationship Id="rId540" Type="http://schemas.openxmlformats.org/officeDocument/2006/relationships/hyperlink" Target="https://drive.google.com/open?id=1QLmmn-mf9IWqxZnQhxcYIQfbD-mrX7KH" TargetMode="External"/><Relationship Id="rId782" Type="http://schemas.openxmlformats.org/officeDocument/2006/relationships/hyperlink" Target="https://drive.google.com/open?id=1Xesf_FBYaRqjS6lZ7eI1xdWxuqkO-9SR" TargetMode="External"/><Relationship Id="rId536" Type="http://schemas.openxmlformats.org/officeDocument/2006/relationships/hyperlink" Target="https://drive.google.com/open?id=1OUvEtdKMmk_r4KlA2cnHdPE5XAoN_JgO" TargetMode="External"/><Relationship Id="rId778" Type="http://schemas.openxmlformats.org/officeDocument/2006/relationships/hyperlink" Target="https://drive.google.com/open?id=1xyp0nfuD3lmpTxk8JD9Cv6NfCNpwIHof" TargetMode="External"/><Relationship Id="rId535" Type="http://schemas.openxmlformats.org/officeDocument/2006/relationships/hyperlink" Target="https://drive.google.com/open?id=17juG2YLM2tA0tRN4wWwrVVm-uVj2t9yk" TargetMode="External"/><Relationship Id="rId777" Type="http://schemas.openxmlformats.org/officeDocument/2006/relationships/hyperlink" Target="https://drive.google.com/open?id=1p4yiuZi7G6swCLTYrQXjtCFY_Kw-lE35" TargetMode="External"/><Relationship Id="rId534" Type="http://schemas.openxmlformats.org/officeDocument/2006/relationships/hyperlink" Target="https://drive.google.com/open?id=1vWUBuB4hDkL3ZZXCSCgC7NwsYb54vc9W" TargetMode="External"/><Relationship Id="rId776" Type="http://schemas.openxmlformats.org/officeDocument/2006/relationships/hyperlink" Target="https://drive.google.com/open?id=1vpbjjWx-DyXTZjGaTxnVhXNOeX3qNeZt" TargetMode="External"/><Relationship Id="rId533" Type="http://schemas.openxmlformats.org/officeDocument/2006/relationships/hyperlink" Target="https://drive.google.com/open?id=1AL0B48kBqLCxu7BhAwhD4SIhBHQMeivB" TargetMode="External"/><Relationship Id="rId775" Type="http://schemas.openxmlformats.org/officeDocument/2006/relationships/hyperlink" Target="https://drive.google.com/open?id=1WdVxa_ciUJ0U4qqvhqlxEivHEnN4xtDZ" TargetMode="External"/><Relationship Id="rId539" Type="http://schemas.openxmlformats.org/officeDocument/2006/relationships/hyperlink" Target="https://drive.google.com/open?id=1uKph_l9CJPBPylHBySqJSKlHEN9C1rgF" TargetMode="External"/><Relationship Id="rId538" Type="http://schemas.openxmlformats.org/officeDocument/2006/relationships/hyperlink" Target="http://www.secretariasenado.gov.co/senado/basedoc/ley_2220_2022_pr003.html" TargetMode="External"/><Relationship Id="rId537" Type="http://schemas.openxmlformats.org/officeDocument/2006/relationships/hyperlink" Target="https://drive.google.com/open?id=16NdvgCx-UKY3AgQCVT7KqkItqr0ZWlnJ" TargetMode="External"/><Relationship Id="rId779" Type="http://schemas.openxmlformats.org/officeDocument/2006/relationships/hyperlink" Target="https://drive.google.com/open?id=1dKmKHhfdZvRelB2lMlDfJLPOdsw3OKGG" TargetMode="External"/><Relationship Id="rId770" Type="http://schemas.openxmlformats.org/officeDocument/2006/relationships/hyperlink" Target="https://drive.google.com/open?id=1UkwBV0J3WfLMYWljeqyVB3jQX-OIvG1Q" TargetMode="External"/><Relationship Id="rId1120" Type="http://schemas.openxmlformats.org/officeDocument/2006/relationships/hyperlink" Target="https://drive.google.com/open?id=1xf_EnSN1MlYaCJwB5iTEF7a2hqTlBzeu" TargetMode="External"/><Relationship Id="rId532" Type="http://schemas.openxmlformats.org/officeDocument/2006/relationships/hyperlink" Target="https://drive.google.com/open?id=1PC4iHR2tXZXZaxLggvMPvnPF0KIB73yQ" TargetMode="External"/><Relationship Id="rId774" Type="http://schemas.openxmlformats.org/officeDocument/2006/relationships/hyperlink" Target="https://drive.google.com/open?id=1dlv1zy43wPRBYDGctCoiesJkxIYXxv8N" TargetMode="External"/><Relationship Id="rId1121" Type="http://schemas.openxmlformats.org/officeDocument/2006/relationships/hyperlink" Target="https://drive.google.com/open?id=17qFQ8BieqfHfWUaHVXmfCKMpwNaULdly" TargetMode="External"/><Relationship Id="rId531" Type="http://schemas.openxmlformats.org/officeDocument/2006/relationships/hyperlink" Target="https://drive.google.com/open?id=1aCrXMA5bL3oGmnInjPQMq0CAGRwaCE6J" TargetMode="External"/><Relationship Id="rId773" Type="http://schemas.openxmlformats.org/officeDocument/2006/relationships/hyperlink" Target="https://drive.google.com/open?id=1SDCfwN_L3YUTA8ds_8N7TOIJldUo4O3M" TargetMode="External"/><Relationship Id="rId1122" Type="http://schemas.openxmlformats.org/officeDocument/2006/relationships/drawing" Target="../drawings/drawing2.xml"/><Relationship Id="rId530" Type="http://schemas.openxmlformats.org/officeDocument/2006/relationships/hyperlink" Target="https://drive.google.com/open?id=1Em6qgjmL3lz7UBrwY979-iuA2Pe1tUWh" TargetMode="External"/><Relationship Id="rId772" Type="http://schemas.openxmlformats.org/officeDocument/2006/relationships/hyperlink" Target="https://drive.google.com/open?id=1RMIrLQUgY3wnTyRn7sUCdVR8WLcKnu10" TargetMode="External"/><Relationship Id="rId771" Type="http://schemas.openxmlformats.org/officeDocument/2006/relationships/hyperlink" Target="https://drive.google.com/open?id=15swfK1ZUGMTHmk6yUb_64s5oRn_Irezs" TargetMode="External"/><Relationship Id="rId327" Type="http://schemas.openxmlformats.org/officeDocument/2006/relationships/hyperlink" Target="https://drive.google.com/open?id=1oPBtVXYATon08GXE3jkrnVmrAjZbV-gm" TargetMode="External"/><Relationship Id="rId569" Type="http://schemas.openxmlformats.org/officeDocument/2006/relationships/hyperlink" Target="https://drive.google.com/open?id=1MR3o_j5BZ1-qsV9B3mDPwdcYUtj5sAJb" TargetMode="External"/><Relationship Id="rId326" Type="http://schemas.openxmlformats.org/officeDocument/2006/relationships/hyperlink" Target="https://drive.google.com/open?id=1y2rMzKpeT-LzsDFCXbx2YADnj7PK3drg" TargetMode="External"/><Relationship Id="rId568" Type="http://schemas.openxmlformats.org/officeDocument/2006/relationships/hyperlink" Target="https://drive.google.com/open?id=1MUk4Ax7h1Yx3jSNVugNbzRWBrFEmlOGh" TargetMode="External"/><Relationship Id="rId325" Type="http://schemas.openxmlformats.org/officeDocument/2006/relationships/hyperlink" Target="https://drive.google.com/open?id=1gMasGeAdGrm2NkwBxqIthxGiH6Xoys77" TargetMode="External"/><Relationship Id="rId567" Type="http://schemas.openxmlformats.org/officeDocument/2006/relationships/hyperlink" Target="https://drive.google.com/open?id=1VfSkP-lj11Gn9Nzrb4Bl82rFqoubvQWw" TargetMode="External"/><Relationship Id="rId324" Type="http://schemas.openxmlformats.org/officeDocument/2006/relationships/hyperlink" Target="https://drive.google.com/open?id=1otVqskZoqk-X-jmjC9go8-nX-n4K82jG" TargetMode="External"/><Relationship Id="rId566" Type="http://schemas.openxmlformats.org/officeDocument/2006/relationships/hyperlink" Target="https://drive.google.com/open?id=1pdl96Cg5l0VBm5Czl3jEkQDXI_igjGcm" TargetMode="External"/><Relationship Id="rId329" Type="http://schemas.openxmlformats.org/officeDocument/2006/relationships/hyperlink" Target="https://drive.google.com/open?id=1VE6TgGb9Y7d786V4TgXaJce4ppw0J2ih" TargetMode="External"/><Relationship Id="rId328" Type="http://schemas.openxmlformats.org/officeDocument/2006/relationships/hyperlink" Target="https://drive.google.com/open?id=1BLkWen0i0Kl2N-8_Xh_cNR1NR5ybzgZk" TargetMode="External"/><Relationship Id="rId561" Type="http://schemas.openxmlformats.org/officeDocument/2006/relationships/hyperlink" Target="https://drive.google.com/open?id=1nGgMA4N0kSlGhKTTJddDmRFvN1moJdWq" TargetMode="External"/><Relationship Id="rId560" Type="http://schemas.openxmlformats.org/officeDocument/2006/relationships/hyperlink" Target="https://drive.google.com/open?id=12nXFlB-CcjGZruxy3nnJGixuRXywcgcK" TargetMode="External"/><Relationship Id="rId323" Type="http://schemas.openxmlformats.org/officeDocument/2006/relationships/hyperlink" Target="https://drive.google.com/open?id=1-YHMES64ZPgm5Lhq_ANx4FOafs5mnoUA" TargetMode="External"/><Relationship Id="rId565" Type="http://schemas.openxmlformats.org/officeDocument/2006/relationships/hyperlink" Target="https://drive.google.com/open?id=1JJFLgsLtv0tx-1V2Gu2KTxYD9SzOyhlm" TargetMode="External"/><Relationship Id="rId322" Type="http://schemas.openxmlformats.org/officeDocument/2006/relationships/hyperlink" Target="https://drive.google.com/open?id=1its9pZ4qifwxAtxXVNwLBRzggm_OX1uM" TargetMode="External"/><Relationship Id="rId564" Type="http://schemas.openxmlformats.org/officeDocument/2006/relationships/hyperlink" Target="https://drive.google.com/open?id=1uV1zC_k0ML-66tE1NN7J3tzmoprxhXUZ" TargetMode="External"/><Relationship Id="rId321" Type="http://schemas.openxmlformats.org/officeDocument/2006/relationships/hyperlink" Target="https://drive.google.com/open?id=1OBlpWxMJmh9bvSpyAoANJbDnDbPyHBjK" TargetMode="External"/><Relationship Id="rId563" Type="http://schemas.openxmlformats.org/officeDocument/2006/relationships/hyperlink" Target="https://drive.google.com/open?id=1YgL0QejIh0Mk4XSUW8grKvGRXOjztdB4" TargetMode="External"/><Relationship Id="rId320" Type="http://schemas.openxmlformats.org/officeDocument/2006/relationships/hyperlink" Target="https://drive.google.com/open?id=1JsHHfWuHvMG9mgaFpyfgHh59FskKZmYK" TargetMode="External"/><Relationship Id="rId562" Type="http://schemas.openxmlformats.org/officeDocument/2006/relationships/hyperlink" Target="https://drive.google.com/open?id=1YoOAg0EOR5SVPK2KwnIRCPqm_XnjkAPl" TargetMode="External"/><Relationship Id="rId316" Type="http://schemas.openxmlformats.org/officeDocument/2006/relationships/hyperlink" Target="https://drive.google.com/open?id=1_mcmsZ0UiI3UX6RwgB3J-PgYHZHMyg6I" TargetMode="External"/><Relationship Id="rId558" Type="http://schemas.openxmlformats.org/officeDocument/2006/relationships/hyperlink" Target="https://drive.google.com/open?id=1xkvWkZKTw6UHDtLv1qijLrPwLInVadn7" TargetMode="External"/><Relationship Id="rId315" Type="http://schemas.openxmlformats.org/officeDocument/2006/relationships/hyperlink" Target="https://drive.google.com/open?id=15XULzHcqZX5Gjj4JCIpWzAB3wiuRv5-q" TargetMode="External"/><Relationship Id="rId557" Type="http://schemas.openxmlformats.org/officeDocument/2006/relationships/hyperlink" Target="https://drive.google.com/open?id=1CQkIh9HlBFMjB1igyWt_sXpbiGE_MnQd" TargetMode="External"/><Relationship Id="rId799" Type="http://schemas.openxmlformats.org/officeDocument/2006/relationships/hyperlink" Target="https://drive.google.com/open?id=1qBfdwenyIgATbu4lPItymSCJgsfueTvF" TargetMode="External"/><Relationship Id="rId314" Type="http://schemas.openxmlformats.org/officeDocument/2006/relationships/hyperlink" Target="https://drive.google.com/open?id=1lZXEE89aamSWWeuHGM8aV9uF42Lw-B_k" TargetMode="External"/><Relationship Id="rId556" Type="http://schemas.openxmlformats.org/officeDocument/2006/relationships/hyperlink" Target="https://drive.google.com/open?id=1g3Ms3b3hQAe2SaVxYdMpD462qLrUQ1YZ" TargetMode="External"/><Relationship Id="rId798" Type="http://schemas.openxmlformats.org/officeDocument/2006/relationships/hyperlink" Target="https://drive.google.com/open?id=11lYeFY7LvBQjNNbS92jggLOSFVOHzeFH" TargetMode="External"/><Relationship Id="rId313" Type="http://schemas.openxmlformats.org/officeDocument/2006/relationships/hyperlink" Target="https://drive.google.com/open?id=1WSPLljTfMrv9VpHArNMO_L91SfEewivr" TargetMode="External"/><Relationship Id="rId555" Type="http://schemas.openxmlformats.org/officeDocument/2006/relationships/hyperlink" Target="https://drive.google.com/open?id=1nOnLBKLUEeISj77nBwSH6YOBgjCqKAA0" TargetMode="External"/><Relationship Id="rId797" Type="http://schemas.openxmlformats.org/officeDocument/2006/relationships/hyperlink" Target="https://drive.google.com/open?id=132eJW_qhYnj5LhfXxFimFupTmOqjYOtt" TargetMode="External"/><Relationship Id="rId319" Type="http://schemas.openxmlformats.org/officeDocument/2006/relationships/hyperlink" Target="https://drive.google.com/open?id=1dJ5hHOT9oQYIY-QEQMtF-9LOIHui3PzO" TargetMode="External"/><Relationship Id="rId318" Type="http://schemas.openxmlformats.org/officeDocument/2006/relationships/hyperlink" Target="https://drive.google.com/open?id=1OG7qV_pHj0oxbeiBxUbutn5RykSwBq5V" TargetMode="External"/><Relationship Id="rId317" Type="http://schemas.openxmlformats.org/officeDocument/2006/relationships/hyperlink" Target="https://drive.google.com/open?id=16HBaQM91-EvoiDFc3zUkxwmKTpAj3AHt" TargetMode="External"/><Relationship Id="rId559" Type="http://schemas.openxmlformats.org/officeDocument/2006/relationships/hyperlink" Target="https://drive.google.com/open?id=1rQO6CXvckcUBTHyEI-dMnHw3185ld5au" TargetMode="External"/><Relationship Id="rId550" Type="http://schemas.openxmlformats.org/officeDocument/2006/relationships/hyperlink" Target="https://drive.google.com/open?id=1flFbxp_lcCve0Wa-Ywmllibqi7pM2mQk" TargetMode="External"/><Relationship Id="rId792" Type="http://schemas.openxmlformats.org/officeDocument/2006/relationships/hyperlink" Target="https://drive.google.com/open?id=18gc_ogQQrkp7y2kzTLbpJopd2bsHGFLm" TargetMode="External"/><Relationship Id="rId791" Type="http://schemas.openxmlformats.org/officeDocument/2006/relationships/hyperlink" Target="https://drive.google.com/open?id=17BGB4glbV2V8HYE7EJZESR2aeMNSiS95" TargetMode="External"/><Relationship Id="rId790" Type="http://schemas.openxmlformats.org/officeDocument/2006/relationships/hyperlink" Target="https://drive.google.com/open?id=13cl3vqmEYmhmjlsFh-F8_7gjMkt1QGhQ" TargetMode="External"/><Relationship Id="rId312" Type="http://schemas.openxmlformats.org/officeDocument/2006/relationships/hyperlink" Target="https://drive.google.com/open?id=1ICQMsjK-QoNE5KcSXYTpHkW6HDmFpbCA" TargetMode="External"/><Relationship Id="rId554" Type="http://schemas.openxmlformats.org/officeDocument/2006/relationships/hyperlink" Target="https://drive.google.com/open?id=1WzYhhQxMDj5AV_ssEibQ9osqMniAtPXa" TargetMode="External"/><Relationship Id="rId796" Type="http://schemas.openxmlformats.org/officeDocument/2006/relationships/hyperlink" Target="https://drive.google.com/open?id=1MLbGz5hIijWiSdlnrwaHjlpNZCYLNbH4" TargetMode="External"/><Relationship Id="rId311" Type="http://schemas.openxmlformats.org/officeDocument/2006/relationships/hyperlink" Target="https://drive.google.com/open?id=1JrcSan4H4uGEJEV3_guAQ5VKQsG6gAph" TargetMode="External"/><Relationship Id="rId553" Type="http://schemas.openxmlformats.org/officeDocument/2006/relationships/hyperlink" Target="https://drive.google.com/open?id=1FRvUnF2M9k3a0VaO99BFqHO8ceJRfWm7" TargetMode="External"/><Relationship Id="rId795" Type="http://schemas.openxmlformats.org/officeDocument/2006/relationships/hyperlink" Target="https://drive.google.com/open?id=1zp3_B_Jk49_2GTTBBt7Yr32ACHh23m-_" TargetMode="External"/><Relationship Id="rId310" Type="http://schemas.openxmlformats.org/officeDocument/2006/relationships/hyperlink" Target="https://drive.google.com/open?id=1f3xr584hK9W9SKPN2kamhkkcBpaehwnM" TargetMode="External"/><Relationship Id="rId552" Type="http://schemas.openxmlformats.org/officeDocument/2006/relationships/hyperlink" Target="https://drive.google.com/open?id=1vdT4qsdd8mY46nDHVVeXyQsADQ_R2ngz" TargetMode="External"/><Relationship Id="rId794" Type="http://schemas.openxmlformats.org/officeDocument/2006/relationships/hyperlink" Target="https://drive.google.com/open?id=1BC449q2rrrr3gOPgEfxxz-pEXG51yCkR" TargetMode="External"/><Relationship Id="rId551" Type="http://schemas.openxmlformats.org/officeDocument/2006/relationships/hyperlink" Target="https://drive.google.com/open?id=1YuuXMg000d4XT0plW-ttvd3BWQ4pVnjH" TargetMode="External"/><Relationship Id="rId793" Type="http://schemas.openxmlformats.org/officeDocument/2006/relationships/hyperlink" Target="https://drive.google.com/open?id=1-_DqQUxCLEfHW2GQYZCTG04ucnIdn36X" TargetMode="External"/><Relationship Id="rId297" Type="http://schemas.openxmlformats.org/officeDocument/2006/relationships/hyperlink" Target="https://drive.google.com/open?id=1JSU1gzTlWUvcOIbaytC7W8T_Fvcljt8J" TargetMode="External"/><Relationship Id="rId296" Type="http://schemas.openxmlformats.org/officeDocument/2006/relationships/hyperlink" Target="https://drive.google.com/open?id=16tg9uh-IbVjo-hoCfuiHKHyGZeJshgS8" TargetMode="External"/><Relationship Id="rId295" Type="http://schemas.openxmlformats.org/officeDocument/2006/relationships/hyperlink" Target="https://drive.google.com/open?id=16IIOqjJvhxP21tV3-dadVpIwlx5faMwW" TargetMode="External"/><Relationship Id="rId294" Type="http://schemas.openxmlformats.org/officeDocument/2006/relationships/hyperlink" Target="https://drive.google.com/open?id=1nv85pnXmktCzj7GjxFY6IfeKCR2L_CP2" TargetMode="External"/><Relationship Id="rId299" Type="http://schemas.openxmlformats.org/officeDocument/2006/relationships/hyperlink" Target="https://drive.google.com/open?id=1vX-je76Va9U8m1n4r3rgIqC9MxNfEupI" TargetMode="External"/><Relationship Id="rId298" Type="http://schemas.openxmlformats.org/officeDocument/2006/relationships/hyperlink" Target="https://drive.google.com/open?id=1QE6NGCX4eY91IZ0EKzusKdkzH4ySGYIj" TargetMode="External"/><Relationship Id="rId271" Type="http://schemas.openxmlformats.org/officeDocument/2006/relationships/hyperlink" Target="https://drive.google.com/open?id=1g5x_9q_843SVoWD6g6wvfD0X4BcTddht" TargetMode="External"/><Relationship Id="rId270" Type="http://schemas.openxmlformats.org/officeDocument/2006/relationships/hyperlink" Target="https://drive.google.com/open?id=1M0iqchIpp3qTL2TgfUpolUWcrYsGUZVe" TargetMode="External"/><Relationship Id="rId269" Type="http://schemas.openxmlformats.org/officeDocument/2006/relationships/hyperlink" Target="https://drive.google.com/open?id=1JpEcVqzn_ggYeIPJFyjCcYTLcAJfCrNR" TargetMode="External"/><Relationship Id="rId264" Type="http://schemas.openxmlformats.org/officeDocument/2006/relationships/hyperlink" Target="https://drive.google.com/open?id=1ADr5jextIGQ9rNZCJqL7-SvZfVqj6qCn" TargetMode="External"/><Relationship Id="rId263" Type="http://schemas.openxmlformats.org/officeDocument/2006/relationships/hyperlink" Target="https://drive.google.com/open?id=1o3crftmMZ1SAY688Jp_NtZwAUSYbqUED" TargetMode="External"/><Relationship Id="rId262" Type="http://schemas.openxmlformats.org/officeDocument/2006/relationships/hyperlink" Target="https://drive.google.com/open?id=1JoFwaoJ_edMb2R1cnOvav5XwFHd9O5mV" TargetMode="External"/><Relationship Id="rId261" Type="http://schemas.openxmlformats.org/officeDocument/2006/relationships/hyperlink" Target="https://drive.google.com/open?id=1KoUKIgmfNxRSvVTLw2HCNDefvGF-SZmz" TargetMode="External"/><Relationship Id="rId268" Type="http://schemas.openxmlformats.org/officeDocument/2006/relationships/hyperlink" Target="https://drive.google.com/open?id=1j1JuO_IR4EZt2Y_yl_oE9ZEm2_vsJWPw" TargetMode="External"/><Relationship Id="rId267" Type="http://schemas.openxmlformats.org/officeDocument/2006/relationships/hyperlink" Target="https://drive.google.com/open?id=1_oI6DNR0k-PzznjKSbkEngAlWd1-idHD" TargetMode="External"/><Relationship Id="rId266" Type="http://schemas.openxmlformats.org/officeDocument/2006/relationships/hyperlink" Target="https://drive.google.com/open?id=1Ay-1uOPBPwi5LbQERRYhqWsFeS6W8xij" TargetMode="External"/><Relationship Id="rId265" Type="http://schemas.openxmlformats.org/officeDocument/2006/relationships/hyperlink" Target="https://drive.google.com/open?id=19yZI5s5xiNCKaQCkNrfV_pOprRzSL8pz" TargetMode="External"/><Relationship Id="rId260" Type="http://schemas.openxmlformats.org/officeDocument/2006/relationships/hyperlink" Target="https://drive.google.com/open?id=1Y94gDYHPL2WTnKEieuKExxY8r3z83fNO" TargetMode="External"/><Relationship Id="rId259" Type="http://schemas.openxmlformats.org/officeDocument/2006/relationships/hyperlink" Target="https://drive.google.com/open?id=1jt2iqwvfohtIWO8XmTvu3sarc5jZ_3zB" TargetMode="External"/><Relationship Id="rId258" Type="http://schemas.openxmlformats.org/officeDocument/2006/relationships/hyperlink" Target="https://drive.google.com/open?id=1fKqKbY9k1B9Jtm8r2rHSQaqjdS5EQLXz" TargetMode="External"/><Relationship Id="rId253" Type="http://schemas.openxmlformats.org/officeDocument/2006/relationships/hyperlink" Target="https://drive.google.com/open?id=1To-_aWiBmxvtuc1612xAi1EVCniZvxn7" TargetMode="External"/><Relationship Id="rId495" Type="http://schemas.openxmlformats.org/officeDocument/2006/relationships/hyperlink" Target="https://drive.google.com/open?id=1BrljSGsHiMOz716I2_-R8BA8y4AH1enZ" TargetMode="External"/><Relationship Id="rId252" Type="http://schemas.openxmlformats.org/officeDocument/2006/relationships/hyperlink" Target="https://drive.google.com/open?id=1fKzz45OYE1r18Pp4MnRNQx3i2Cc5r4U_" TargetMode="External"/><Relationship Id="rId494" Type="http://schemas.openxmlformats.org/officeDocument/2006/relationships/hyperlink" Target="https://drive.google.com/open?id=1ReMShYAPd2t-oRFNO9_phDapenNjSXs2" TargetMode="External"/><Relationship Id="rId251" Type="http://schemas.openxmlformats.org/officeDocument/2006/relationships/hyperlink" Target="https://drive.google.com/open?id=1yW5lO0tQxIUUxiyr3YQGR6rPRPFqtUyt" TargetMode="External"/><Relationship Id="rId493" Type="http://schemas.openxmlformats.org/officeDocument/2006/relationships/hyperlink" Target="https://drive.google.com/open?id=17dLci0GCfgdzEvU_VNvbHt5fTsgMlW71" TargetMode="External"/><Relationship Id="rId250" Type="http://schemas.openxmlformats.org/officeDocument/2006/relationships/hyperlink" Target="https://drive.google.com/open?id=19zHcMI--C3WGaxYTavwJqqIc3MXOD8ZI" TargetMode="External"/><Relationship Id="rId492" Type="http://schemas.openxmlformats.org/officeDocument/2006/relationships/hyperlink" Target="https://drive.google.com/open?id=10uLWtTcLbuwYtUY2VYHWBQ4iQ26KsVL4" TargetMode="External"/><Relationship Id="rId257" Type="http://schemas.openxmlformats.org/officeDocument/2006/relationships/hyperlink" Target="https://drive.google.com/open?id=1nS6AJ0iw-6WFQ5HQJTjzk3xHiemJnOWq" TargetMode="External"/><Relationship Id="rId499" Type="http://schemas.openxmlformats.org/officeDocument/2006/relationships/hyperlink" Target="https://drive.google.com/open?id=1EeTXPjtjO5-qfIpJ0pxGXXsAwDLYXEXF" TargetMode="External"/><Relationship Id="rId256" Type="http://schemas.openxmlformats.org/officeDocument/2006/relationships/hyperlink" Target="https://drive.google.com/open?id=1kv7Ii3Q0iNlv-KGLVl9IzEyXvL79Qizk" TargetMode="External"/><Relationship Id="rId498" Type="http://schemas.openxmlformats.org/officeDocument/2006/relationships/hyperlink" Target="https://drive.google.com/open?id=1Yur-DLs1tZYlOhcHDR8A8xuXfeY7JJTL" TargetMode="External"/><Relationship Id="rId255" Type="http://schemas.openxmlformats.org/officeDocument/2006/relationships/hyperlink" Target="https://drive.google.com/open?id=1yiCcyp-3fMDwrcphd46Be9C9NcO_5vfe" TargetMode="External"/><Relationship Id="rId497" Type="http://schemas.openxmlformats.org/officeDocument/2006/relationships/hyperlink" Target="https://drive.google.com/open?id=1D8ieWvDCZdMrq2LimkTqmN_l4IMeMwAV" TargetMode="External"/><Relationship Id="rId254" Type="http://schemas.openxmlformats.org/officeDocument/2006/relationships/hyperlink" Target="https://drive.google.com/open?id=1jojG06MF0FuN_G-kgcRc7oSPuLcplec4" TargetMode="External"/><Relationship Id="rId496" Type="http://schemas.openxmlformats.org/officeDocument/2006/relationships/hyperlink" Target="https://drive.google.com/open?id=1GGu9bIzVNWsTQ4wLKsq5XuadSKpXn7Aq" TargetMode="External"/><Relationship Id="rId293" Type="http://schemas.openxmlformats.org/officeDocument/2006/relationships/hyperlink" Target="https://drive.google.com/open?id=14spoWcj96tzUoHCf26jdr7Fr2xCDcEfa" TargetMode="External"/><Relationship Id="rId292" Type="http://schemas.openxmlformats.org/officeDocument/2006/relationships/hyperlink" Target="https://drive.google.com/open?id=1JUF5HVjKJvtujOY-qQEDj4yXcu3x_szi" TargetMode="External"/><Relationship Id="rId291" Type="http://schemas.openxmlformats.org/officeDocument/2006/relationships/hyperlink" Target="https://drive.google.com/open?id=1dfowXRG-j0W028p35V8L5gwZ29dwPgs6" TargetMode="External"/><Relationship Id="rId290" Type="http://schemas.openxmlformats.org/officeDocument/2006/relationships/hyperlink" Target="https://drive.google.com/open?id=1ctIAj-B7ZOPw46KAwKU4U-1POEEbeNVw" TargetMode="External"/><Relationship Id="rId286" Type="http://schemas.openxmlformats.org/officeDocument/2006/relationships/hyperlink" Target="https://drive.google.com/open?id=11QK4tM9P2ueVEf4lz46rS-CQbcina4_a" TargetMode="External"/><Relationship Id="rId285" Type="http://schemas.openxmlformats.org/officeDocument/2006/relationships/hyperlink" Target="https://drive.google.com/open?id=1A9nzHDCCoZ6VAPlpNPp4vpVCT2fG7EcO" TargetMode="External"/><Relationship Id="rId284" Type="http://schemas.openxmlformats.org/officeDocument/2006/relationships/hyperlink" Target="https://drive.google.com/open?id=1xR6g063nVHjuBAzxax6xhxPrTFi7xzVh" TargetMode="External"/><Relationship Id="rId283" Type="http://schemas.openxmlformats.org/officeDocument/2006/relationships/hyperlink" Target="https://drive.google.com/open?id=1SD6ijVfGst1RPONqXADjhAN2vp9a6_dk" TargetMode="External"/><Relationship Id="rId289" Type="http://schemas.openxmlformats.org/officeDocument/2006/relationships/hyperlink" Target="https://drive.google.com/open?id=1BPuZ4WXbsuy7jd1U1F-eUSjNresvbQbb" TargetMode="External"/><Relationship Id="rId288" Type="http://schemas.openxmlformats.org/officeDocument/2006/relationships/hyperlink" Target="https://drive.google.com/open?id=1nv0eb7M0l9szBZcCZ_0DEwSsHaZ76PSY" TargetMode="External"/><Relationship Id="rId287" Type="http://schemas.openxmlformats.org/officeDocument/2006/relationships/hyperlink" Target="https://drive.google.com/open?id=16szWSIYL153TLF9SJFYtxGKUFsAyBqSL" TargetMode="External"/><Relationship Id="rId282" Type="http://schemas.openxmlformats.org/officeDocument/2006/relationships/hyperlink" Target="https://drive.google.com/open?id=1ZlURS3u4T76xK-exhhd6HcLr8HbXhALf" TargetMode="External"/><Relationship Id="rId281" Type="http://schemas.openxmlformats.org/officeDocument/2006/relationships/hyperlink" Target="https://drive.google.com/open?id=1sq1Xn-StGBjsqR5FHSoThkuRsd8_aWZL" TargetMode="External"/><Relationship Id="rId280" Type="http://schemas.openxmlformats.org/officeDocument/2006/relationships/hyperlink" Target="https://drive.google.com/open?id=1cXiucMzspfdi1j2WKCUAe_vwlLEw-_1e" TargetMode="External"/><Relationship Id="rId275" Type="http://schemas.openxmlformats.org/officeDocument/2006/relationships/hyperlink" Target="https://drive.google.com/open?id=10FtWGUXdex2DKom85adAw9aNur6Rrga8" TargetMode="External"/><Relationship Id="rId274" Type="http://schemas.openxmlformats.org/officeDocument/2006/relationships/hyperlink" Target="https://drive.google.com/open?id=10KIVCxmIv9iIab4OAEQXH43JgGphXDKN" TargetMode="External"/><Relationship Id="rId273" Type="http://schemas.openxmlformats.org/officeDocument/2006/relationships/hyperlink" Target="https://drive.google.com/open?id=1E8hFPsnSKdFEEVjviRqE7I3bCcMqBSmp" TargetMode="External"/><Relationship Id="rId272" Type="http://schemas.openxmlformats.org/officeDocument/2006/relationships/hyperlink" Target="https://drive.google.com/open?id=1n2GLQfwjRdhlZ7GXC6HaFaCcy_M1sNcA" TargetMode="External"/><Relationship Id="rId279" Type="http://schemas.openxmlformats.org/officeDocument/2006/relationships/hyperlink" Target="https://drive.google.com/open?id=1UBsD6Nf5ymMbi5VjrVBoS7-BrQMOBn-c" TargetMode="External"/><Relationship Id="rId278" Type="http://schemas.openxmlformats.org/officeDocument/2006/relationships/hyperlink" Target="https://drive.google.com/open?id=1PizXXd_ynQ8_pAGugcbLsH5bqnlHmunb" TargetMode="External"/><Relationship Id="rId277" Type="http://schemas.openxmlformats.org/officeDocument/2006/relationships/hyperlink" Target="https://drive.google.com/open?id=1l_tDgEkkF7gfyfxH6Wrpv8WGKKJF-5Cl" TargetMode="External"/><Relationship Id="rId276" Type="http://schemas.openxmlformats.org/officeDocument/2006/relationships/hyperlink" Target="https://drive.google.com/open?id=1bNkMvQ7Cb0bpJ9pqq6ZFlsmzk0EQnsQb" TargetMode="External"/><Relationship Id="rId907" Type="http://schemas.openxmlformats.org/officeDocument/2006/relationships/hyperlink" Target="https://drive.google.com/open?id=1dz8PQVfSDuD7j6qygggeol7DJSGKBc3_" TargetMode="External"/><Relationship Id="rId906" Type="http://schemas.openxmlformats.org/officeDocument/2006/relationships/hyperlink" Target="https://drive.google.com/open?id=13T9ekdxM-vUFwLEWW9xCUpTcTY3Oo2MP" TargetMode="External"/><Relationship Id="rId905" Type="http://schemas.openxmlformats.org/officeDocument/2006/relationships/hyperlink" Target="https://drive.google.com/open?id=1yJLIeaI-Qb5S-p7v_TpuTbtgWlxYWQrD" TargetMode="External"/><Relationship Id="rId904" Type="http://schemas.openxmlformats.org/officeDocument/2006/relationships/hyperlink" Target="https://drive.google.com/open?id=1-kfpFe0SjXoJHzEJf_Al7CQUTKoWOUEm" TargetMode="External"/><Relationship Id="rId909" Type="http://schemas.openxmlformats.org/officeDocument/2006/relationships/hyperlink" Target="https://drive.google.com/open?id=1hzNHNb9U8ndA4luwAeu939yzs9C_XyTQ" TargetMode="External"/><Relationship Id="rId908" Type="http://schemas.openxmlformats.org/officeDocument/2006/relationships/hyperlink" Target="https://drive.google.com/open?id=1JM54uwHwUzUpiKKuUn6L9PlXsIA5Zqls" TargetMode="External"/><Relationship Id="rId903" Type="http://schemas.openxmlformats.org/officeDocument/2006/relationships/hyperlink" Target="https://drive.google.com/open?id=1An8BEp0PHphkOU2U8LNCz3WAInuerJJf" TargetMode="External"/><Relationship Id="rId902" Type="http://schemas.openxmlformats.org/officeDocument/2006/relationships/hyperlink" Target="https://drive.google.com/open?id=1d-VMj0phecVbVynf0OGy1zfRJu96xrxH" TargetMode="External"/><Relationship Id="rId901" Type="http://schemas.openxmlformats.org/officeDocument/2006/relationships/hyperlink" Target="https://drive.google.com/open?id=1hYN2jE9USJFBVi9VxRahKG02uJbPHSF2" TargetMode="External"/><Relationship Id="rId900" Type="http://schemas.openxmlformats.org/officeDocument/2006/relationships/hyperlink" Target="https://drive.google.com/open?id=1_u6OJAzrU8eZoMU8hEX5N2sC7zB566hU" TargetMode="External"/><Relationship Id="rId929" Type="http://schemas.openxmlformats.org/officeDocument/2006/relationships/hyperlink" Target="https://drive.google.com/open?id=1P9umDuaSst_pJ8iK2VcRyiy8ywPKMCQL" TargetMode="External"/><Relationship Id="rId928" Type="http://schemas.openxmlformats.org/officeDocument/2006/relationships/hyperlink" Target="https://drive.google.com/open?id=12ZZ45d4AfDzudNwcD2L23pAwD6d3R4Lp" TargetMode="External"/><Relationship Id="rId927" Type="http://schemas.openxmlformats.org/officeDocument/2006/relationships/hyperlink" Target="https://drive.google.com/open?id=1xHY5u2tmP3k9CPEYtdHTltHKL1YSkAfY" TargetMode="External"/><Relationship Id="rId926" Type="http://schemas.openxmlformats.org/officeDocument/2006/relationships/hyperlink" Target="https://drive.google.com/open?id=1GDEQMl8jh3cJx2lC-DH3iX98BJHqtoh8" TargetMode="External"/><Relationship Id="rId921" Type="http://schemas.openxmlformats.org/officeDocument/2006/relationships/hyperlink" Target="https://drive.google.com/open?id=1NNlsFIm8LfF_2rqxzb3DJlzzjfGB2aU5" TargetMode="External"/><Relationship Id="rId920" Type="http://schemas.openxmlformats.org/officeDocument/2006/relationships/hyperlink" Target="https://drive.google.com/open?id=1h_JvzbuTuOW6r1ZsqmoGMHFQq12GpZVy" TargetMode="External"/><Relationship Id="rId925" Type="http://schemas.openxmlformats.org/officeDocument/2006/relationships/hyperlink" Target="https://drive.google.com/open?id=1vHuc4wsp95sRx-nO8i73IYtaT02OL83I" TargetMode="External"/><Relationship Id="rId924" Type="http://schemas.openxmlformats.org/officeDocument/2006/relationships/hyperlink" Target="https://drive.google.com/open?id=15-SE00_cXmdGU7fY_aEIbkCeYg1a_ija" TargetMode="External"/><Relationship Id="rId923" Type="http://schemas.openxmlformats.org/officeDocument/2006/relationships/hyperlink" Target="https://drive.google.com/open?id=1OU1WPAzzL58Om8MCS7Fxf453taw2ClCl" TargetMode="External"/><Relationship Id="rId922" Type="http://schemas.openxmlformats.org/officeDocument/2006/relationships/hyperlink" Target="https://drive.google.com/open?id=1CT1WxVk-o3_r0kKXRl_YOq_3_b5iVY7J" TargetMode="External"/><Relationship Id="rId918" Type="http://schemas.openxmlformats.org/officeDocument/2006/relationships/hyperlink" Target="https://drive.google.com/open?id=1ILSkWsfkt1-ZguMTDbQWhzgz0-9-hKqS" TargetMode="External"/><Relationship Id="rId917" Type="http://schemas.openxmlformats.org/officeDocument/2006/relationships/hyperlink" Target="https://drive.google.com/open?id=1e3qDu6XSoPxY-yApYRYB2DmBntWKeIwg" TargetMode="External"/><Relationship Id="rId916" Type="http://schemas.openxmlformats.org/officeDocument/2006/relationships/hyperlink" Target="https://drive.google.com/open?id=1Y3B_VW3SDY6QEESfdCo5J1oW4h0j2fCi" TargetMode="External"/><Relationship Id="rId915" Type="http://schemas.openxmlformats.org/officeDocument/2006/relationships/hyperlink" Target="https://drive.google.com/open?id=1ipSvuPr0wMFPNX7-TuySeai2IG2xDv-3" TargetMode="External"/><Relationship Id="rId919" Type="http://schemas.openxmlformats.org/officeDocument/2006/relationships/hyperlink" Target="https://drive.google.com/open?id=1dz4qukVfm7csZaJdWxFflKq570JM94py" TargetMode="External"/><Relationship Id="rId910" Type="http://schemas.openxmlformats.org/officeDocument/2006/relationships/hyperlink" Target="https://drive.google.com/open?id=1VdBTeOFkOhOeU4sQzYZf5ED-gjD_XZXo" TargetMode="External"/><Relationship Id="rId914" Type="http://schemas.openxmlformats.org/officeDocument/2006/relationships/hyperlink" Target="https://drive.google.com/open?id=1QKXsUs_w3_gmO2FVuuLADPGx8Wp_xnFi" TargetMode="External"/><Relationship Id="rId913" Type="http://schemas.openxmlformats.org/officeDocument/2006/relationships/hyperlink" Target="https://drive.google.com/open?id=1jxGaouJMADR5c8n0Uj1DSbCAkvDMbp3e" TargetMode="External"/><Relationship Id="rId912" Type="http://schemas.openxmlformats.org/officeDocument/2006/relationships/hyperlink" Target="https://drive.google.com/open?id=1liBeDRMNO3MiTnwROxh7lqY6OkrT_6va" TargetMode="External"/><Relationship Id="rId911" Type="http://schemas.openxmlformats.org/officeDocument/2006/relationships/hyperlink" Target="https://drive.google.com/open?id=1GPRn6yt47lIqNKx-1NtaRIte8V5-StxZ" TargetMode="External"/><Relationship Id="rId629" Type="http://schemas.openxmlformats.org/officeDocument/2006/relationships/hyperlink" Target="https://drive.google.com/open?id=1aq5BYzCgpIIPNgB0FS8ygY3KnamVql01" TargetMode="External"/><Relationship Id="rId624" Type="http://schemas.openxmlformats.org/officeDocument/2006/relationships/hyperlink" Target="https://drive.google.com/open?id=1EZnoWOLJuQleTlHBXJVX5k2u-Vk-HdSL" TargetMode="External"/><Relationship Id="rId866" Type="http://schemas.openxmlformats.org/officeDocument/2006/relationships/hyperlink" Target="https://drive.google.com/open?id=1pQ03pYS6d2POAs6aH-Lh1bux1lguoeOI" TargetMode="External"/><Relationship Id="rId623" Type="http://schemas.openxmlformats.org/officeDocument/2006/relationships/hyperlink" Target="https://drive.google.com/open?id=1OPm1oveT_kP3D9A7_9oRFPMAA7sVU0M3" TargetMode="External"/><Relationship Id="rId865" Type="http://schemas.openxmlformats.org/officeDocument/2006/relationships/hyperlink" Target="https://drive.google.com/open?id=1AQcbiUF32MvY_MAKZd_G_69VU075FASW" TargetMode="External"/><Relationship Id="rId622" Type="http://schemas.openxmlformats.org/officeDocument/2006/relationships/hyperlink" Target="https://drive.google.com/open?id=18Bxjd-wyz2P_7CDk46LU7Ltdoqs9YK9j" TargetMode="External"/><Relationship Id="rId864" Type="http://schemas.openxmlformats.org/officeDocument/2006/relationships/hyperlink" Target="https://drive.google.com/open?id=1Hdfqbp32iMFqg73IIP0zaWrTuHdRHe4u" TargetMode="External"/><Relationship Id="rId621" Type="http://schemas.openxmlformats.org/officeDocument/2006/relationships/hyperlink" Target="https://drive.google.com/open?id=1H535xpG8N9-L5matrqxqNmjQoImAYiWy" TargetMode="External"/><Relationship Id="rId863" Type="http://schemas.openxmlformats.org/officeDocument/2006/relationships/hyperlink" Target="https://drive.google.com/open?id=1DLta_x0-gEEcFcs6Bn5dRH5GQSWceQf1" TargetMode="External"/><Relationship Id="rId628" Type="http://schemas.openxmlformats.org/officeDocument/2006/relationships/hyperlink" Target="https://drive.google.com/open?id=1VoGQUreyT7BVAtc78eoafZp_7Zk1Whek" TargetMode="External"/><Relationship Id="rId627" Type="http://schemas.openxmlformats.org/officeDocument/2006/relationships/hyperlink" Target="https://drive.google.com/open?id=1TnUTmTI_npY1-Nnoxf3JeCskdXxRsZJc" TargetMode="External"/><Relationship Id="rId869" Type="http://schemas.openxmlformats.org/officeDocument/2006/relationships/hyperlink" Target="https://drive.google.com/open?id=1EPqHNBZrk5j61KbNFu0yyRILX5RtlB6n" TargetMode="External"/><Relationship Id="rId626" Type="http://schemas.openxmlformats.org/officeDocument/2006/relationships/hyperlink" Target="https://drive.google.com/open?id=17W6rPgL4fMhVh5peBTsSME7N5KJVCD1Y" TargetMode="External"/><Relationship Id="rId868" Type="http://schemas.openxmlformats.org/officeDocument/2006/relationships/hyperlink" Target="https://drive.google.com/open?id=1mKgc98lpQplZOG1jhX8rpWvhDZvlWc37" TargetMode="External"/><Relationship Id="rId625" Type="http://schemas.openxmlformats.org/officeDocument/2006/relationships/hyperlink" Target="https://drive.google.com/open?id=172GRZhl1tqM0kipGKbGepbLXO42A_hdR" TargetMode="External"/><Relationship Id="rId867" Type="http://schemas.openxmlformats.org/officeDocument/2006/relationships/hyperlink" Target="https://drive.google.com/open?id=1KwUEmQX_1o-GvE2Oz79D7RVV6lCoRrLa" TargetMode="External"/><Relationship Id="rId620" Type="http://schemas.openxmlformats.org/officeDocument/2006/relationships/hyperlink" Target="https://drive.google.com/open?id=1GlbmJXFisKqWljpCNqzIdRQm5YZV5Pfp" TargetMode="External"/><Relationship Id="rId862" Type="http://schemas.openxmlformats.org/officeDocument/2006/relationships/hyperlink" Target="https://drive.google.com/open?id=1O34J0yzHgHlQregYgFFz6OewOacONxfw" TargetMode="External"/><Relationship Id="rId861" Type="http://schemas.openxmlformats.org/officeDocument/2006/relationships/hyperlink" Target="https://drive.google.com/open?id=1B3dIQoyJ4PK-fXVrRR0MvoEKw7x74TFq" TargetMode="External"/><Relationship Id="rId860" Type="http://schemas.openxmlformats.org/officeDocument/2006/relationships/hyperlink" Target="https://drive.google.com/open?id=1RjE8hYnhf6RBB9g7zaRyWOrWkZDbAs2h" TargetMode="External"/><Relationship Id="rId619" Type="http://schemas.openxmlformats.org/officeDocument/2006/relationships/hyperlink" Target="https://drive.google.com/open?id=1k-oO985_LKFWXv4iPV0nSD8kwOzbpUzi" TargetMode="External"/><Relationship Id="rId618" Type="http://schemas.openxmlformats.org/officeDocument/2006/relationships/hyperlink" Target="https://drive.google.com/open?id=1XXbhv_asxgXxXq2SBRU9o-w5kuGsJvdA" TargetMode="External"/><Relationship Id="rId613" Type="http://schemas.openxmlformats.org/officeDocument/2006/relationships/hyperlink" Target="https://drive.google.com/open?id=1VVvu0d8WUzj-uu1sgVIZOpI5dP60JsjT" TargetMode="External"/><Relationship Id="rId855" Type="http://schemas.openxmlformats.org/officeDocument/2006/relationships/hyperlink" Target="https://drive.google.com/open?id=13FLylmwz28wAHsN-_nwIzmZ7lCwFcuSn" TargetMode="External"/><Relationship Id="rId612" Type="http://schemas.openxmlformats.org/officeDocument/2006/relationships/hyperlink" Target="https://drive.google.com/open?id=1A1lt5ARU-uO2d6Cae_IvfDaA6QrRp4Rd" TargetMode="External"/><Relationship Id="rId854" Type="http://schemas.openxmlformats.org/officeDocument/2006/relationships/hyperlink" Target="https://drive.google.com/open?id=1SZn6SOKmO1r6x5YXHUJtA4p73zoyFkzz" TargetMode="External"/><Relationship Id="rId611" Type="http://schemas.openxmlformats.org/officeDocument/2006/relationships/hyperlink" Target="https://drive.google.com/open?id=1VeFYT9R2W7DEK_s0ywR5RnIcCtgZIsHE" TargetMode="External"/><Relationship Id="rId853" Type="http://schemas.openxmlformats.org/officeDocument/2006/relationships/hyperlink" Target="https://drive.google.com/open?id=1kirBQNyncyUF0UO6t0q5VhJ2B5cWUZXg" TargetMode="External"/><Relationship Id="rId610" Type="http://schemas.openxmlformats.org/officeDocument/2006/relationships/hyperlink" Target="https://drive.google.com/open?id=1gYukdT4J30ddzT_7RnuuF_2E-juPsviW" TargetMode="External"/><Relationship Id="rId852" Type="http://schemas.openxmlformats.org/officeDocument/2006/relationships/hyperlink" Target="https://drive.google.com/open?id=1CKL6MVT9Iou_eINKqUEZPVhIk-R2KT8i" TargetMode="External"/><Relationship Id="rId617" Type="http://schemas.openxmlformats.org/officeDocument/2006/relationships/hyperlink" Target="https://drive.google.com/open?id=1gG2t0gg2PlTHMjn3XhwDXN1pn8bQzdId" TargetMode="External"/><Relationship Id="rId859" Type="http://schemas.openxmlformats.org/officeDocument/2006/relationships/hyperlink" Target="https://drive.google.com/open?id=1tSs6cY4dK1MymcEXQDHEarfJzYSeWzsu" TargetMode="External"/><Relationship Id="rId616" Type="http://schemas.openxmlformats.org/officeDocument/2006/relationships/hyperlink" Target="https://drive.google.com/open?id=1GJn4SZRNyJPIivlGIvztISGTpvgvI7GW" TargetMode="External"/><Relationship Id="rId858" Type="http://schemas.openxmlformats.org/officeDocument/2006/relationships/hyperlink" Target="https://drive.google.com/open?id=1r_HlpOIKK1GWEcW7-q02GI-7KxVmRpgP" TargetMode="External"/><Relationship Id="rId615" Type="http://schemas.openxmlformats.org/officeDocument/2006/relationships/hyperlink" Target="https://drive.google.com/open?id=1kBkHnji-PYA5QhbQTHTLSrb0Q-yaoQSO" TargetMode="External"/><Relationship Id="rId857" Type="http://schemas.openxmlformats.org/officeDocument/2006/relationships/hyperlink" Target="https://drive.google.com/open?id=1zaoBHlIMPaAzzHqwWAxBPD0U6B2tTfyG" TargetMode="External"/><Relationship Id="rId614" Type="http://schemas.openxmlformats.org/officeDocument/2006/relationships/hyperlink" Target="https://drive.google.com/open?id=1V9uRANz-2KqvYEqK_ArxyRmX3ki2NqVy" TargetMode="External"/><Relationship Id="rId856" Type="http://schemas.openxmlformats.org/officeDocument/2006/relationships/hyperlink" Target="https://drive.google.com/open?id=1xzDCiKO4V13fRNX-W0hxvT8UMtxUDrAp" TargetMode="External"/><Relationship Id="rId851" Type="http://schemas.openxmlformats.org/officeDocument/2006/relationships/hyperlink" Target="https://drive.google.com/open?id=1oMh07K9Rvlmz7dgJgO75wa96rsfeQG5H" TargetMode="External"/><Relationship Id="rId850" Type="http://schemas.openxmlformats.org/officeDocument/2006/relationships/hyperlink" Target="https://drive.google.com/open?id=10GI-aF1WKK2In-7biiP7jw27105PCmwr" TargetMode="External"/><Relationship Id="rId409" Type="http://schemas.openxmlformats.org/officeDocument/2006/relationships/hyperlink" Target="https://drive.google.com/open?id=1Xt5B6v7Xs43Du86EmQMT03YdirhZ_J8n" TargetMode="External"/><Relationship Id="rId404" Type="http://schemas.openxmlformats.org/officeDocument/2006/relationships/hyperlink" Target="https://drive.google.com/open?id=1wCE8wh9nIBB9yRAXOS6XH6GzrIrfhci6" TargetMode="External"/><Relationship Id="rId646" Type="http://schemas.openxmlformats.org/officeDocument/2006/relationships/hyperlink" Target="https://drive.google.com/open?id=1CQRMn7s9MCCCFQFqBvQADJudXLV0L8i2" TargetMode="External"/><Relationship Id="rId888" Type="http://schemas.openxmlformats.org/officeDocument/2006/relationships/hyperlink" Target="https://drive.google.com/open?id=1JbbwRnBnICfPnM1oaTzMXIhF4EQP9O27" TargetMode="External"/><Relationship Id="rId403" Type="http://schemas.openxmlformats.org/officeDocument/2006/relationships/hyperlink" Target="https://drive.google.com/open?id=1j6KnbXPQgOoG8xe62S1_CFMpsL2GW1rF" TargetMode="External"/><Relationship Id="rId645" Type="http://schemas.openxmlformats.org/officeDocument/2006/relationships/hyperlink" Target="https://drive.google.com/open?id=1DQXLeHZxKCskEq1jr2sIOfRr5ab8NsXK" TargetMode="External"/><Relationship Id="rId887" Type="http://schemas.openxmlformats.org/officeDocument/2006/relationships/hyperlink" Target="https://drive.google.com/open?id=1tQQ2nuo5uX534bcV-W5HUq9ddrCC6nXz" TargetMode="External"/><Relationship Id="rId402" Type="http://schemas.openxmlformats.org/officeDocument/2006/relationships/hyperlink" Target="https://drive.google.com/open?id=1wkwXvqX4eV_od31LbK1yrVIoEc_TTQQP" TargetMode="External"/><Relationship Id="rId644" Type="http://schemas.openxmlformats.org/officeDocument/2006/relationships/hyperlink" Target="https://drive.google.com/open?id=107NMpAoeh4JiIEaZd5wyu_z7Eim5b2yu" TargetMode="External"/><Relationship Id="rId886" Type="http://schemas.openxmlformats.org/officeDocument/2006/relationships/hyperlink" Target="https://drive.google.com/open?id=1cOLf9jnl1Y92IG4Z_3qTF0Tk9kOkK2ZX" TargetMode="External"/><Relationship Id="rId401" Type="http://schemas.openxmlformats.org/officeDocument/2006/relationships/hyperlink" Target="https://drive.google.com/open?id=1JkycCURn0QKEimNbLXvPWNpAygcl5lgQ" TargetMode="External"/><Relationship Id="rId643" Type="http://schemas.openxmlformats.org/officeDocument/2006/relationships/hyperlink" Target="https://drive.google.com/open?id=1Gr3W6iWmJ2taGa2bBZjGbwbg8sKizWx4" TargetMode="External"/><Relationship Id="rId885" Type="http://schemas.openxmlformats.org/officeDocument/2006/relationships/hyperlink" Target="https://drive.google.com/open?id=117twQ3b56CWOys6yJmPOexLAQTwnkD5F" TargetMode="External"/><Relationship Id="rId408" Type="http://schemas.openxmlformats.org/officeDocument/2006/relationships/hyperlink" Target="https://drive.google.com/open?id=1mWAJsn1IZLoqexevGGDm9ic6VOWrcENI" TargetMode="External"/><Relationship Id="rId407" Type="http://schemas.openxmlformats.org/officeDocument/2006/relationships/hyperlink" Target="https://drive.google.com/open?id=1CH3SWfRsRxWy0WukvSF5i-Rgd_zTaU06" TargetMode="External"/><Relationship Id="rId649" Type="http://schemas.openxmlformats.org/officeDocument/2006/relationships/hyperlink" Target="https://drive.google.com/open?id=1ehN1Z8hRiuicpeW0zIZgJ_UcOoNhAqDH" TargetMode="External"/><Relationship Id="rId406" Type="http://schemas.openxmlformats.org/officeDocument/2006/relationships/hyperlink" Target="https://drive.google.com/open?id=1F9C9C-vNXupzTWknpffd4_RxOOxpA4N6" TargetMode="External"/><Relationship Id="rId648" Type="http://schemas.openxmlformats.org/officeDocument/2006/relationships/hyperlink" Target="https://drive.google.com/open?id=1NtXrPMjmA_FnmZ-yZEyqMY7W2kOMtd2_" TargetMode="External"/><Relationship Id="rId405" Type="http://schemas.openxmlformats.org/officeDocument/2006/relationships/hyperlink" Target="https://drive.google.com/open?id=1Sb_fG9c7uLGXyOEHTDcEJS7UOhF8S8wm" TargetMode="External"/><Relationship Id="rId647" Type="http://schemas.openxmlformats.org/officeDocument/2006/relationships/hyperlink" Target="https://drive.google.com/open?id=1g59xeAGy4TvRWmu99GfKFU4qxlHOcJlx" TargetMode="External"/><Relationship Id="rId889" Type="http://schemas.openxmlformats.org/officeDocument/2006/relationships/hyperlink" Target="https://drive.google.com/open?id=1dwE-lWk2yyV84kDNpB1H8nCid4sl6ox3" TargetMode="External"/><Relationship Id="rId880" Type="http://schemas.openxmlformats.org/officeDocument/2006/relationships/hyperlink" Target="https://drive.google.com/open?id=1dLRkM57jCzGx95qz7QSWFdvjxxXSi6zk" TargetMode="External"/><Relationship Id="rId400" Type="http://schemas.openxmlformats.org/officeDocument/2006/relationships/hyperlink" Target="https://drive.google.com/open?id=1Q2W_I3WkYvTqwYOGvUiJEpVopVe10Fas" TargetMode="External"/><Relationship Id="rId642" Type="http://schemas.openxmlformats.org/officeDocument/2006/relationships/hyperlink" Target="https://drive.google.com/open?id=1IL6PkBvl529oSL5nIvkKkX4wB7ipYpLf" TargetMode="External"/><Relationship Id="rId884" Type="http://schemas.openxmlformats.org/officeDocument/2006/relationships/hyperlink" Target="https://drive.google.com/open?id=1NnPYvCHpMDIimKNjDgNrbkzSLwEBnqms" TargetMode="External"/><Relationship Id="rId641" Type="http://schemas.openxmlformats.org/officeDocument/2006/relationships/hyperlink" Target="https://drive.google.com/open?id=1j2tONWTnc_vyrsewKtrEcCgfgieZyqp5" TargetMode="External"/><Relationship Id="rId883" Type="http://schemas.openxmlformats.org/officeDocument/2006/relationships/hyperlink" Target="https://drive.google.com/open?id=1fyvtSS8fRH8GjbdhLhdFhM5oZC_-5vNU" TargetMode="External"/><Relationship Id="rId640" Type="http://schemas.openxmlformats.org/officeDocument/2006/relationships/hyperlink" Target="https://drive.google.com/open?id=1n_PiDtvLRfofi6MlxJj6if9H2homeM4j" TargetMode="External"/><Relationship Id="rId882" Type="http://schemas.openxmlformats.org/officeDocument/2006/relationships/hyperlink" Target="https://drive.google.com/open?id=1zF8baeDLo82v3MCLjBBb8T3kHALIzA0g" TargetMode="External"/><Relationship Id="rId881" Type="http://schemas.openxmlformats.org/officeDocument/2006/relationships/hyperlink" Target="https://drive.google.com/open?id=1LNwt90KWJRTcyh_syXq5eAE58JxsRx2Y" TargetMode="External"/><Relationship Id="rId635" Type="http://schemas.openxmlformats.org/officeDocument/2006/relationships/hyperlink" Target="https://drive.google.com/open?id=1aZU_KkZtsHVLzfCT8ZM0uPCheKO1qbJq" TargetMode="External"/><Relationship Id="rId877" Type="http://schemas.openxmlformats.org/officeDocument/2006/relationships/hyperlink" Target="https://drive.google.com/open?id=1dejn2W3qSY84ImNEkolhKi05PaTZ8k0a" TargetMode="External"/><Relationship Id="rId634" Type="http://schemas.openxmlformats.org/officeDocument/2006/relationships/hyperlink" Target="https://drive.google.com/open?id=1ksLPlXuKk1T_1rBBpS969qs_G9Cqx3JD" TargetMode="External"/><Relationship Id="rId876" Type="http://schemas.openxmlformats.org/officeDocument/2006/relationships/hyperlink" Target="https://drive.google.com/open?id=1HEGr4ScLY4JkwD2QjcEHiuxJl9i5H_nU" TargetMode="External"/><Relationship Id="rId633" Type="http://schemas.openxmlformats.org/officeDocument/2006/relationships/hyperlink" Target="https://drive.google.com/open?id=1ffPKj36XqXrHWTZBrlYdJ8KJdU_b2FhZ" TargetMode="External"/><Relationship Id="rId875" Type="http://schemas.openxmlformats.org/officeDocument/2006/relationships/hyperlink" Target="https://drive.google.com/open?id=1RvKhKuMnMeCBwOcVIWCvxGr1ej_IYMaK" TargetMode="External"/><Relationship Id="rId632" Type="http://schemas.openxmlformats.org/officeDocument/2006/relationships/hyperlink" Target="https://drive.google.com/open?id=1AZy8kBDF3Cbp1BvNcGoWNZv6xwPfsNvZ" TargetMode="External"/><Relationship Id="rId874" Type="http://schemas.openxmlformats.org/officeDocument/2006/relationships/hyperlink" Target="https://drive.google.com/open?id=1u4sTtPqjlLXYJkrbHYZUNgCTK-g9ObkX" TargetMode="External"/><Relationship Id="rId639" Type="http://schemas.openxmlformats.org/officeDocument/2006/relationships/hyperlink" Target="https://drive.google.com/open?id=15bHwj0DKHogO4oL_k9cFga4nxnncVSm2" TargetMode="External"/><Relationship Id="rId638" Type="http://schemas.openxmlformats.org/officeDocument/2006/relationships/hyperlink" Target="https://drive.google.com/open?id=1-LY-9ki4uwyxPob621zUOt7WxpAUpYed" TargetMode="External"/><Relationship Id="rId637" Type="http://schemas.openxmlformats.org/officeDocument/2006/relationships/hyperlink" Target="https://drive.google.com/open?id=1IOyjyNsYnTCtpfSzTcXXnV0c_meMORDj" TargetMode="External"/><Relationship Id="rId879" Type="http://schemas.openxmlformats.org/officeDocument/2006/relationships/hyperlink" Target="https://drive.google.com/open?id=1fJCJYWgPr3NbtbNFv2THMeWeBQzAgli3" TargetMode="External"/><Relationship Id="rId636" Type="http://schemas.openxmlformats.org/officeDocument/2006/relationships/hyperlink" Target="https://drive.google.com/open?id=1jff39H3nGFAbeoco2ccREvMv3ytSCm6h" TargetMode="External"/><Relationship Id="rId878" Type="http://schemas.openxmlformats.org/officeDocument/2006/relationships/hyperlink" Target="https://drive.google.com/open?id=1ek41S1hKXDk3360IXcfqJ-o1-itC3uoa" TargetMode="External"/><Relationship Id="rId631" Type="http://schemas.openxmlformats.org/officeDocument/2006/relationships/hyperlink" Target="https://drive.google.com/open?id=1CI8mkUE343noy3-hijl1TTavo-nKFXiJ" TargetMode="External"/><Relationship Id="rId873" Type="http://schemas.openxmlformats.org/officeDocument/2006/relationships/hyperlink" Target="https://drive.google.com/open?id=1DyasTEKzyu8T0sVMs7CjIzcAEA71qhv6" TargetMode="External"/><Relationship Id="rId630" Type="http://schemas.openxmlformats.org/officeDocument/2006/relationships/hyperlink" Target="https://drive.google.com/open?id=1QHba0dkADU50H8yrU1zzAUiS490NdzyV" TargetMode="External"/><Relationship Id="rId872" Type="http://schemas.openxmlformats.org/officeDocument/2006/relationships/hyperlink" Target="https://drive.google.com/open?id=10jU6tmxMxROmFhzKegOR6j9noFvOU7MH" TargetMode="External"/><Relationship Id="rId871" Type="http://schemas.openxmlformats.org/officeDocument/2006/relationships/hyperlink" Target="https://drive.google.com/open?id=1j0DzIebYjzJl8AK5BE4NhstGRi2_a-hX" TargetMode="External"/><Relationship Id="rId870" Type="http://schemas.openxmlformats.org/officeDocument/2006/relationships/hyperlink" Target="https://drive.google.com/open?id=1jF5H1FPaPYeH4rv8g50rgOk8U0nYX2zS" TargetMode="External"/><Relationship Id="rId829" Type="http://schemas.openxmlformats.org/officeDocument/2006/relationships/hyperlink" Target="https://drive.google.com/open?id=1BjOQ553Ip4lbBpszoD6eWqT0B0w5OFOH" TargetMode="External"/><Relationship Id="rId828" Type="http://schemas.openxmlformats.org/officeDocument/2006/relationships/hyperlink" Target="https://drive.google.com/open?id=1ZbFVp4P7RkQXPquCHqwnC8W1xbOlMbof" TargetMode="External"/><Relationship Id="rId827" Type="http://schemas.openxmlformats.org/officeDocument/2006/relationships/hyperlink" Target="https://drive.google.com/open?id=1N4myqUf28ZPEfMx4W5CIl89yDVyZBZjK" TargetMode="External"/><Relationship Id="rId822" Type="http://schemas.openxmlformats.org/officeDocument/2006/relationships/hyperlink" Target="https://drive.google.com/open?id=1oinUkhWyZ2rCAQPwySILaQ2RndEFZu-Q" TargetMode="External"/><Relationship Id="rId821" Type="http://schemas.openxmlformats.org/officeDocument/2006/relationships/hyperlink" Target="https://drive.google.com/open?id=1WaWga4omoV7iOuTXuPR8wcERqowxja6Y" TargetMode="External"/><Relationship Id="rId820" Type="http://schemas.openxmlformats.org/officeDocument/2006/relationships/hyperlink" Target="https://drive.google.com/open?id=1ZqG4Y2J-OPS3sfsaOUcony4mqVmA0O6t" TargetMode="External"/><Relationship Id="rId826" Type="http://schemas.openxmlformats.org/officeDocument/2006/relationships/hyperlink" Target="https://drive.google.com/open?id=1HBMTkfkDCqAwNSwZob4crff5lQSAVCRF" TargetMode="External"/><Relationship Id="rId825" Type="http://schemas.openxmlformats.org/officeDocument/2006/relationships/hyperlink" Target="https://drive.google.com/open?id=13gYftIKw2M42FLC6dyjNSp5M2WNwkm41" TargetMode="External"/><Relationship Id="rId824" Type="http://schemas.openxmlformats.org/officeDocument/2006/relationships/hyperlink" Target="https://drive.google.com/open?id=1WOl9Pz7_s-22ObYLmdnn5U-IczdgtlFv" TargetMode="External"/><Relationship Id="rId823" Type="http://schemas.openxmlformats.org/officeDocument/2006/relationships/hyperlink" Target="https://drive.google.com/open?id=14NZYUP1gQ9DgvtUWzBgOjNxAOTo8e8of" TargetMode="External"/><Relationship Id="rId819" Type="http://schemas.openxmlformats.org/officeDocument/2006/relationships/hyperlink" Target="https://drive.google.com/open?id=1LhQuEZ1_uLCbLrMK-FytYysCcVM0F1-M" TargetMode="External"/><Relationship Id="rId818" Type="http://schemas.openxmlformats.org/officeDocument/2006/relationships/hyperlink" Target="https://drive.google.com/open?id=14PnxivnrYL-BeBPAePso1aIlhTnBbbUE" TargetMode="External"/><Relationship Id="rId817" Type="http://schemas.openxmlformats.org/officeDocument/2006/relationships/hyperlink" Target="https://drive.google.com/open?id=1UBvo9g5UYrVu_NJlazUOICDrxp6yAdj9" TargetMode="External"/><Relationship Id="rId816" Type="http://schemas.openxmlformats.org/officeDocument/2006/relationships/hyperlink" Target="https://drive.google.com/open?id=1cQZxqA6UGQm2siuqdgE1rLRR1biqUHWc" TargetMode="External"/><Relationship Id="rId811" Type="http://schemas.openxmlformats.org/officeDocument/2006/relationships/hyperlink" Target="https://drive.google.com/open?id=1fv1lFL12Hf-NpO4Aa_HRyI2tdgzKtf4s" TargetMode="External"/><Relationship Id="rId810" Type="http://schemas.openxmlformats.org/officeDocument/2006/relationships/hyperlink" Target="https://drive.google.com/open?id=1R7NxMVK5yQCaolbAUSMDiUk2kzc6dC7_" TargetMode="External"/><Relationship Id="rId815" Type="http://schemas.openxmlformats.org/officeDocument/2006/relationships/hyperlink" Target="https://drive.google.com/open?id=1iPcvRfaSg2xu_ktXnbOAPLlzcQCKGkzW" TargetMode="External"/><Relationship Id="rId814" Type="http://schemas.openxmlformats.org/officeDocument/2006/relationships/hyperlink" Target="https://drive.google.com/open?id=1k6Gmoc59aymf_1TTqjHkGecxYjGWNtuW" TargetMode="External"/><Relationship Id="rId813" Type="http://schemas.openxmlformats.org/officeDocument/2006/relationships/hyperlink" Target="https://drive.google.com/open?id=1Qw6j0tAuqgUSqD2XWs6h4mhiXFLBPMQT" TargetMode="External"/><Relationship Id="rId812" Type="http://schemas.openxmlformats.org/officeDocument/2006/relationships/hyperlink" Target="https://drive.google.com/open?id=1H8U5dZaBAnAqYdwSTv51gU4P0Jbne3II" TargetMode="External"/><Relationship Id="rId609" Type="http://schemas.openxmlformats.org/officeDocument/2006/relationships/hyperlink" Target="https://drive.google.com/open?id=1CMJtFOQTy785XCHZ7ytjVM_sx9ncw7_p" TargetMode="External"/><Relationship Id="rId608" Type="http://schemas.openxmlformats.org/officeDocument/2006/relationships/hyperlink" Target="https://drive.google.com/open?id=1d29BaGDwCtQTAEZ5G_zknt1AHeBtF_jU" TargetMode="External"/><Relationship Id="rId607" Type="http://schemas.openxmlformats.org/officeDocument/2006/relationships/hyperlink" Target="https://drive.google.com/open?id=1YTIk4rkUb5uQkpYvTFcQLIYofrTJ0lHG" TargetMode="External"/><Relationship Id="rId849" Type="http://schemas.openxmlformats.org/officeDocument/2006/relationships/hyperlink" Target="https://drive.google.com/open?id=1Y4wz1bxdlwh-cR4BSQ5BkMJI2FydF4f7" TargetMode="External"/><Relationship Id="rId602" Type="http://schemas.openxmlformats.org/officeDocument/2006/relationships/hyperlink" Target="https://drive.google.com/open?id=1ZSW2FmSD1tJF129RLwjVYU5WQMUKcQbl" TargetMode="External"/><Relationship Id="rId844" Type="http://schemas.openxmlformats.org/officeDocument/2006/relationships/hyperlink" Target="https://drive.google.com/open?id=1JtyDGyWkTR85NAiLeTeWYYh9aFOCBmbB" TargetMode="External"/><Relationship Id="rId601" Type="http://schemas.openxmlformats.org/officeDocument/2006/relationships/hyperlink" Target="https://drive.google.com/open?id=1U61dFRRYvdKdLibcomn8i0FfH40yI9xl" TargetMode="External"/><Relationship Id="rId843" Type="http://schemas.openxmlformats.org/officeDocument/2006/relationships/hyperlink" Target="https://drive.google.com/open?id=1AFvqIadP627fO1m2sBuz-8Vp_jOk3mQa" TargetMode="External"/><Relationship Id="rId600" Type="http://schemas.openxmlformats.org/officeDocument/2006/relationships/hyperlink" Target="https://drive.google.com/open?id=1B6qC_fCI5-63JjwGPo3iWoo6CLnlS2NM" TargetMode="External"/><Relationship Id="rId842" Type="http://schemas.openxmlformats.org/officeDocument/2006/relationships/hyperlink" Target="https://drive.google.com/open?id=1hlAjlWf5IaMzkMIh4LKYo0-vmzzOvBvv" TargetMode="External"/><Relationship Id="rId841" Type="http://schemas.openxmlformats.org/officeDocument/2006/relationships/hyperlink" Target="https://drive.google.com/open?id=1zmB63jLeSnUOMuJSsd592oH1GdZQ8Mu5" TargetMode="External"/><Relationship Id="rId606" Type="http://schemas.openxmlformats.org/officeDocument/2006/relationships/hyperlink" Target="https://drive.google.com/open?id=1ut1rh35MKdmImj5lTFGLMhCuCDD9KNvA" TargetMode="External"/><Relationship Id="rId848" Type="http://schemas.openxmlformats.org/officeDocument/2006/relationships/hyperlink" Target="https://drive.google.com/open?id=1p5D7ACeGiOTxMQdiVLGK3j8Fk1-eKf86" TargetMode="External"/><Relationship Id="rId605" Type="http://schemas.openxmlformats.org/officeDocument/2006/relationships/hyperlink" Target="https://drive.google.com/open?id=1rJZ4Gn93s39Xdcv9A9jEjGfl2pg9e4ZW" TargetMode="External"/><Relationship Id="rId847" Type="http://schemas.openxmlformats.org/officeDocument/2006/relationships/hyperlink" Target="https://drive.google.com/open?id=1yHSbZSWPwM7qE-XYPTIQTy9568fgy1xG" TargetMode="External"/><Relationship Id="rId604" Type="http://schemas.openxmlformats.org/officeDocument/2006/relationships/hyperlink" Target="https://drive.google.com/open?id=1H1I3kUhFRWkTHuMBulkYeu7gL9h-NLjv" TargetMode="External"/><Relationship Id="rId846" Type="http://schemas.openxmlformats.org/officeDocument/2006/relationships/hyperlink" Target="https://drive.google.com/open?id=1qGdD9houOcnbnrpjkCDi4vgng00wOxtM" TargetMode="External"/><Relationship Id="rId603" Type="http://schemas.openxmlformats.org/officeDocument/2006/relationships/hyperlink" Target="https://drive.google.com/open?id=1MtMHceuDlMd59J_PgEmrazCa0UxAIWCO" TargetMode="External"/><Relationship Id="rId845" Type="http://schemas.openxmlformats.org/officeDocument/2006/relationships/hyperlink" Target="https://drive.google.com/open?id=1rxd6fWA66HsdU5fKwET3w85_g4hpulBh" TargetMode="External"/><Relationship Id="rId840" Type="http://schemas.openxmlformats.org/officeDocument/2006/relationships/hyperlink" Target="https://drive.google.com/open?id=1nECfVwxNDI87gX3I1KczpL5iSvxfU0CL" TargetMode="External"/><Relationship Id="rId839" Type="http://schemas.openxmlformats.org/officeDocument/2006/relationships/hyperlink" Target="https://drive.google.com/open?id=1SMH9pmx74daDL8HssKxcT_JNOohZToq6" TargetMode="External"/><Relationship Id="rId838" Type="http://schemas.openxmlformats.org/officeDocument/2006/relationships/hyperlink" Target="https://drive.google.com/open?id=1hoyy4ScOn4rcuJUEgggO38ymS0Bt5WX1" TargetMode="External"/><Relationship Id="rId833" Type="http://schemas.openxmlformats.org/officeDocument/2006/relationships/hyperlink" Target="https://drive.google.com/open?id=1PNsKDshhVzOoRrvUfFbZ-i4Ip9KkzC3U" TargetMode="External"/><Relationship Id="rId832" Type="http://schemas.openxmlformats.org/officeDocument/2006/relationships/hyperlink" Target="https://drive.google.com/open?id=1qE_f7e3gDl90HomMpKdqQkNjvlS7FgvG" TargetMode="External"/><Relationship Id="rId831" Type="http://schemas.openxmlformats.org/officeDocument/2006/relationships/hyperlink" Target="https://drive.google.com/open?id=1S_pBE7DYxcb08G5RUde_8p2YfiIWiek0" TargetMode="External"/><Relationship Id="rId830" Type="http://schemas.openxmlformats.org/officeDocument/2006/relationships/hyperlink" Target="https://drive.google.com/open?id=1X6f5J4w4m0dXCuttlfG59yHDSc0naFGB" TargetMode="External"/><Relationship Id="rId837" Type="http://schemas.openxmlformats.org/officeDocument/2006/relationships/hyperlink" Target="https://drive.google.com/open?id=1jWUmsfEysQ2WtL5dC_UIXUAs11SMvmfc" TargetMode="External"/><Relationship Id="rId836" Type="http://schemas.openxmlformats.org/officeDocument/2006/relationships/hyperlink" Target="https://drive.google.com/open?id=1XzoO-ARod-87tP5Rqpz2X_EIdedVHf64" TargetMode="External"/><Relationship Id="rId835" Type="http://schemas.openxmlformats.org/officeDocument/2006/relationships/hyperlink" Target="https://drive.google.com/open?id=1_f8paXFgIK4prD7vOfIS8vPUp-3GBKBR" TargetMode="External"/><Relationship Id="rId834" Type="http://schemas.openxmlformats.org/officeDocument/2006/relationships/hyperlink" Target="https://drive.google.com/open?id=1poedWa1Omi06y8i4kdQkE1IAaZEev-GN" TargetMode="External"/><Relationship Id="rId1059" Type="http://schemas.openxmlformats.org/officeDocument/2006/relationships/hyperlink" Target="https://drive.google.com/open?id=1uVJeHtE_4kaHQ_4I3q28NCA3MeFs8mY_" TargetMode="External"/><Relationship Id="rId228" Type="http://schemas.openxmlformats.org/officeDocument/2006/relationships/hyperlink" Target="https://drive.google.com/open?id=1TRdrrmH9BqZep4mL_z5g19xGdY08tOIT" TargetMode="External"/><Relationship Id="rId227" Type="http://schemas.openxmlformats.org/officeDocument/2006/relationships/hyperlink" Target="https://drive.google.com/open?id=19JTzlFMb3fuDKnlfc_rYbjwd5NpdYHe3" TargetMode="External"/><Relationship Id="rId469" Type="http://schemas.openxmlformats.org/officeDocument/2006/relationships/hyperlink" Target="https://drive.google.com/open?id=1LCmjHjPrpRubpfEMpcALIfU0Xc6KMiSO" TargetMode="External"/><Relationship Id="rId226" Type="http://schemas.openxmlformats.org/officeDocument/2006/relationships/hyperlink" Target="https://drive.google.com/open?id=1A4m7XuUgv41zLY-NoOnCF0d5RD-7RLVZ" TargetMode="External"/><Relationship Id="rId468" Type="http://schemas.openxmlformats.org/officeDocument/2006/relationships/hyperlink" Target="https://drive.google.com/open?id=1dhPYFx0tuU5o6S5Dsv-2uIM_9-t-s25j" TargetMode="External"/><Relationship Id="rId225" Type="http://schemas.openxmlformats.org/officeDocument/2006/relationships/hyperlink" Target="https://drive.google.com/open?id=1drASpQd9a22vMlG-m9_EB6HroIvLBz6C" TargetMode="External"/><Relationship Id="rId467" Type="http://schemas.openxmlformats.org/officeDocument/2006/relationships/hyperlink" Target="https://drive.google.com/open?id=1qkjJ51-MJtx1ETxhWsHO2QYuRNjffZ_b" TargetMode="External"/><Relationship Id="rId229" Type="http://schemas.openxmlformats.org/officeDocument/2006/relationships/hyperlink" Target="https://drive.google.com/open?id=1rgwFbhWgwo_Iy8ekDemapf0t6BpGcIct" TargetMode="External"/><Relationship Id="rId1050" Type="http://schemas.openxmlformats.org/officeDocument/2006/relationships/hyperlink" Target="https://drive.google.com/open?id=1l0ZWp8nwMSq1UVry7nMw8biYfeZGTLG3" TargetMode="External"/><Relationship Id="rId220" Type="http://schemas.openxmlformats.org/officeDocument/2006/relationships/hyperlink" Target="https://drive.google.com/open?id=1cdoo1k0QcpVIMI9O-NCUfcRnGa_9502T" TargetMode="External"/><Relationship Id="rId462" Type="http://schemas.openxmlformats.org/officeDocument/2006/relationships/hyperlink" Target="https://drive.google.com/open?id=1hINVYYDLuEon08Zno3_b8RH1QVBpULVw" TargetMode="External"/><Relationship Id="rId1051" Type="http://schemas.openxmlformats.org/officeDocument/2006/relationships/hyperlink" Target="https://drive.google.com/open?id=1uXIkHLsRH1MxqbTnfVLeE--66N8DHA_L" TargetMode="External"/><Relationship Id="rId461" Type="http://schemas.openxmlformats.org/officeDocument/2006/relationships/hyperlink" Target="https://drive.google.com/open?id=1vDqndYLa70h6LVi0LxQkG8z-1vCw7BV8" TargetMode="External"/><Relationship Id="rId1052" Type="http://schemas.openxmlformats.org/officeDocument/2006/relationships/hyperlink" Target="https://drive.google.com/open?id=1iQNdSTdwfg3vrWRC55jJuMWhMXQ6D7kC" TargetMode="External"/><Relationship Id="rId460" Type="http://schemas.openxmlformats.org/officeDocument/2006/relationships/hyperlink" Target="https://drive.google.com/open?id=1crIqhOqVsrYgzggjmDSQDthDx225L5sg" TargetMode="External"/><Relationship Id="rId1053" Type="http://schemas.openxmlformats.org/officeDocument/2006/relationships/hyperlink" Target="https://drive.google.com/open?id=1EH_XlAstl0mbnohIiM2l_iNghcjmpkf3" TargetMode="External"/><Relationship Id="rId1054" Type="http://schemas.openxmlformats.org/officeDocument/2006/relationships/hyperlink" Target="https://drive.google.com/open?id=1JbhYVf_8jq-MjZSw-moKRnGqNuOLfw2I" TargetMode="External"/><Relationship Id="rId224" Type="http://schemas.openxmlformats.org/officeDocument/2006/relationships/hyperlink" Target="https://drive.google.com/open?id=1nNzm88lu9_OLYdP9iPDCbuLW1B8xJQ-T" TargetMode="External"/><Relationship Id="rId466" Type="http://schemas.openxmlformats.org/officeDocument/2006/relationships/hyperlink" Target="https://drive.google.com/open?id=1CKw0h3aBiKqwKw1u1LIFiX2nFaeY7tIA" TargetMode="External"/><Relationship Id="rId1055" Type="http://schemas.openxmlformats.org/officeDocument/2006/relationships/hyperlink" Target="https://drive.google.com/open?id=1wTavp5XTFKi6OSWq4kF_ARi-ciBwwrTt" TargetMode="External"/><Relationship Id="rId223" Type="http://schemas.openxmlformats.org/officeDocument/2006/relationships/hyperlink" Target="https://drive.google.com/open?id=1cqGG0ufciNHpMgEtqnwG1M-zk_VtQqJ6" TargetMode="External"/><Relationship Id="rId465" Type="http://schemas.openxmlformats.org/officeDocument/2006/relationships/hyperlink" Target="https://drive.google.com/open?id=1ti-p5pqA55TCNBS1hRNQvWugVs1N4cDO" TargetMode="External"/><Relationship Id="rId1056" Type="http://schemas.openxmlformats.org/officeDocument/2006/relationships/hyperlink" Target="https://drive.google.com/open?id=1bu66LAOSpDhySnqLvKDCPiANdZ2jqWmi" TargetMode="External"/><Relationship Id="rId222" Type="http://schemas.openxmlformats.org/officeDocument/2006/relationships/hyperlink" Target="https://drive.google.com/open?id=1HN3vrf-nTPqzwF0UmzyzmKuSqYNlNakR" TargetMode="External"/><Relationship Id="rId464" Type="http://schemas.openxmlformats.org/officeDocument/2006/relationships/hyperlink" Target="https://drive.google.com/open?id=1-PHxX-tDfQXFzGBqAqtnHIu8QlB2owtj" TargetMode="External"/><Relationship Id="rId1057" Type="http://schemas.openxmlformats.org/officeDocument/2006/relationships/hyperlink" Target="https://drive.google.com/open?id=1BcxenF_cbDv2fsUVth1k3crxlo2Ugdeh" TargetMode="External"/><Relationship Id="rId221" Type="http://schemas.openxmlformats.org/officeDocument/2006/relationships/hyperlink" Target="https://drive.google.com/open?id=16NBHEAd4EGrriZcOwkjNT7rScB_MlScv" TargetMode="External"/><Relationship Id="rId463" Type="http://schemas.openxmlformats.org/officeDocument/2006/relationships/hyperlink" Target="https://drive.google.com/open?id=15pejofH4sBGHoKicGYijatNVnEUUlq2Q" TargetMode="External"/><Relationship Id="rId1058" Type="http://schemas.openxmlformats.org/officeDocument/2006/relationships/hyperlink" Target="https://drive.google.com/open?id=1Qre0ImFRblmiYz1OPnuPCgV6SF6dqfje" TargetMode="External"/><Relationship Id="rId1048" Type="http://schemas.openxmlformats.org/officeDocument/2006/relationships/hyperlink" Target="https://drive.google.com/open?id=1LyMQbvQgjDkEArLc03QbBM_xLqQHR_Yb" TargetMode="External"/><Relationship Id="rId1049" Type="http://schemas.openxmlformats.org/officeDocument/2006/relationships/hyperlink" Target="https://drive.google.com/open?id=1cvKt5eyIFXGL0Y-1E3rqXA6UCEIgYS5X" TargetMode="External"/><Relationship Id="rId217" Type="http://schemas.openxmlformats.org/officeDocument/2006/relationships/hyperlink" Target="https://drive.google.com/open?id=1Uoojz0uJE6L-hKDTimjZsCTepgPyFmjo" TargetMode="External"/><Relationship Id="rId459" Type="http://schemas.openxmlformats.org/officeDocument/2006/relationships/hyperlink" Target="https://drive.google.com/open?id=11yVsbwnTRbYXPj96c9VFh6-30zZrbqGI" TargetMode="External"/><Relationship Id="rId216" Type="http://schemas.openxmlformats.org/officeDocument/2006/relationships/hyperlink" Target="https://drive.google.com/open?id=1PqEi63lT4uEhIjB38EJu1rlwTlm2zI3m" TargetMode="External"/><Relationship Id="rId458" Type="http://schemas.openxmlformats.org/officeDocument/2006/relationships/hyperlink" Target="https://drive.google.com/open?id=1hGB6O2oF9UVWqTBhqNIWw7Dsrv5k3hd5" TargetMode="External"/><Relationship Id="rId215" Type="http://schemas.openxmlformats.org/officeDocument/2006/relationships/hyperlink" Target="https://drive.google.com/open?id=1iDsaFB8JqjKhBWG6XaC9wFSPc0ZWpAVP" TargetMode="External"/><Relationship Id="rId457" Type="http://schemas.openxmlformats.org/officeDocument/2006/relationships/hyperlink" Target="https://drive.google.com/open?id=1A2NSpBhaZ8AOKmMjla-kLstp0IDuFwdq" TargetMode="External"/><Relationship Id="rId699" Type="http://schemas.openxmlformats.org/officeDocument/2006/relationships/hyperlink" Target="https://drive.google.com/open?id=1ZIO7uTnCO4_vT5n4LutNGBNO7WU9CPU0" TargetMode="External"/><Relationship Id="rId214" Type="http://schemas.openxmlformats.org/officeDocument/2006/relationships/hyperlink" Target="https://drive.google.com/open?id=19cmMNqC0dArV9Dg7k2GbmOyGQ2ayz8x4" TargetMode="External"/><Relationship Id="rId456" Type="http://schemas.openxmlformats.org/officeDocument/2006/relationships/hyperlink" Target="https://drive.google.com/open?id=19QYA95nGzveTence3tdxKs2jm18FFdtr" TargetMode="External"/><Relationship Id="rId698" Type="http://schemas.openxmlformats.org/officeDocument/2006/relationships/hyperlink" Target="https://drive.google.com/open?id=1TW40PIIR_3LLIVBKf-OYw-cxR95unydE" TargetMode="External"/><Relationship Id="rId219" Type="http://schemas.openxmlformats.org/officeDocument/2006/relationships/hyperlink" Target="https://drive.google.com/open?id=1MxtgEG9d_pHC291l5zyjDBRCm8KQuT6N" TargetMode="External"/><Relationship Id="rId218" Type="http://schemas.openxmlformats.org/officeDocument/2006/relationships/hyperlink" Target="https://drive.google.com/open?id=1MQqrkgto7UqUY-C-CYqGrIKHSsuyYHJ-" TargetMode="External"/><Relationship Id="rId451" Type="http://schemas.openxmlformats.org/officeDocument/2006/relationships/hyperlink" Target="https://drive.google.com/open?id=1xuULCoRRW6HBM7EhHfwZ1-ayLY1upieP" TargetMode="External"/><Relationship Id="rId693" Type="http://schemas.openxmlformats.org/officeDocument/2006/relationships/hyperlink" Target="https://drive.google.com/open?id=1WfVGr_2trwnpvsLUu_fvq88rFcLA8grb" TargetMode="External"/><Relationship Id="rId1040" Type="http://schemas.openxmlformats.org/officeDocument/2006/relationships/hyperlink" Target="https://drive.google.com/open?id=1xvExfjffXAlJOS4scu-KOdlgSLjl6Lpa" TargetMode="External"/><Relationship Id="rId450" Type="http://schemas.openxmlformats.org/officeDocument/2006/relationships/hyperlink" Target="https://drive.google.com/open?id=1TJs6lq8sRaixt00IALERoygxVOqyMUOZ" TargetMode="External"/><Relationship Id="rId692" Type="http://schemas.openxmlformats.org/officeDocument/2006/relationships/hyperlink" Target="https://drive.google.com/open?id=10iIpPv4yqEJGlPitCOeBQXJ3oOp7D2nq" TargetMode="External"/><Relationship Id="rId1041" Type="http://schemas.openxmlformats.org/officeDocument/2006/relationships/hyperlink" Target="https://drive.google.com/open?id=1vdPJVJzV32EiMGns6bZaCxWG0wEAzGAs" TargetMode="External"/><Relationship Id="rId691" Type="http://schemas.openxmlformats.org/officeDocument/2006/relationships/hyperlink" Target="https://drive.google.com/open?id=11Y91TBgk1wYa1W0dQPzn6axw5_f7jS_G" TargetMode="External"/><Relationship Id="rId1042" Type="http://schemas.openxmlformats.org/officeDocument/2006/relationships/hyperlink" Target="https://drive.google.com/open?id=1duAhEv8HcdPNntDW0MWTyeIu83n8Bsia" TargetMode="External"/><Relationship Id="rId690" Type="http://schemas.openxmlformats.org/officeDocument/2006/relationships/hyperlink" Target="https://drive.google.com/open?id=1WbiKZf7pNudU2gg5B2o_c_QMV7dBVYwH" TargetMode="External"/><Relationship Id="rId1043" Type="http://schemas.openxmlformats.org/officeDocument/2006/relationships/hyperlink" Target="https://drive.google.com/open?id=1MhxjHAxl7w6J5nPTF849JgonRHh4bxZd" TargetMode="External"/><Relationship Id="rId213" Type="http://schemas.openxmlformats.org/officeDocument/2006/relationships/hyperlink" Target="https://drive.google.com/open?id=1dAQAQZsGXOXHaSuslhS5_GN4EmZnR4aE" TargetMode="External"/><Relationship Id="rId455" Type="http://schemas.openxmlformats.org/officeDocument/2006/relationships/hyperlink" Target="https://drive.google.com/open?id=1DZgIeFYuBvkxf-VzmQ-HF3aNbhyEqQBW" TargetMode="External"/><Relationship Id="rId697" Type="http://schemas.openxmlformats.org/officeDocument/2006/relationships/hyperlink" Target="https://drive.google.com/open?id=1-LuAa_xPWEz0kqrKM6OoD_Ji6MMliHbw" TargetMode="External"/><Relationship Id="rId1044" Type="http://schemas.openxmlformats.org/officeDocument/2006/relationships/hyperlink" Target="https://drive.google.com/open?id=12NtXR-LyQgt0NLEUibXUIpRJy9qe_vKe" TargetMode="External"/><Relationship Id="rId212" Type="http://schemas.openxmlformats.org/officeDocument/2006/relationships/hyperlink" Target="https://drive.google.com/open?id=1JNy6Z6oZ7oQkwe4IhGXcKE0Rfrp67OSr" TargetMode="External"/><Relationship Id="rId454" Type="http://schemas.openxmlformats.org/officeDocument/2006/relationships/hyperlink" Target="https://drive.google.com/open?id=12NoU25m5ZSFv5CWEp9Yjub8DepU6APTm" TargetMode="External"/><Relationship Id="rId696" Type="http://schemas.openxmlformats.org/officeDocument/2006/relationships/hyperlink" Target="https://drive.google.com/open?id=1K5EF9oapjmnevE3JgkZJGrQhyHd58wn5" TargetMode="External"/><Relationship Id="rId1045" Type="http://schemas.openxmlformats.org/officeDocument/2006/relationships/hyperlink" Target="https://drive.google.com/open?id=1n70T_bgrohTy-Y4RU5zhvPb9uzAsOs-h" TargetMode="External"/><Relationship Id="rId211" Type="http://schemas.openxmlformats.org/officeDocument/2006/relationships/hyperlink" Target="https://drive.google.com/open?id=10NIjTBeRoYRDvCTXTHxxtrsASj0qvool" TargetMode="External"/><Relationship Id="rId453" Type="http://schemas.openxmlformats.org/officeDocument/2006/relationships/hyperlink" Target="https://drive.google.com/open?id=1YbiRzz6W3MPnemBwfzqyyY7PCgi_Enqg" TargetMode="External"/><Relationship Id="rId695" Type="http://schemas.openxmlformats.org/officeDocument/2006/relationships/hyperlink" Target="https://drive.google.com/open?id=12H05H7RhFHH80Lfi3SssvAIxa5ROZGno" TargetMode="External"/><Relationship Id="rId1046" Type="http://schemas.openxmlformats.org/officeDocument/2006/relationships/hyperlink" Target="https://drive.google.com/open?id=1dZYdpzQC17d3ouwABq4i0c5IV2n5Q3Rq" TargetMode="External"/><Relationship Id="rId210" Type="http://schemas.openxmlformats.org/officeDocument/2006/relationships/hyperlink" Target="https://drive.google.com/open?id=1i-dzGN-ZnuHUQzlCmwoFx9_ssHzKCane" TargetMode="External"/><Relationship Id="rId452" Type="http://schemas.openxmlformats.org/officeDocument/2006/relationships/hyperlink" Target="https://drive.google.com/open?id=1mS3u0lr13_WaEsEk4n3d7mQloMqv6cNs" TargetMode="External"/><Relationship Id="rId694" Type="http://schemas.openxmlformats.org/officeDocument/2006/relationships/hyperlink" Target="https://drive.google.com/open?id=1XVhcxyCL_xaBCMxII7-QC-_xREVdRWr3" TargetMode="External"/><Relationship Id="rId1047" Type="http://schemas.openxmlformats.org/officeDocument/2006/relationships/hyperlink" Target="https://drive.google.com/open?id=1e8WfaruMfj7kmRuWWfDyBJMDXQVanZNh" TargetMode="External"/><Relationship Id="rId491" Type="http://schemas.openxmlformats.org/officeDocument/2006/relationships/hyperlink" Target="https://drive.google.com/open?id=1wBMTkzfQfPLbuOMnsUDJyc5C675sWWw1" TargetMode="External"/><Relationship Id="rId490" Type="http://schemas.openxmlformats.org/officeDocument/2006/relationships/hyperlink" Target="https://drive.google.com/open?id=1bz2leipmSoWkokfMT3JIEsydGkEo-r9D" TargetMode="External"/><Relationship Id="rId249" Type="http://schemas.openxmlformats.org/officeDocument/2006/relationships/hyperlink" Target="https://drive.google.com/open?id=1tS5aG7cB8GAsgm0W5qTo7wRloM-vXXJs" TargetMode="External"/><Relationship Id="rId248" Type="http://schemas.openxmlformats.org/officeDocument/2006/relationships/hyperlink" Target="https://drive.google.com/open?id=1Z-sm3mxiKO2ZJVQXsSIr4AGsgS776X8E" TargetMode="External"/><Relationship Id="rId247" Type="http://schemas.openxmlformats.org/officeDocument/2006/relationships/hyperlink" Target="https://drive.google.com/open?id=1bJjvdhwdvMM5Q8imSdZdODG7EIaU565u" TargetMode="External"/><Relationship Id="rId489" Type="http://schemas.openxmlformats.org/officeDocument/2006/relationships/hyperlink" Target="https://drive.google.com/open?id=1njiuUnLiCc1OKV4DbCLkeJN6NE3NA0RJ" TargetMode="External"/><Relationship Id="rId1070" Type="http://schemas.openxmlformats.org/officeDocument/2006/relationships/hyperlink" Target="https://drive.google.com/open?id=1tYMxDKdmbWJoLG_GLeVzdYg1RsZvnRpt" TargetMode="External"/><Relationship Id="rId1071" Type="http://schemas.openxmlformats.org/officeDocument/2006/relationships/hyperlink" Target="https://drive.google.com/open?id=1HBbwg6gIXGQWlPHRfJUjfogyg-LfyUOL" TargetMode="External"/><Relationship Id="rId1072" Type="http://schemas.openxmlformats.org/officeDocument/2006/relationships/hyperlink" Target="https://drive.google.com/open?id=1jgSEOEsQElkm2rJE5EJCaexNRoniw5dQ" TargetMode="External"/><Relationship Id="rId242" Type="http://schemas.openxmlformats.org/officeDocument/2006/relationships/hyperlink" Target="https://drive.google.com/open?id=1Ewxd5eZMgvc-YMzSXwbFs1xPXiHa5Z3c" TargetMode="External"/><Relationship Id="rId484" Type="http://schemas.openxmlformats.org/officeDocument/2006/relationships/hyperlink" Target="https://drive.google.com/open?id=1e1KMzj8HPlMWBNtEDUU_4VsY8kLybYJs" TargetMode="External"/><Relationship Id="rId1073" Type="http://schemas.openxmlformats.org/officeDocument/2006/relationships/hyperlink" Target="https://drive.google.com/open?id=1ACWC1PbAqTaXMrGsorTedA-LLy5icyoo" TargetMode="External"/><Relationship Id="rId241" Type="http://schemas.openxmlformats.org/officeDocument/2006/relationships/hyperlink" Target="https://drive.google.com/open?id=10zcpKVcFlOJtkKEqON72ZcxupKq6uWSe" TargetMode="External"/><Relationship Id="rId483" Type="http://schemas.openxmlformats.org/officeDocument/2006/relationships/hyperlink" Target="https://drive.google.com/open?id=111nEB_iyeRU4bge6QfewgNwE_N5Z03g1" TargetMode="External"/><Relationship Id="rId1074" Type="http://schemas.openxmlformats.org/officeDocument/2006/relationships/hyperlink" Target="https://drive.google.com/open?id=1sIP-TzRr54aRRb4jX-dwia_mqtaJUYcX" TargetMode="External"/><Relationship Id="rId240" Type="http://schemas.openxmlformats.org/officeDocument/2006/relationships/hyperlink" Target="https://drive.google.com/open?id=1AfBuQjpMB8uXFIyA3auV1ZrIOU2O2IuP" TargetMode="External"/><Relationship Id="rId482" Type="http://schemas.openxmlformats.org/officeDocument/2006/relationships/hyperlink" Target="https://drive.google.com/open?id=1Jp09RPTtXRksDNLp9N1qC5agN6LgUXUu" TargetMode="External"/><Relationship Id="rId1075" Type="http://schemas.openxmlformats.org/officeDocument/2006/relationships/hyperlink" Target="https://drive.google.com/open?id=1SRsqqowy-7M32H7rqrQbYWULG0oiH0JP" TargetMode="External"/><Relationship Id="rId481" Type="http://schemas.openxmlformats.org/officeDocument/2006/relationships/hyperlink" Target="https://drive.google.com/open?id=1E-xVmHUPBwM2dU01qyrMM-LxlDElRKao" TargetMode="External"/><Relationship Id="rId1076" Type="http://schemas.openxmlformats.org/officeDocument/2006/relationships/hyperlink" Target="https://drive.google.com/open?id=1n-ppjHU2DF34b2cU9dfkqqPkQZ6l_ZK1" TargetMode="External"/><Relationship Id="rId246" Type="http://schemas.openxmlformats.org/officeDocument/2006/relationships/hyperlink" Target="https://drive.google.com/open?id=1DaxbcCFWWZJmtm7BUqUsuOiEAU78JAk3" TargetMode="External"/><Relationship Id="rId488" Type="http://schemas.openxmlformats.org/officeDocument/2006/relationships/hyperlink" Target="https://drive.google.com/open?id=1sdS9_ArI40Pxx1IfNb8gHhFYEZuvhYl5" TargetMode="External"/><Relationship Id="rId1077" Type="http://schemas.openxmlformats.org/officeDocument/2006/relationships/hyperlink" Target="https://drive.google.com/open?id=12PNztaAkcRPA4NNFv10_mGLrKrk3muDT" TargetMode="External"/><Relationship Id="rId245" Type="http://schemas.openxmlformats.org/officeDocument/2006/relationships/hyperlink" Target="https://drive.google.com/open?id=1Ky30Ved1yM739vJAXeOCfs3N3ialbUgH" TargetMode="External"/><Relationship Id="rId487" Type="http://schemas.openxmlformats.org/officeDocument/2006/relationships/hyperlink" Target="https://drive.google.com/open?id=1cPE0R2KwUztLhk-xXyuJ-JXGhj-l7l3J" TargetMode="External"/><Relationship Id="rId1078" Type="http://schemas.openxmlformats.org/officeDocument/2006/relationships/hyperlink" Target="https://drive.google.com/open?id=1vTpHwTtFaSLAoxe1f_YpBHlBgw1TNTGn" TargetMode="External"/><Relationship Id="rId244" Type="http://schemas.openxmlformats.org/officeDocument/2006/relationships/hyperlink" Target="https://drive.google.com/open?id=17YGPPwNbmA9GX_FOX07L3CevHCrY41FQ" TargetMode="External"/><Relationship Id="rId486" Type="http://schemas.openxmlformats.org/officeDocument/2006/relationships/hyperlink" Target="https://drive.google.com/open?id=1TldY9iyGdFcF3qVPCg89NtSrsQNt5uug" TargetMode="External"/><Relationship Id="rId1079" Type="http://schemas.openxmlformats.org/officeDocument/2006/relationships/hyperlink" Target="https://drive.google.com/open?id=1I0eR8J9Va2LAKoi7Z-cL_3Vp3lnjx12E" TargetMode="External"/><Relationship Id="rId243" Type="http://schemas.openxmlformats.org/officeDocument/2006/relationships/hyperlink" Target="https://drive.google.com/open?id=1qqynI-RM7X0QB8iE9zUWH-5bGnpnMHwP" TargetMode="External"/><Relationship Id="rId485" Type="http://schemas.openxmlformats.org/officeDocument/2006/relationships/hyperlink" Target="https://drive.google.com/open?id=1edYiKrCXyImnMBlGILUjjedpnpz6LPjU" TargetMode="External"/><Relationship Id="rId480" Type="http://schemas.openxmlformats.org/officeDocument/2006/relationships/hyperlink" Target="https://drive.google.com/open?id=1ePjqzDG9n-E1sm4RR9h4BB7k-hsmvbHY" TargetMode="External"/><Relationship Id="rId239" Type="http://schemas.openxmlformats.org/officeDocument/2006/relationships/hyperlink" Target="https://drive.google.com/open?id=1aOMilzsTKT1BZ39zgb_oej1H3HZR8U2t" TargetMode="External"/><Relationship Id="rId238" Type="http://schemas.openxmlformats.org/officeDocument/2006/relationships/hyperlink" Target="https://drive.google.com/open?id=1daolDTDMUrnE8aJFYfqDWVALaZxbm6w1" TargetMode="External"/><Relationship Id="rId237" Type="http://schemas.openxmlformats.org/officeDocument/2006/relationships/hyperlink" Target="https://drive.google.com/open?id=1-r24atv0Obzu5G32Sh9u0-LlBvKP_iig" TargetMode="External"/><Relationship Id="rId479" Type="http://schemas.openxmlformats.org/officeDocument/2006/relationships/hyperlink" Target="https://drive.google.com/open?id=1ZlGlrUtgXRZ90c2RAcdQb_4EnLzEdQvQ" TargetMode="External"/><Relationship Id="rId236" Type="http://schemas.openxmlformats.org/officeDocument/2006/relationships/hyperlink" Target="https://drive.google.com/open?id=10cjiLeZDXX-1Q3AmQLdPFnvEiSvCEImA" TargetMode="External"/><Relationship Id="rId478" Type="http://schemas.openxmlformats.org/officeDocument/2006/relationships/hyperlink" Target="https://drive.google.com/open?id=1vr1952l_idvGLtRGy1Gz-eKhnO1LU-Bu" TargetMode="External"/><Relationship Id="rId1060" Type="http://schemas.openxmlformats.org/officeDocument/2006/relationships/hyperlink" Target="https://drive.google.com/open?id=1cvE9XfwpuScgQei3lBW-J3OMwCkmoIw6" TargetMode="External"/><Relationship Id="rId1061" Type="http://schemas.openxmlformats.org/officeDocument/2006/relationships/hyperlink" Target="https://drive.google.com/open?id=1SueXXIaBhw6u9K81-9aq8dNjR-COflch" TargetMode="External"/><Relationship Id="rId231" Type="http://schemas.openxmlformats.org/officeDocument/2006/relationships/hyperlink" Target="https://drive.google.com/open?id=1KKHtiH-u7SAevUkhqcYG9VJgluLf0vtT" TargetMode="External"/><Relationship Id="rId473" Type="http://schemas.openxmlformats.org/officeDocument/2006/relationships/hyperlink" Target="https://drive.google.com/open?id=1dNTSKfh5j8xW7Tr7x-rCPOWyEDbD9SRv" TargetMode="External"/><Relationship Id="rId1062" Type="http://schemas.openxmlformats.org/officeDocument/2006/relationships/hyperlink" Target="https://drive.google.com/open?id=1yA0yRkzGEV2cUm-GVVBlmgPBE7Esm-2O" TargetMode="External"/><Relationship Id="rId230" Type="http://schemas.openxmlformats.org/officeDocument/2006/relationships/hyperlink" Target="https://drive.google.com/open?id=1p2esE9PCO6_O92jGTtqm_BQtdm_reVh1" TargetMode="External"/><Relationship Id="rId472" Type="http://schemas.openxmlformats.org/officeDocument/2006/relationships/hyperlink" Target="https://drive.google.com/open?id=1yDZlhWerjHA4ASRZs2j-Uq2qf8_XsYj-" TargetMode="External"/><Relationship Id="rId1063" Type="http://schemas.openxmlformats.org/officeDocument/2006/relationships/hyperlink" Target="https://drive.google.com/open?id=1Nv41GNeyCVapYP6Bh9du7U4Sd26-uMNW" TargetMode="External"/><Relationship Id="rId471" Type="http://schemas.openxmlformats.org/officeDocument/2006/relationships/hyperlink" Target="https://drive.google.com/open?id=1XGmJJqSoquO8pEltYkOLNnQKn42VusEY" TargetMode="External"/><Relationship Id="rId1064" Type="http://schemas.openxmlformats.org/officeDocument/2006/relationships/hyperlink" Target="https://drive.google.com/open?id=1vY46HvN7MX2QQIiX-2JzH38FECP7S0aG" TargetMode="External"/><Relationship Id="rId470" Type="http://schemas.openxmlformats.org/officeDocument/2006/relationships/hyperlink" Target="https://drive.google.com/open?id=14TgZI19GfCKzvweiacz4tDdWkksOZege" TargetMode="External"/><Relationship Id="rId1065" Type="http://schemas.openxmlformats.org/officeDocument/2006/relationships/hyperlink" Target="https://drive.google.com/open?id=1ciISK7pr5i-tfOgNrQdTu2Th9tWC5U7Q" TargetMode="External"/><Relationship Id="rId235" Type="http://schemas.openxmlformats.org/officeDocument/2006/relationships/hyperlink" Target="https://drive.google.com/open?id=1VazywdVwrNsNKwY-V-i5p5CcZLzyhb69" TargetMode="External"/><Relationship Id="rId477" Type="http://schemas.openxmlformats.org/officeDocument/2006/relationships/hyperlink" Target="https://drive.google.com/open?id=1qmxoiVdkKDZ_W9kPVFdogpjX64IZvJ0W" TargetMode="External"/><Relationship Id="rId1066" Type="http://schemas.openxmlformats.org/officeDocument/2006/relationships/hyperlink" Target="https://drive.google.com/open?id=1mXYoka8a0mm0WlIZtUof4yFWjb6Wqt0k" TargetMode="External"/><Relationship Id="rId234" Type="http://schemas.openxmlformats.org/officeDocument/2006/relationships/hyperlink" Target="https://drive.google.com/open?id=1SaRT56KMUN4Gl3b_UkK7WpLQeNfDdD8f" TargetMode="External"/><Relationship Id="rId476" Type="http://schemas.openxmlformats.org/officeDocument/2006/relationships/hyperlink" Target="https://drive.google.com/open?id=1kr49SwFs8pEKwKfhpMmLrJuP65SKc-ai" TargetMode="External"/><Relationship Id="rId1067" Type="http://schemas.openxmlformats.org/officeDocument/2006/relationships/hyperlink" Target="https://drive.google.com/open?id=1SVwJoEurdUbJ0hu-G1p3n4Wk95LtsLDW" TargetMode="External"/><Relationship Id="rId233" Type="http://schemas.openxmlformats.org/officeDocument/2006/relationships/hyperlink" Target="https://drive.google.com/open?id=1M2HvWsvlc1wJ1Rp-W0EquyAEB8XCkwoX" TargetMode="External"/><Relationship Id="rId475" Type="http://schemas.openxmlformats.org/officeDocument/2006/relationships/hyperlink" Target="https://drive.google.com/open?id=1tZCxTSjCVMwZcJbJ5OESlDcAU5wcw_3q" TargetMode="External"/><Relationship Id="rId1068" Type="http://schemas.openxmlformats.org/officeDocument/2006/relationships/hyperlink" Target="https://drive.google.com/open?id=1dhZRGBPwRU9zJW8sf0bohh7xGB52FXDw" TargetMode="External"/><Relationship Id="rId232" Type="http://schemas.openxmlformats.org/officeDocument/2006/relationships/hyperlink" Target="https://drive.google.com/open?id=1vw65CQJrUxBMGYQNaJ8NtkeHNjp9AR-a" TargetMode="External"/><Relationship Id="rId474" Type="http://schemas.openxmlformats.org/officeDocument/2006/relationships/hyperlink" Target="https://drive.google.com/open?id=1Lxrc0sS1d97MgWBmtjDtGbRWvbLyfuJB" TargetMode="External"/><Relationship Id="rId1069" Type="http://schemas.openxmlformats.org/officeDocument/2006/relationships/hyperlink" Target="https://drive.google.com/open?id=11gIfY58X7Sb8bl3VVa_alqrYFkdZjEfz" TargetMode="External"/><Relationship Id="rId1015" Type="http://schemas.openxmlformats.org/officeDocument/2006/relationships/hyperlink" Target="https://drive.google.com/open?id=1eXsrPlM_e1Wd54ZqAyytjdlCBQUslEsJ" TargetMode="External"/><Relationship Id="rId1016" Type="http://schemas.openxmlformats.org/officeDocument/2006/relationships/hyperlink" Target="https://drive.google.com/open?id=1aTfxy09XEpr2CTuj5YRD_zwn788PEdqk" TargetMode="External"/><Relationship Id="rId1017" Type="http://schemas.openxmlformats.org/officeDocument/2006/relationships/hyperlink" Target="https://drive.google.com/open?id=1-TXMOtYEqkOlcDZ1omsrU5UKRhVXE931" TargetMode="External"/><Relationship Id="rId1018" Type="http://schemas.openxmlformats.org/officeDocument/2006/relationships/hyperlink" Target="https://drive.google.com/open?id=1NTsly8FlIxjSSZNKp-PRVzOWGt9xoc2-" TargetMode="External"/><Relationship Id="rId1019" Type="http://schemas.openxmlformats.org/officeDocument/2006/relationships/hyperlink" Target="https://drive.google.com/open?id=1RIV5Bakz5eTva9OLldLwPNZ7ACLsy025" TargetMode="External"/><Relationship Id="rId426" Type="http://schemas.openxmlformats.org/officeDocument/2006/relationships/hyperlink" Target="https://drive.google.com/open?id=15HyUc9D43NQNoDD3J56c9t4-sr52-aT7" TargetMode="External"/><Relationship Id="rId668" Type="http://schemas.openxmlformats.org/officeDocument/2006/relationships/hyperlink" Target="https://drive.google.com/open?id=1zqGDcnL0tUtaGm4I3RPn7u_6TZWn5AN-" TargetMode="External"/><Relationship Id="rId425" Type="http://schemas.openxmlformats.org/officeDocument/2006/relationships/hyperlink" Target="https://drive.google.com/open?id=1tyIvVyW8Zeoby-djTg_uV9El4U4u8eBt" TargetMode="External"/><Relationship Id="rId667" Type="http://schemas.openxmlformats.org/officeDocument/2006/relationships/hyperlink" Target="https://drive.google.com/open?id=1M_EAhwCI7H8TKY5FwDNgad7ZmPpCVoV_" TargetMode="External"/><Relationship Id="rId424" Type="http://schemas.openxmlformats.org/officeDocument/2006/relationships/hyperlink" Target="https://drive.google.com/open?id=14ur4tP5pEwtnn865Oh-mcZSPA5RhHlRw" TargetMode="External"/><Relationship Id="rId666" Type="http://schemas.openxmlformats.org/officeDocument/2006/relationships/hyperlink" Target="https://drive.google.com/open?id=1fJLAHwpNP7iyq7K6_rEcXbCA63bxARs7" TargetMode="External"/><Relationship Id="rId423" Type="http://schemas.openxmlformats.org/officeDocument/2006/relationships/hyperlink" Target="https://drive.google.com/open?id=1cFPAuotA7uHhFqGtGjaHNUDVXnyiAQxQ" TargetMode="External"/><Relationship Id="rId665" Type="http://schemas.openxmlformats.org/officeDocument/2006/relationships/hyperlink" Target="https://drive.google.com/open?id=16dwrT2RZDseR-Bds-9JZne05w7azV2S4" TargetMode="External"/><Relationship Id="rId429" Type="http://schemas.openxmlformats.org/officeDocument/2006/relationships/hyperlink" Target="https://drive.google.com/open?id=1WQXLUTps4r4KAsxozS8tNk9RZOWN37BJ" TargetMode="External"/><Relationship Id="rId428" Type="http://schemas.openxmlformats.org/officeDocument/2006/relationships/hyperlink" Target="https://drive.google.com/open?id=1yjvNfT88u5kLlc7lHun5GYsg-reOJeA5" TargetMode="External"/><Relationship Id="rId427" Type="http://schemas.openxmlformats.org/officeDocument/2006/relationships/hyperlink" Target="https://drive.google.com/open?id=13RK_xNMHkxPesoeCDWF9dUv8CjQzcFwG" TargetMode="External"/><Relationship Id="rId669" Type="http://schemas.openxmlformats.org/officeDocument/2006/relationships/hyperlink" Target="https://drive.google.com/open?id=1RsckWi8v2ZEfpBOt6v3BXX4lQmCj4jt9" TargetMode="External"/><Relationship Id="rId660" Type="http://schemas.openxmlformats.org/officeDocument/2006/relationships/hyperlink" Target="https://drive.google.com/open?id=1VCJdgw_Dgjp721SdCuzcEM4YQ243K6q3" TargetMode="External"/><Relationship Id="rId1010" Type="http://schemas.openxmlformats.org/officeDocument/2006/relationships/hyperlink" Target="https://drive.google.com/open?id=1Nxu31sttj25_InejJNlrKrwJ0gr66MWg" TargetMode="External"/><Relationship Id="rId422" Type="http://schemas.openxmlformats.org/officeDocument/2006/relationships/hyperlink" Target="https://drive.google.com/open?id=1wvfYjTeMl1Vx3XKohN_vVsndyxlIq9k5" TargetMode="External"/><Relationship Id="rId664" Type="http://schemas.openxmlformats.org/officeDocument/2006/relationships/hyperlink" Target="https://drive.google.com/open?id=18L5W2DKxl16pfTQt-u5BfsV4ULtChNOa" TargetMode="External"/><Relationship Id="rId1011" Type="http://schemas.openxmlformats.org/officeDocument/2006/relationships/hyperlink" Target="https://drive.google.com/open?id=14udSsvPfgYvrirsDNqoWvq8RGA15PKk7" TargetMode="External"/><Relationship Id="rId421" Type="http://schemas.openxmlformats.org/officeDocument/2006/relationships/hyperlink" Target="https://drive.google.com/open?id=1vC6NvuOX4MLh0DQWWINVwAPPx4hznBmP" TargetMode="External"/><Relationship Id="rId663" Type="http://schemas.openxmlformats.org/officeDocument/2006/relationships/hyperlink" Target="https://drive.google.com/open?id=1a1ZPCJwFxjZy31Wj-mclGbEkzPRTRTXp" TargetMode="External"/><Relationship Id="rId1012" Type="http://schemas.openxmlformats.org/officeDocument/2006/relationships/hyperlink" Target="https://drive.google.com/open?id=1ItlFkqpZNr5tqTEtCEAeG-UrjEQc2e5Q" TargetMode="External"/><Relationship Id="rId420" Type="http://schemas.openxmlformats.org/officeDocument/2006/relationships/hyperlink" Target="https://drive.google.com/open?id=1cEgnVG8NU8273hnzeul9GMAv4Dm0x6Qg" TargetMode="External"/><Relationship Id="rId662" Type="http://schemas.openxmlformats.org/officeDocument/2006/relationships/hyperlink" Target="https://drive.google.com/open?id=1Vf8Ia7o3-4b_GX6iPtlxmJjPZP8hZlvF" TargetMode="External"/><Relationship Id="rId1013" Type="http://schemas.openxmlformats.org/officeDocument/2006/relationships/hyperlink" Target="https://drive.google.com/open?id=17313TS-jzhQdsw8bHW3RqfUPozUT_bp3" TargetMode="External"/><Relationship Id="rId661" Type="http://schemas.openxmlformats.org/officeDocument/2006/relationships/hyperlink" Target="https://drive.google.com/open?id=1ucO5f54kfbUyyyZD1J5NexCmfYB-9yYH" TargetMode="External"/><Relationship Id="rId1014" Type="http://schemas.openxmlformats.org/officeDocument/2006/relationships/hyperlink" Target="https://drive.google.com/open?id=1RLFUubUqS81my7N5M9cZoi0VEbOvtj5S" TargetMode="External"/><Relationship Id="rId1004" Type="http://schemas.openxmlformats.org/officeDocument/2006/relationships/hyperlink" Target="https://drive.google.com/open?id=1VrXeZXbAmBpUqqtAhAxIzQcqeM7AAvPQ" TargetMode="External"/><Relationship Id="rId1005" Type="http://schemas.openxmlformats.org/officeDocument/2006/relationships/hyperlink" Target="https://drive.google.com/open?id=1_h65a7WKNJez_kKVqLyk1jsV74mZYynb" TargetMode="External"/><Relationship Id="rId1006" Type="http://schemas.openxmlformats.org/officeDocument/2006/relationships/hyperlink" Target="https://drive.google.com/open?id=1QMvu26076qLX-ALAV5tCFvb9Tn00lZaR" TargetMode="External"/><Relationship Id="rId1007" Type="http://schemas.openxmlformats.org/officeDocument/2006/relationships/hyperlink" Target="https://drive.google.com/open?id=19l3PkJrf3-5wMLdaD6BTKBEn4Xv2TYNp" TargetMode="External"/><Relationship Id="rId1008" Type="http://schemas.openxmlformats.org/officeDocument/2006/relationships/hyperlink" Target="https://drive.google.com/open?id=1Psscr-5JNctyPQfTdORuVmZul6wp_rso" TargetMode="External"/><Relationship Id="rId1009" Type="http://schemas.openxmlformats.org/officeDocument/2006/relationships/hyperlink" Target="https://drive.google.com/open?id=1IYIozt6qnvCq0kjdoKAkZ_qESllA20fb" TargetMode="External"/><Relationship Id="rId415" Type="http://schemas.openxmlformats.org/officeDocument/2006/relationships/hyperlink" Target="https://drive.google.com/open?id=1DrBHvh3oMOK_rRbachIeWAvTnvf9w-w_" TargetMode="External"/><Relationship Id="rId657" Type="http://schemas.openxmlformats.org/officeDocument/2006/relationships/hyperlink" Target="https://drive.google.com/open?id=1F0uqM_pP927RJWIaos9GaCU79WnUPiOM" TargetMode="External"/><Relationship Id="rId899" Type="http://schemas.openxmlformats.org/officeDocument/2006/relationships/hyperlink" Target="https://drive.google.com/open?id=1g6L1JcKdEPuRuLNNPmsaPCdgF17u7CHX" TargetMode="External"/><Relationship Id="rId414" Type="http://schemas.openxmlformats.org/officeDocument/2006/relationships/hyperlink" Target="https://drive.google.com/open?id=13NpOnsu4BETFwgW8jmz8RJGwkn2FSHIC" TargetMode="External"/><Relationship Id="rId656" Type="http://schemas.openxmlformats.org/officeDocument/2006/relationships/hyperlink" Target="https://drive.google.com/open?id=1vCM_nh7UUXKuPPATMQpLfK2wTm-rywu1" TargetMode="External"/><Relationship Id="rId898" Type="http://schemas.openxmlformats.org/officeDocument/2006/relationships/hyperlink" Target="https://drive.google.com/open?id=1t32jwPxI6OXVGcP15gNlleuu-r6nHcFL" TargetMode="External"/><Relationship Id="rId413" Type="http://schemas.openxmlformats.org/officeDocument/2006/relationships/hyperlink" Target="https://drive.google.com/open?id=174EZyb8T-WS8P3ijUjgIb__vgClHpHKt" TargetMode="External"/><Relationship Id="rId655" Type="http://schemas.openxmlformats.org/officeDocument/2006/relationships/hyperlink" Target="https://drive.google.com/open?id=1L_KhjhpyL9gzzT9NvacY1IUJf73cmf5O" TargetMode="External"/><Relationship Id="rId897" Type="http://schemas.openxmlformats.org/officeDocument/2006/relationships/hyperlink" Target="https://drive.google.com/open?id=19hp2bGK9-Qzx5ToOSPf-ast8RyqGzHjo" TargetMode="External"/><Relationship Id="rId412" Type="http://schemas.openxmlformats.org/officeDocument/2006/relationships/hyperlink" Target="https://drive.google.com/open?id=1_vOo4MfjSh9xtXqAtuqVFVVrzLdHrIHh" TargetMode="External"/><Relationship Id="rId654" Type="http://schemas.openxmlformats.org/officeDocument/2006/relationships/hyperlink" Target="https://drive.google.com/open?id=1_oTHBDVbk_ZKebWAqZjVg39NqAJ0tplw" TargetMode="External"/><Relationship Id="rId896" Type="http://schemas.openxmlformats.org/officeDocument/2006/relationships/hyperlink" Target="https://drive.google.com/open?id=17oxiKh9OpMYznJQA1cVlqiHxpfhWdvhf" TargetMode="External"/><Relationship Id="rId419" Type="http://schemas.openxmlformats.org/officeDocument/2006/relationships/hyperlink" Target="https://drive.google.com/open?id=1cxhvPgoh6mTOv_XV7DZh2orTnTHoDatN" TargetMode="External"/><Relationship Id="rId418" Type="http://schemas.openxmlformats.org/officeDocument/2006/relationships/hyperlink" Target="https://drive.google.com/open?id=1eG7sI6MYlPiyx71sdBZIz5JTupHWSZiw" TargetMode="External"/><Relationship Id="rId417" Type="http://schemas.openxmlformats.org/officeDocument/2006/relationships/hyperlink" Target="https://drive.google.com/open?id=1rqLvqjCYxQKU91c3aToBHI4_f0vMe5eQ" TargetMode="External"/><Relationship Id="rId659" Type="http://schemas.openxmlformats.org/officeDocument/2006/relationships/hyperlink" Target="https://drive.google.com/open?id=1Z4Sw32xmRFT2nhe_CChtVhbgFRAzn_Kt" TargetMode="External"/><Relationship Id="rId416" Type="http://schemas.openxmlformats.org/officeDocument/2006/relationships/hyperlink" Target="https://www.funcionpublica.gov.co/eva/gestornormativo/norma.php?i=168049" TargetMode="External"/><Relationship Id="rId658" Type="http://schemas.openxmlformats.org/officeDocument/2006/relationships/hyperlink" Target="https://drive.google.com/open?id=1Pxk2By4IBwK7uB2WFRC3oYzwr0rbDvex" TargetMode="External"/><Relationship Id="rId891" Type="http://schemas.openxmlformats.org/officeDocument/2006/relationships/hyperlink" Target="https://drive.google.com/open?id=1P-fa6GaMqkDyMB0admCnaW4AlqT0ExuM" TargetMode="External"/><Relationship Id="rId890" Type="http://schemas.openxmlformats.org/officeDocument/2006/relationships/hyperlink" Target="https://drive.google.com/open?id=1IDctFSGA-R2Oq-7Yxn1gGEkjOmTKTRFi" TargetMode="External"/><Relationship Id="rId411" Type="http://schemas.openxmlformats.org/officeDocument/2006/relationships/hyperlink" Target="https://drive.google.com/open?id=1QpEnBw2e5d_L1lWJ1Ch4b2mH2HzUgaDc" TargetMode="External"/><Relationship Id="rId653" Type="http://schemas.openxmlformats.org/officeDocument/2006/relationships/hyperlink" Target="https://drive.google.com/open?id=1PZYm2JcnuCf3OV7dwZqrquYpo9l74yRs" TargetMode="External"/><Relationship Id="rId895" Type="http://schemas.openxmlformats.org/officeDocument/2006/relationships/hyperlink" Target="https://drive.google.com/open?id=1lY0Kw2UNg-GPq9RfK8no1i6Hc7Yy5OQe" TargetMode="External"/><Relationship Id="rId1000" Type="http://schemas.openxmlformats.org/officeDocument/2006/relationships/hyperlink" Target="https://drive.google.com/open?id=1woZ96akJ7ZTjDUiSYx8648mTxVKkjzzy" TargetMode="External"/><Relationship Id="rId410" Type="http://schemas.openxmlformats.org/officeDocument/2006/relationships/hyperlink" Target="https://drive.google.com/open?id=1VOsm79AIpbNfDlsdM650y29rGGTgfNkE" TargetMode="External"/><Relationship Id="rId652" Type="http://schemas.openxmlformats.org/officeDocument/2006/relationships/hyperlink" Target="https://drive.google.com/open?id=1vgzYVyTaVyMsEg0IBs-cLOxbmjw66N9f" TargetMode="External"/><Relationship Id="rId894" Type="http://schemas.openxmlformats.org/officeDocument/2006/relationships/hyperlink" Target="https://drive.google.com/open?id=1VlWshVUuIfkMZ1fsdw6s7pqnowh4mBEk" TargetMode="External"/><Relationship Id="rId1001" Type="http://schemas.openxmlformats.org/officeDocument/2006/relationships/hyperlink" Target="https://drive.google.com/open?id=1WI6thfV3-s47wi_3oS2eBtZnmJee7dI8" TargetMode="External"/><Relationship Id="rId651" Type="http://schemas.openxmlformats.org/officeDocument/2006/relationships/hyperlink" Target="https://drive.google.com/open?id=1wEZ7Nrfaeofhml_OnqA7Ez9dTDNlowVi" TargetMode="External"/><Relationship Id="rId893" Type="http://schemas.openxmlformats.org/officeDocument/2006/relationships/hyperlink" Target="https://drive.google.com/open?id=1gcpJ8r0yhSMaJL7-4I7FW0RcTh1xD7wP" TargetMode="External"/><Relationship Id="rId1002" Type="http://schemas.openxmlformats.org/officeDocument/2006/relationships/hyperlink" Target="https://drive.google.com/open?id=1zaXgsRWK4PI6nBLzZtc9BUGfe19isf9l" TargetMode="External"/><Relationship Id="rId650" Type="http://schemas.openxmlformats.org/officeDocument/2006/relationships/hyperlink" Target="https://drive.google.com/open?id=1rbONKnk8dZqRgQt4gROGucRn2JqFCtko" TargetMode="External"/><Relationship Id="rId892" Type="http://schemas.openxmlformats.org/officeDocument/2006/relationships/hyperlink" Target="https://drive.google.com/open?id=183fmahcFGcnUU_ehBXG5B7RuPnsFPLkt" TargetMode="External"/><Relationship Id="rId1003" Type="http://schemas.openxmlformats.org/officeDocument/2006/relationships/hyperlink" Target="https://drive.google.com/open?id=1lVQxPabsGwqm3otHPQT_YAShte96d1KA" TargetMode="External"/><Relationship Id="rId1037" Type="http://schemas.openxmlformats.org/officeDocument/2006/relationships/hyperlink" Target="https://drive.google.com/open?id=1Ys_H-mxZoYGggiKlJS2ZDO0-dh3fGPLj" TargetMode="External"/><Relationship Id="rId1038" Type="http://schemas.openxmlformats.org/officeDocument/2006/relationships/hyperlink" Target="https://drive.google.com/open?id=15vrNpVYFGB4_K5kusZf7KQ87i-Th_vT4" TargetMode="External"/><Relationship Id="rId1039" Type="http://schemas.openxmlformats.org/officeDocument/2006/relationships/hyperlink" Target="https://drive.google.com/open?id=1_uysKzNnyNnfuo0F-0J5DYq61iW5Zhzy" TargetMode="External"/><Relationship Id="rId206" Type="http://schemas.openxmlformats.org/officeDocument/2006/relationships/hyperlink" Target="https://drive.google.com/open?id=1FgIK_ZIy0oMqYGZYXeRl-1jWyFnLmQ4v" TargetMode="External"/><Relationship Id="rId448" Type="http://schemas.openxmlformats.org/officeDocument/2006/relationships/hyperlink" Target="https://drive.google.com/open?id=10vR3UzOfRAtc9JhlvZxAM-CWOSPMkt4E" TargetMode="External"/><Relationship Id="rId205" Type="http://schemas.openxmlformats.org/officeDocument/2006/relationships/hyperlink" Target="https://drive.google.com/open?id=1evtAsI1PQbpWDsNMs5eaDoWkU8mEBDVF" TargetMode="External"/><Relationship Id="rId447" Type="http://schemas.openxmlformats.org/officeDocument/2006/relationships/hyperlink" Target="https://drive.google.com/open?id=1Lf6hW_e7oXYnAAgcvIAv0PBD-L7pGqzE" TargetMode="External"/><Relationship Id="rId689" Type="http://schemas.openxmlformats.org/officeDocument/2006/relationships/hyperlink" Target="https://drive.google.com/open?id=1p8KuiRaNIOIFQ4IZbLAzxn_iWt0J621M" TargetMode="External"/><Relationship Id="rId204" Type="http://schemas.openxmlformats.org/officeDocument/2006/relationships/hyperlink" Target="https://drive.google.com/open?id=1iAfTyjp7naeI-AJ2NTaSkAjJllC8GmwB" TargetMode="External"/><Relationship Id="rId446" Type="http://schemas.openxmlformats.org/officeDocument/2006/relationships/hyperlink" Target="https://drive.google.com/open?id=1QbPAfSB1zDcAgfAZUD6lC2cKOD4X6uek" TargetMode="External"/><Relationship Id="rId688" Type="http://schemas.openxmlformats.org/officeDocument/2006/relationships/hyperlink" Target="https://drive.google.com/open?id=10b6slwUNNQYOHpXkyzN9uiBwXwAPcDAr" TargetMode="External"/><Relationship Id="rId203" Type="http://schemas.openxmlformats.org/officeDocument/2006/relationships/hyperlink" Target="https://drive.google.com/open?id=1oJWFfcrCJtFaRNQ1laHRnKl-7rIKB2lH" TargetMode="External"/><Relationship Id="rId445" Type="http://schemas.openxmlformats.org/officeDocument/2006/relationships/hyperlink" Target="https://drive.google.com/open?id=1j4YYYi-UiycN-Pk2NQwTtdXoWPO7aKbZ" TargetMode="External"/><Relationship Id="rId687" Type="http://schemas.openxmlformats.org/officeDocument/2006/relationships/hyperlink" Target="https://drive.google.com/open?id=1_gq2AvV4OlxqTXx55rzE9beNi_UXqfbM" TargetMode="External"/><Relationship Id="rId209" Type="http://schemas.openxmlformats.org/officeDocument/2006/relationships/hyperlink" Target="https://drive.google.com/open?id=1wH3urbe0M9NHK2CgkcIq_MKdDXOOXhuL" TargetMode="External"/><Relationship Id="rId208" Type="http://schemas.openxmlformats.org/officeDocument/2006/relationships/hyperlink" Target="https://drive.google.com/open?id=1q9vj42P79gvXFIgQUtNaTYYoTpvpuY2q" TargetMode="External"/><Relationship Id="rId207" Type="http://schemas.openxmlformats.org/officeDocument/2006/relationships/hyperlink" Target="https://drive.google.com/open?id=10aEMmUlnSnBFNnENb0N9pO08ggfBnbWu" TargetMode="External"/><Relationship Id="rId449" Type="http://schemas.openxmlformats.org/officeDocument/2006/relationships/hyperlink" Target="https://drive.google.com/open?id=17HsXyyRxDMA-If98Nq9jUq-R2BWNH81M" TargetMode="External"/><Relationship Id="rId440" Type="http://schemas.openxmlformats.org/officeDocument/2006/relationships/hyperlink" Target="https://drive.google.com/open?id=1zOq5UZPt8G4PJPbH-7SCnuNhE2rmiYAN" TargetMode="External"/><Relationship Id="rId682" Type="http://schemas.openxmlformats.org/officeDocument/2006/relationships/hyperlink" Target="https://drive.google.com/open?id=1Jdoz9RLm5qSOKwUKpibecqgLiOilIz78" TargetMode="External"/><Relationship Id="rId681" Type="http://schemas.openxmlformats.org/officeDocument/2006/relationships/hyperlink" Target="https://drive.google.com/open?id=1oVEuYmvkuL555b1UuPjo8y8yNpcDYU6F" TargetMode="External"/><Relationship Id="rId1030" Type="http://schemas.openxmlformats.org/officeDocument/2006/relationships/hyperlink" Target="https://drive.google.com/open?id=1iW99dgNk_XHqSHgTrRR75rCk3wP_njsY" TargetMode="External"/><Relationship Id="rId680" Type="http://schemas.openxmlformats.org/officeDocument/2006/relationships/hyperlink" Target="https://drive.google.com/open?id=1AQRNfOenDw2d-oLrgyUdxThU-13ihPdc" TargetMode="External"/><Relationship Id="rId1031" Type="http://schemas.openxmlformats.org/officeDocument/2006/relationships/hyperlink" Target="https://drive.google.com/open?id=19rmQxI1-faHKDoZW81G3_JTmg8LKZCK8" TargetMode="External"/><Relationship Id="rId1032" Type="http://schemas.openxmlformats.org/officeDocument/2006/relationships/hyperlink" Target="https://drive.google.com/open?id=1VPkGh1uX5Ot69cEcVgA5TGfwsHgY4lmB" TargetMode="External"/><Relationship Id="rId202" Type="http://schemas.openxmlformats.org/officeDocument/2006/relationships/hyperlink" Target="https://drive.google.com/open?id=19m3S5k6hqH50uT2euNiT4iO0bijVbMM8" TargetMode="External"/><Relationship Id="rId444" Type="http://schemas.openxmlformats.org/officeDocument/2006/relationships/hyperlink" Target="https://drive.google.com/open?id=1SVgA1uokysuIIitcktmL4KiYZXcJTMsm" TargetMode="External"/><Relationship Id="rId686" Type="http://schemas.openxmlformats.org/officeDocument/2006/relationships/hyperlink" Target="https://drive.google.com/open?id=1WxTWCAd9uJA0m7WVFKBj6xha5knHkG8b" TargetMode="External"/><Relationship Id="rId1033" Type="http://schemas.openxmlformats.org/officeDocument/2006/relationships/hyperlink" Target="https://drive.google.com/open?id=1fMqjWdSW9V5gAcqkSWJmjlrz5J4xfG3S" TargetMode="External"/><Relationship Id="rId201" Type="http://schemas.openxmlformats.org/officeDocument/2006/relationships/hyperlink" Target="https://drive.google.com/open?id=1tFlR3jV-VFZK_FTdV_0lotpWpW0BC0Bt" TargetMode="External"/><Relationship Id="rId443" Type="http://schemas.openxmlformats.org/officeDocument/2006/relationships/hyperlink" Target="https://drive.google.com/open?id=1WRJ3DrB8nLhjjljWmrwcOd8_pgSeZsai" TargetMode="External"/><Relationship Id="rId685" Type="http://schemas.openxmlformats.org/officeDocument/2006/relationships/hyperlink" Target="https://drive.google.com/open?id=12T0bRtwqTnhD4wcDtruajm1jW6zkr5Dr" TargetMode="External"/><Relationship Id="rId1034" Type="http://schemas.openxmlformats.org/officeDocument/2006/relationships/hyperlink" Target="https://drive.google.com/open?id=1xKbfTqhRQ0wB2vy0h9OaQnCTj0YV3qgm" TargetMode="External"/><Relationship Id="rId200" Type="http://schemas.openxmlformats.org/officeDocument/2006/relationships/hyperlink" Target="https://drive.google.com/open?id=1j5xdBKYMOBGZBSedOn1jDIgKo9yePrSs" TargetMode="External"/><Relationship Id="rId442" Type="http://schemas.openxmlformats.org/officeDocument/2006/relationships/hyperlink" Target="https://drive.google.com/open?id=1AymK01I9jJMD1DA319Xa1nzB-bGrDXpp" TargetMode="External"/><Relationship Id="rId684" Type="http://schemas.openxmlformats.org/officeDocument/2006/relationships/hyperlink" Target="https://drive.google.com/open?id=17qOATjOiyz1FhnCjm1cb_JFDfUPZxviW" TargetMode="External"/><Relationship Id="rId1035" Type="http://schemas.openxmlformats.org/officeDocument/2006/relationships/hyperlink" Target="https://drive.google.com/open?id=1HBU0j-psqCJzfZUR1e1LuIRMy4O0bERG" TargetMode="External"/><Relationship Id="rId441" Type="http://schemas.openxmlformats.org/officeDocument/2006/relationships/hyperlink" Target="https://drive.google.com/open?id=1y6Ss3Mreb9RFju4vNuUiivxIPsSY79dF" TargetMode="External"/><Relationship Id="rId683" Type="http://schemas.openxmlformats.org/officeDocument/2006/relationships/hyperlink" Target="https://drive.google.com/open?id=1izHKYF50FnloLkKMla9lsjBsuo-3eXdm" TargetMode="External"/><Relationship Id="rId1036" Type="http://schemas.openxmlformats.org/officeDocument/2006/relationships/hyperlink" Target="https://drive.google.com/open?id=1BVViIimaamQl--erel1QyrpUV2DeE9kN" TargetMode="External"/><Relationship Id="rId1026" Type="http://schemas.openxmlformats.org/officeDocument/2006/relationships/hyperlink" Target="https://drive.google.com/open?id=1XMIKOxo7tcqeWx9q-X3mr2ixTgbRM7YL" TargetMode="External"/><Relationship Id="rId1027" Type="http://schemas.openxmlformats.org/officeDocument/2006/relationships/hyperlink" Target="https://drive.google.com/open?id=1Zw64vTjt4-tBjyKUBwYL4e64Xcc1mofZ" TargetMode="External"/><Relationship Id="rId1028" Type="http://schemas.openxmlformats.org/officeDocument/2006/relationships/hyperlink" Target="https://drive.google.com/open?id=1yWPmbuhTh5dScfl1CYy_eO2WHMmUFmIC" TargetMode="External"/><Relationship Id="rId1029" Type="http://schemas.openxmlformats.org/officeDocument/2006/relationships/hyperlink" Target="https://drive.google.com/open?id=1ShE1wp43kPziN4rp4vw12hwNwYxxVPYX" TargetMode="External"/><Relationship Id="rId437" Type="http://schemas.openxmlformats.org/officeDocument/2006/relationships/hyperlink" Target="https://drive.google.com/open?id=1hoBNGVh7AWhnKj9_2D9gerBfaLHXn1fV" TargetMode="External"/><Relationship Id="rId679" Type="http://schemas.openxmlformats.org/officeDocument/2006/relationships/hyperlink" Target="https://drive.google.com/open?id=1mrJB8LTMQdTxtY6SN3g1jwQPNPLN4O5X" TargetMode="External"/><Relationship Id="rId436" Type="http://schemas.openxmlformats.org/officeDocument/2006/relationships/hyperlink" Target="https://drive.google.com/open?id=1k71peGGc5fUwTB4U3ZnaEzkXm4QuAy79" TargetMode="External"/><Relationship Id="rId678" Type="http://schemas.openxmlformats.org/officeDocument/2006/relationships/hyperlink" Target="https://drive.google.com/open?id=1_P2braLfl14zNUmdnlplpKobLU29Ued1" TargetMode="External"/><Relationship Id="rId435" Type="http://schemas.openxmlformats.org/officeDocument/2006/relationships/hyperlink" Target="https://drive.google.com/open?id=1wQi9cUjmpppyUz3DsDyESkBtYB4bsFmU" TargetMode="External"/><Relationship Id="rId677" Type="http://schemas.openxmlformats.org/officeDocument/2006/relationships/hyperlink" Target="https://drive.google.com/open?id=1JOvaHpZ6cvBeoEKJj3AmfPjKgea2LN2Z" TargetMode="External"/><Relationship Id="rId434" Type="http://schemas.openxmlformats.org/officeDocument/2006/relationships/hyperlink" Target="https://drive.google.com/open?id=126jKj31xuyKOc9WnsuD8kRrYFrOYgFvb" TargetMode="External"/><Relationship Id="rId676" Type="http://schemas.openxmlformats.org/officeDocument/2006/relationships/hyperlink" Target="https://drive.google.com/open?id=17cilZA5hkyUjIS5gjqBrhbM-O841NUlb" TargetMode="External"/><Relationship Id="rId439" Type="http://schemas.openxmlformats.org/officeDocument/2006/relationships/hyperlink" Target="https://drive.google.com/open?id=137Dzl50dz2K_GnzFMTZownPdPCpM--t_" TargetMode="External"/><Relationship Id="rId438" Type="http://schemas.openxmlformats.org/officeDocument/2006/relationships/hyperlink" Target="https://drive.google.com/open?id=1dX0BAIH23xiITx0KsKBfF__mXd4YVdnQ" TargetMode="External"/><Relationship Id="rId671" Type="http://schemas.openxmlformats.org/officeDocument/2006/relationships/hyperlink" Target="https://drive.google.com/open?id=1gVdIMerf0tTWenFlm77VFgMWWbJCHrBb" TargetMode="External"/><Relationship Id="rId670" Type="http://schemas.openxmlformats.org/officeDocument/2006/relationships/hyperlink" Target="https://drive.google.com/open?id=1LaGj7ATR2g2y6W2igMUnHk_APILk7f0Z" TargetMode="External"/><Relationship Id="rId1020" Type="http://schemas.openxmlformats.org/officeDocument/2006/relationships/hyperlink" Target="https://drive.google.com/open?id=1jXcnKL6KPwJ8g6qefNZrdxiSDiAJTjLW" TargetMode="External"/><Relationship Id="rId1021" Type="http://schemas.openxmlformats.org/officeDocument/2006/relationships/hyperlink" Target="https://drive.google.com/open?id=1yCQBEgTZc0imB3DO5Aa8L2NhHlDOOsR7" TargetMode="External"/><Relationship Id="rId433" Type="http://schemas.openxmlformats.org/officeDocument/2006/relationships/hyperlink" Target="https://drive.google.com/open?id=1UnQrL02sHvQ2SQklbrfKdKWH1CdQBAiA" TargetMode="External"/><Relationship Id="rId675" Type="http://schemas.openxmlformats.org/officeDocument/2006/relationships/hyperlink" Target="https://drive.google.com/open?id=1OfRmvYk16a4ci9TDaq2imaZ7b9lNno05" TargetMode="External"/><Relationship Id="rId1022" Type="http://schemas.openxmlformats.org/officeDocument/2006/relationships/hyperlink" Target="https://drive.google.com/open?id=1TGjVu4mjnXDz1vXQpnGzr5p3U8-DFW2n" TargetMode="External"/><Relationship Id="rId432" Type="http://schemas.openxmlformats.org/officeDocument/2006/relationships/hyperlink" Target="https://drive.google.com/open?id=1gKwe9T01qutdVc9J3TNAAL_HrkyuuP2L" TargetMode="External"/><Relationship Id="rId674" Type="http://schemas.openxmlformats.org/officeDocument/2006/relationships/hyperlink" Target="https://drive.google.com/open?id=1IhNEy6A6HWl7bMj-DyW6fhvUBRRnIVBU" TargetMode="External"/><Relationship Id="rId1023" Type="http://schemas.openxmlformats.org/officeDocument/2006/relationships/hyperlink" Target="https://drive.google.com/open?id=1swSn6X3hvYs3AVJ6ATvxDeiiFHt1Xws7" TargetMode="External"/><Relationship Id="rId431" Type="http://schemas.openxmlformats.org/officeDocument/2006/relationships/hyperlink" Target="https://drive.google.com/open?id=1KEcclAMsu3Li0MlOuba14uxTOdSOFzGn" TargetMode="External"/><Relationship Id="rId673" Type="http://schemas.openxmlformats.org/officeDocument/2006/relationships/hyperlink" Target="https://drive.google.com/open?id=18vfKgeEtvj3rdFqwhl8lyIF4keu-3Txu" TargetMode="External"/><Relationship Id="rId1024" Type="http://schemas.openxmlformats.org/officeDocument/2006/relationships/hyperlink" Target="https://drive.google.com/open?id=17LTAS7uifwUkZSYbCaqpGNYfrEX-im33" TargetMode="External"/><Relationship Id="rId430" Type="http://schemas.openxmlformats.org/officeDocument/2006/relationships/hyperlink" Target="https://www.funcionpublica.gov.co/eva/gestornormativo/norma.php?i=67094" TargetMode="External"/><Relationship Id="rId672" Type="http://schemas.openxmlformats.org/officeDocument/2006/relationships/hyperlink" Target="https://drive.google.com/open?id=1rO-M_YHxWwoAq4IZd4Ubo-_RiAhRWIGX" TargetMode="External"/><Relationship Id="rId1025" Type="http://schemas.openxmlformats.org/officeDocument/2006/relationships/hyperlink" Target="https://drive.google.com/open?id=1NFyeRp3J3_7IxSe3oJ0h9zNI8MtWgp-Q"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5.75"/>
    <col customWidth="1" min="5" max="16" width="4.25"/>
    <col customWidth="1" min="17" max="17" width="6.75"/>
    <col customWidth="1" min="18" max="23" width="4.25"/>
    <col customWidth="1" min="24" max="24" width="5.63"/>
    <col customWidth="1" min="25" max="41" width="4.25"/>
  </cols>
  <sheetData>
    <row r="1" ht="15.75" customHeight="1">
      <c r="A1" s="1" t="s">
        <v>0</v>
      </c>
      <c r="B1" s="2"/>
      <c r="C1" s="2"/>
      <c r="D1" s="3"/>
      <c r="E1" s="4" t="s">
        <v>1</v>
      </c>
      <c r="F1" s="2"/>
      <c r="G1" s="2"/>
      <c r="H1" s="2"/>
      <c r="I1" s="2"/>
      <c r="J1" s="2"/>
      <c r="K1" s="2"/>
      <c r="L1" s="2"/>
      <c r="M1" s="2"/>
      <c r="N1" s="2"/>
      <c r="O1" s="2"/>
      <c r="P1" s="2"/>
      <c r="Q1" s="2"/>
      <c r="R1" s="2"/>
      <c r="S1" s="2"/>
      <c r="T1" s="2"/>
      <c r="U1" s="2"/>
      <c r="V1" s="2"/>
      <c r="W1" s="2"/>
      <c r="X1" s="3"/>
      <c r="Y1" s="5"/>
      <c r="Z1" s="5"/>
      <c r="AA1" s="5"/>
      <c r="AB1" s="5"/>
      <c r="AC1" s="5"/>
      <c r="AD1" s="5"/>
      <c r="AE1" s="5"/>
      <c r="AF1" s="5"/>
      <c r="AG1" s="5"/>
      <c r="AH1" s="5"/>
      <c r="AI1" s="5"/>
      <c r="AJ1" s="5"/>
      <c r="AK1" s="5"/>
      <c r="AL1" s="5"/>
      <c r="AM1" s="5"/>
      <c r="AN1" s="5"/>
      <c r="AO1" s="5"/>
    </row>
    <row r="2" ht="15.75" customHeight="1">
      <c r="A2" s="6"/>
      <c r="D2" s="7"/>
      <c r="E2" s="6"/>
      <c r="X2" s="7"/>
      <c r="Y2" s="5"/>
      <c r="Z2" s="5"/>
      <c r="AA2" s="5"/>
      <c r="AB2" s="5"/>
      <c r="AC2" s="5"/>
      <c r="AD2" s="5"/>
      <c r="AE2" s="5"/>
      <c r="AF2" s="5"/>
      <c r="AG2" s="5"/>
      <c r="AH2" s="5"/>
      <c r="AI2" s="5"/>
      <c r="AJ2" s="5"/>
      <c r="AK2" s="5"/>
      <c r="AL2" s="5"/>
      <c r="AM2" s="5"/>
      <c r="AN2" s="5"/>
      <c r="AO2" s="5"/>
    </row>
    <row r="3" ht="15.75" customHeight="1">
      <c r="A3" s="6"/>
      <c r="D3" s="7"/>
      <c r="E3" s="6"/>
      <c r="X3" s="7"/>
      <c r="Y3" s="5"/>
      <c r="Z3" s="5"/>
      <c r="AA3" s="5"/>
      <c r="AB3" s="5"/>
      <c r="AC3" s="5"/>
      <c r="AD3" s="5"/>
      <c r="AE3" s="5"/>
      <c r="AF3" s="5"/>
      <c r="AG3" s="5"/>
      <c r="AH3" s="5"/>
      <c r="AI3" s="5"/>
      <c r="AJ3" s="5"/>
      <c r="AK3" s="5"/>
      <c r="AL3" s="5"/>
      <c r="AM3" s="5"/>
      <c r="AN3" s="5"/>
      <c r="AO3" s="5"/>
    </row>
    <row r="4" ht="15.75" customHeight="1">
      <c r="A4" s="6"/>
      <c r="D4" s="7"/>
      <c r="E4" s="6"/>
      <c r="X4" s="7"/>
      <c r="Y4" s="5"/>
      <c r="Z4" s="5"/>
      <c r="AA4" s="5"/>
      <c r="AB4" s="5"/>
      <c r="AC4" s="5"/>
      <c r="AD4" s="5"/>
      <c r="AE4" s="5"/>
      <c r="AF4" s="5"/>
      <c r="AG4" s="5"/>
      <c r="AH4" s="5"/>
      <c r="AI4" s="5"/>
      <c r="AJ4" s="5"/>
      <c r="AK4" s="5"/>
      <c r="AL4" s="5"/>
      <c r="AM4" s="5"/>
      <c r="AN4" s="5"/>
      <c r="AO4" s="5"/>
    </row>
    <row r="5" ht="15.75" customHeight="1">
      <c r="A5" s="8"/>
      <c r="B5" s="9"/>
      <c r="C5" s="9"/>
      <c r="D5" s="10"/>
      <c r="E5" s="8"/>
      <c r="F5" s="9"/>
      <c r="G5" s="9"/>
      <c r="H5" s="9"/>
      <c r="I5" s="9"/>
      <c r="J5" s="9"/>
      <c r="K5" s="9"/>
      <c r="L5" s="9"/>
      <c r="M5" s="9"/>
      <c r="N5" s="9"/>
      <c r="O5" s="9"/>
      <c r="P5" s="9"/>
      <c r="Q5" s="9"/>
      <c r="R5" s="9"/>
      <c r="S5" s="9"/>
      <c r="T5" s="9"/>
      <c r="U5" s="9"/>
      <c r="V5" s="9"/>
      <c r="W5" s="9"/>
      <c r="X5" s="10"/>
      <c r="Y5" s="5"/>
      <c r="Z5" s="5"/>
      <c r="AA5" s="5"/>
      <c r="AB5" s="5"/>
      <c r="AC5" s="5"/>
      <c r="AD5" s="5"/>
      <c r="AE5" s="5"/>
      <c r="AF5" s="5"/>
      <c r="AG5" s="5"/>
      <c r="AH5" s="5"/>
      <c r="AI5" s="5"/>
      <c r="AJ5" s="5"/>
      <c r="AK5" s="5"/>
      <c r="AL5" s="5"/>
      <c r="AM5" s="5"/>
      <c r="AN5" s="5"/>
      <c r="AO5" s="5"/>
    </row>
    <row r="6" ht="16.5" customHeight="1">
      <c r="A6" s="11"/>
      <c r="B6" s="11"/>
      <c r="C6" s="11"/>
      <c r="D6" s="11"/>
      <c r="E6" s="11"/>
      <c r="F6" s="11"/>
      <c r="G6" s="11"/>
      <c r="H6" s="11"/>
      <c r="I6" s="11"/>
      <c r="J6" s="11"/>
      <c r="K6" s="11"/>
      <c r="L6" s="11"/>
      <c r="M6" s="11"/>
      <c r="N6" s="11"/>
      <c r="O6" s="11"/>
      <c r="P6" s="11"/>
      <c r="Q6" s="11"/>
      <c r="R6" s="11"/>
      <c r="S6" s="11"/>
      <c r="T6" s="11"/>
      <c r="U6" s="11"/>
      <c r="V6" s="11"/>
      <c r="W6" s="11"/>
      <c r="X6" s="11"/>
      <c r="Y6" s="5"/>
      <c r="Z6" s="5"/>
      <c r="AA6" s="5"/>
      <c r="AB6" s="5"/>
      <c r="AC6" s="5"/>
      <c r="AD6" s="5"/>
      <c r="AE6" s="5"/>
      <c r="AF6" s="5"/>
      <c r="AG6" s="5"/>
      <c r="AH6" s="5"/>
      <c r="AI6" s="5"/>
      <c r="AJ6" s="5"/>
      <c r="AK6" s="5"/>
      <c r="AL6" s="5"/>
      <c r="AM6" s="5"/>
      <c r="AN6" s="5"/>
      <c r="AO6" s="5"/>
    </row>
    <row r="7" ht="16.5" customHeight="1">
      <c r="A7" s="12" t="s">
        <v>2</v>
      </c>
      <c r="B7" s="13"/>
      <c r="C7" s="13"/>
      <c r="D7" s="13"/>
      <c r="E7" s="13"/>
      <c r="F7" s="13"/>
      <c r="G7" s="13"/>
      <c r="H7" s="13"/>
      <c r="I7" s="13"/>
      <c r="J7" s="13"/>
      <c r="K7" s="13"/>
      <c r="L7" s="13"/>
      <c r="M7" s="13"/>
      <c r="N7" s="13"/>
      <c r="O7" s="13"/>
      <c r="P7" s="13"/>
      <c r="Q7" s="13"/>
      <c r="R7" s="13"/>
      <c r="S7" s="13"/>
      <c r="T7" s="13"/>
      <c r="U7" s="13"/>
      <c r="V7" s="13"/>
      <c r="W7" s="13"/>
      <c r="X7" s="14"/>
      <c r="Y7" s="5"/>
      <c r="Z7" s="5"/>
      <c r="AA7" s="5"/>
      <c r="AB7" s="5"/>
      <c r="AC7" s="5"/>
      <c r="AD7" s="5"/>
      <c r="AE7" s="5"/>
      <c r="AF7" s="5"/>
      <c r="AG7" s="5"/>
      <c r="AH7" s="5"/>
      <c r="AI7" s="5"/>
      <c r="AJ7" s="5"/>
      <c r="AK7" s="5"/>
      <c r="AL7" s="5"/>
      <c r="AM7" s="5"/>
      <c r="AN7" s="5"/>
      <c r="AO7" s="5"/>
    </row>
    <row r="8" ht="16.5" customHeight="1">
      <c r="A8" s="15"/>
      <c r="B8" s="15"/>
      <c r="C8" s="15"/>
      <c r="D8" s="15"/>
      <c r="E8" s="15"/>
      <c r="F8" s="15"/>
      <c r="G8" s="15"/>
      <c r="H8" s="15"/>
      <c r="I8" s="15"/>
      <c r="J8" s="15"/>
      <c r="K8" s="15"/>
      <c r="L8" s="15"/>
      <c r="M8" s="15"/>
      <c r="N8" s="15"/>
      <c r="O8" s="15"/>
      <c r="P8" s="15"/>
      <c r="Q8" s="15"/>
      <c r="R8" s="15"/>
      <c r="S8" s="15"/>
      <c r="T8" s="15"/>
      <c r="U8" s="15"/>
      <c r="V8" s="15"/>
      <c r="W8" s="15"/>
      <c r="X8" s="15"/>
      <c r="Y8" s="5"/>
      <c r="Z8" s="5"/>
      <c r="AA8" s="5"/>
      <c r="AB8" s="5"/>
      <c r="AC8" s="5"/>
      <c r="AD8" s="5"/>
      <c r="AE8" s="5"/>
      <c r="AF8" s="5"/>
      <c r="AG8" s="5"/>
      <c r="AH8" s="5"/>
      <c r="AI8" s="5"/>
      <c r="AJ8" s="5"/>
      <c r="AK8" s="5"/>
      <c r="AL8" s="5"/>
      <c r="AM8" s="5"/>
      <c r="AN8" s="5"/>
      <c r="AO8" s="5"/>
    </row>
    <row r="9" ht="16.5" customHeight="1">
      <c r="A9" s="16"/>
      <c r="B9" s="17"/>
      <c r="C9" s="17"/>
      <c r="D9" s="18"/>
      <c r="E9" s="16" t="s">
        <v>3</v>
      </c>
      <c r="F9" s="17"/>
      <c r="G9" s="17"/>
      <c r="H9" s="17"/>
      <c r="I9" s="17"/>
      <c r="J9" s="18"/>
      <c r="K9" s="16" t="s">
        <v>4</v>
      </c>
      <c r="L9" s="17"/>
      <c r="M9" s="17"/>
      <c r="N9" s="17"/>
      <c r="O9" s="17"/>
      <c r="P9" s="17"/>
      <c r="Q9" s="18"/>
      <c r="R9" s="16" t="s">
        <v>5</v>
      </c>
      <c r="S9" s="17"/>
      <c r="T9" s="17"/>
      <c r="U9" s="17"/>
      <c r="V9" s="17"/>
      <c r="W9" s="17"/>
      <c r="X9" s="18"/>
      <c r="Y9" s="5"/>
      <c r="Z9" s="5"/>
      <c r="AA9" s="5"/>
      <c r="AB9" s="5"/>
      <c r="AC9" s="5"/>
      <c r="AD9" s="5"/>
      <c r="AE9" s="5"/>
      <c r="AF9" s="5"/>
      <c r="AG9" s="5"/>
      <c r="AH9" s="5"/>
      <c r="AI9" s="5"/>
      <c r="AJ9" s="5"/>
      <c r="AK9" s="5"/>
      <c r="AL9" s="5"/>
      <c r="AM9" s="5"/>
      <c r="AN9" s="5"/>
      <c r="AO9" s="5"/>
    </row>
    <row r="10" ht="86.25" customHeight="1">
      <c r="A10" s="19" t="s">
        <v>6</v>
      </c>
      <c r="B10" s="17"/>
      <c r="C10" s="17"/>
      <c r="D10" s="18"/>
      <c r="E10" s="20" t="s">
        <v>7</v>
      </c>
      <c r="F10" s="17"/>
      <c r="G10" s="17"/>
      <c r="H10" s="17"/>
      <c r="I10" s="17"/>
      <c r="J10" s="18"/>
      <c r="K10" s="20" t="s">
        <v>8</v>
      </c>
      <c r="L10" s="17"/>
      <c r="M10" s="17"/>
      <c r="N10" s="17"/>
      <c r="O10" s="17"/>
      <c r="P10" s="17"/>
      <c r="Q10" s="18"/>
      <c r="R10" s="20" t="s">
        <v>8</v>
      </c>
      <c r="S10" s="17"/>
      <c r="T10" s="17"/>
      <c r="U10" s="17"/>
      <c r="V10" s="17"/>
      <c r="W10" s="17"/>
      <c r="X10" s="18"/>
      <c r="Y10" s="5"/>
      <c r="Z10" s="5"/>
      <c r="AA10" s="5"/>
      <c r="AB10" s="5"/>
      <c r="AC10" s="5"/>
      <c r="AD10" s="5"/>
      <c r="AE10" s="5"/>
      <c r="AF10" s="5"/>
      <c r="AG10" s="5"/>
      <c r="AH10" s="5"/>
      <c r="AI10" s="5"/>
      <c r="AJ10" s="5"/>
      <c r="AK10" s="5"/>
      <c r="AL10" s="5"/>
      <c r="AM10" s="5"/>
      <c r="AN10" s="5"/>
      <c r="AO10" s="5"/>
    </row>
    <row r="11" ht="51.75" customHeight="1">
      <c r="A11" s="21" t="s">
        <v>9</v>
      </c>
      <c r="B11" s="2"/>
      <c r="C11" s="2"/>
      <c r="D11" s="3"/>
      <c r="E11" s="22" t="s">
        <v>10</v>
      </c>
      <c r="F11" s="2"/>
      <c r="G11" s="2"/>
      <c r="H11" s="2"/>
      <c r="I11" s="2"/>
      <c r="J11" s="3"/>
      <c r="K11" s="22" t="s">
        <v>11</v>
      </c>
      <c r="L11" s="2"/>
      <c r="M11" s="2"/>
      <c r="N11" s="2"/>
      <c r="O11" s="2"/>
      <c r="P11" s="2"/>
      <c r="Q11" s="3"/>
      <c r="R11" s="22" t="s">
        <v>12</v>
      </c>
      <c r="S11" s="2"/>
      <c r="T11" s="2"/>
      <c r="U11" s="2"/>
      <c r="V11" s="2"/>
      <c r="W11" s="2"/>
      <c r="X11" s="3"/>
      <c r="Y11" s="5"/>
      <c r="Z11" s="5"/>
      <c r="AA11" s="5"/>
      <c r="AB11" s="5"/>
      <c r="AC11" s="5"/>
      <c r="AD11" s="5"/>
      <c r="AF11" s="5"/>
      <c r="AG11" s="5"/>
      <c r="AH11" s="5"/>
      <c r="AI11" s="5"/>
      <c r="AJ11" s="5"/>
      <c r="AK11" s="5"/>
      <c r="AL11" s="5"/>
      <c r="AM11" s="5"/>
      <c r="AN11" s="5"/>
      <c r="AO11" s="5"/>
    </row>
    <row r="12" ht="51.75" customHeight="1">
      <c r="A12" s="8"/>
      <c r="B12" s="9"/>
      <c r="C12" s="9"/>
      <c r="D12" s="10"/>
      <c r="E12" s="8"/>
      <c r="F12" s="9"/>
      <c r="G12" s="9"/>
      <c r="H12" s="9"/>
      <c r="I12" s="9"/>
      <c r="J12" s="10"/>
      <c r="K12" s="8"/>
      <c r="L12" s="9"/>
      <c r="M12" s="9"/>
      <c r="N12" s="9"/>
      <c r="O12" s="9"/>
      <c r="P12" s="9"/>
      <c r="Q12" s="10"/>
      <c r="R12" s="8"/>
      <c r="S12" s="9"/>
      <c r="T12" s="9"/>
      <c r="U12" s="9"/>
      <c r="V12" s="9"/>
      <c r="W12" s="9"/>
      <c r="X12" s="10"/>
      <c r="Y12" s="5"/>
      <c r="Z12" s="5"/>
      <c r="AA12" s="5"/>
      <c r="AB12" s="5"/>
      <c r="AC12" s="5"/>
      <c r="AD12" s="5"/>
      <c r="AE12" s="5"/>
      <c r="AF12" s="5"/>
      <c r="AG12" s="5"/>
      <c r="AH12" s="5"/>
      <c r="AI12" s="5"/>
      <c r="AJ12" s="5"/>
      <c r="AK12" s="5"/>
      <c r="AL12" s="5"/>
      <c r="AM12" s="5"/>
      <c r="AN12" s="5"/>
      <c r="AO12" s="5"/>
    </row>
    <row r="13" ht="16.5" customHeight="1">
      <c r="A13" s="23" t="s">
        <v>13</v>
      </c>
      <c r="B13" s="17"/>
      <c r="C13" s="17"/>
      <c r="D13" s="18"/>
      <c r="E13" s="24">
        <v>45639.0</v>
      </c>
      <c r="F13" s="17"/>
      <c r="G13" s="17"/>
      <c r="H13" s="17"/>
      <c r="I13" s="17"/>
      <c r="J13" s="25"/>
      <c r="K13" s="24">
        <v>45642.0</v>
      </c>
      <c r="L13" s="17"/>
      <c r="M13" s="17"/>
      <c r="N13" s="17"/>
      <c r="O13" s="17"/>
      <c r="P13" s="17"/>
      <c r="Q13" s="18"/>
      <c r="R13" s="24">
        <v>45642.0</v>
      </c>
      <c r="S13" s="17"/>
      <c r="T13" s="17"/>
      <c r="U13" s="17"/>
      <c r="V13" s="17"/>
      <c r="W13" s="17"/>
      <c r="X13" s="18"/>
      <c r="Y13" s="5"/>
      <c r="Z13" s="5"/>
      <c r="AA13" s="5"/>
      <c r="AB13" s="5"/>
      <c r="AC13" s="5"/>
      <c r="AD13" s="5"/>
      <c r="AE13" s="5"/>
      <c r="AF13" s="5"/>
      <c r="AG13" s="5"/>
      <c r="AH13" s="5"/>
      <c r="AI13" s="5"/>
      <c r="AJ13" s="5"/>
      <c r="AK13" s="5"/>
      <c r="AL13" s="5"/>
      <c r="AM13" s="5"/>
      <c r="AN13" s="5"/>
      <c r="AO13" s="5"/>
    </row>
    <row r="14" ht="16.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5"/>
      <c r="Z14" s="5"/>
      <c r="AA14" s="5"/>
      <c r="AB14" s="5"/>
      <c r="AC14" s="5"/>
      <c r="AD14" s="5"/>
      <c r="AE14" s="5"/>
      <c r="AF14" s="5"/>
      <c r="AG14" s="5"/>
      <c r="AH14" s="5"/>
      <c r="AI14" s="5"/>
      <c r="AJ14" s="5"/>
      <c r="AK14" s="5"/>
      <c r="AL14" s="5"/>
      <c r="AM14" s="5"/>
      <c r="AN14" s="5"/>
      <c r="AO14" s="5"/>
    </row>
    <row r="15" ht="16.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5"/>
      <c r="Z15" s="5"/>
      <c r="AA15" s="5"/>
      <c r="AB15" s="5"/>
      <c r="AC15" s="5"/>
      <c r="AD15" s="5"/>
      <c r="AE15" s="5"/>
      <c r="AF15" s="5"/>
      <c r="AG15" s="5"/>
      <c r="AH15" s="5"/>
      <c r="AI15" s="5"/>
      <c r="AJ15" s="5"/>
      <c r="AK15" s="5"/>
      <c r="AL15" s="5"/>
      <c r="AM15" s="5"/>
      <c r="AN15" s="5"/>
      <c r="AO15" s="5"/>
    </row>
    <row r="16" ht="16.5" customHeight="1">
      <c r="A16" s="12" t="s">
        <v>14</v>
      </c>
      <c r="B16" s="13"/>
      <c r="C16" s="13"/>
      <c r="D16" s="13"/>
      <c r="E16" s="13"/>
      <c r="F16" s="13"/>
      <c r="G16" s="13"/>
      <c r="H16" s="13"/>
      <c r="I16" s="13"/>
      <c r="J16" s="13"/>
      <c r="K16" s="13"/>
      <c r="L16" s="13"/>
      <c r="M16" s="13"/>
      <c r="N16" s="13"/>
      <c r="O16" s="13"/>
      <c r="P16" s="13"/>
      <c r="Q16" s="13"/>
      <c r="R16" s="13"/>
      <c r="S16" s="13"/>
      <c r="T16" s="13"/>
      <c r="U16" s="13"/>
      <c r="V16" s="13"/>
      <c r="W16" s="13"/>
      <c r="X16" s="14"/>
      <c r="Y16" s="5"/>
      <c r="Z16" s="5"/>
      <c r="AA16" s="5"/>
      <c r="AB16" s="5"/>
      <c r="AC16" s="5"/>
      <c r="AD16" s="5"/>
      <c r="AE16" s="5"/>
      <c r="AF16" s="5"/>
      <c r="AG16" s="5"/>
      <c r="AH16" s="5"/>
      <c r="AI16" s="5"/>
      <c r="AJ16" s="5"/>
      <c r="AK16" s="5"/>
      <c r="AL16" s="5"/>
      <c r="AM16" s="5"/>
      <c r="AN16" s="5"/>
      <c r="AO16" s="5"/>
    </row>
    <row r="17" ht="16.5" customHeight="1">
      <c r="A17" s="27"/>
      <c r="B17" s="27"/>
      <c r="C17" s="27"/>
      <c r="D17" s="27"/>
      <c r="E17" s="27"/>
      <c r="F17" s="27"/>
      <c r="G17" s="27"/>
      <c r="H17" s="27"/>
      <c r="I17" s="15"/>
      <c r="J17" s="15"/>
      <c r="K17" s="15"/>
      <c r="L17" s="15"/>
      <c r="M17" s="15"/>
      <c r="N17" s="15"/>
      <c r="O17" s="15"/>
      <c r="P17" s="15"/>
      <c r="Q17" s="15"/>
      <c r="R17" s="15"/>
      <c r="S17" s="15"/>
      <c r="T17" s="15"/>
      <c r="U17" s="15"/>
      <c r="V17" s="15"/>
      <c r="W17" s="15"/>
      <c r="X17" s="15"/>
      <c r="Y17" s="5"/>
      <c r="Z17" s="5"/>
      <c r="AA17" s="5"/>
      <c r="AB17" s="5"/>
      <c r="AC17" s="5"/>
      <c r="AD17" s="5"/>
      <c r="AE17" s="5"/>
      <c r="AF17" s="5"/>
      <c r="AG17" s="5"/>
      <c r="AH17" s="5"/>
      <c r="AI17" s="5"/>
      <c r="AJ17" s="5"/>
      <c r="AK17" s="5"/>
      <c r="AL17" s="5"/>
      <c r="AM17" s="5"/>
      <c r="AN17" s="5"/>
      <c r="AO17" s="5"/>
    </row>
    <row r="18" ht="16.5" customHeight="1">
      <c r="A18" s="16" t="s">
        <v>15</v>
      </c>
      <c r="B18" s="18"/>
      <c r="C18" s="16" t="s">
        <v>16</v>
      </c>
      <c r="D18" s="17"/>
      <c r="E18" s="18"/>
      <c r="F18" s="16" t="s">
        <v>13</v>
      </c>
      <c r="G18" s="17"/>
      <c r="H18" s="18"/>
      <c r="I18" s="16" t="s">
        <v>17</v>
      </c>
      <c r="J18" s="17"/>
      <c r="K18" s="17"/>
      <c r="L18" s="17"/>
      <c r="M18" s="17"/>
      <c r="N18" s="17"/>
      <c r="O18" s="17"/>
      <c r="P18" s="17"/>
      <c r="Q18" s="18"/>
      <c r="R18" s="16" t="s">
        <v>18</v>
      </c>
      <c r="S18" s="17"/>
      <c r="T18" s="18"/>
      <c r="U18" s="16" t="s">
        <v>19</v>
      </c>
      <c r="V18" s="17"/>
      <c r="W18" s="17"/>
      <c r="X18" s="18"/>
      <c r="Y18" s="28"/>
      <c r="Z18" s="28"/>
      <c r="AA18" s="28"/>
      <c r="AB18" s="28"/>
      <c r="AC18" s="28"/>
      <c r="AD18" s="28"/>
      <c r="AE18" s="28"/>
      <c r="AF18" s="28"/>
      <c r="AG18" s="28"/>
      <c r="AH18" s="28"/>
      <c r="AI18" s="28"/>
      <c r="AJ18" s="28"/>
      <c r="AK18" s="28"/>
      <c r="AL18" s="28"/>
      <c r="AM18" s="28"/>
      <c r="AN18" s="28"/>
      <c r="AO18" s="28"/>
    </row>
    <row r="19" ht="12.75" customHeight="1">
      <c r="A19" s="29" t="s">
        <v>20</v>
      </c>
      <c r="B19" s="18"/>
      <c r="C19" s="30" t="s">
        <v>21</v>
      </c>
      <c r="D19" s="17"/>
      <c r="E19" s="18"/>
      <c r="F19" s="31">
        <v>40903.0</v>
      </c>
      <c r="G19" s="17"/>
      <c r="H19" s="18"/>
      <c r="I19" s="30" t="s">
        <v>22</v>
      </c>
      <c r="J19" s="17"/>
      <c r="K19" s="17"/>
      <c r="L19" s="17"/>
      <c r="M19" s="17"/>
      <c r="N19" s="17"/>
      <c r="O19" s="17"/>
      <c r="P19" s="17"/>
      <c r="Q19" s="18"/>
      <c r="R19" s="29" t="s">
        <v>23</v>
      </c>
      <c r="S19" s="17"/>
      <c r="T19" s="18"/>
      <c r="U19" s="29" t="s">
        <v>24</v>
      </c>
      <c r="V19" s="17"/>
      <c r="W19" s="17"/>
      <c r="X19" s="18"/>
      <c r="Y19" s="32"/>
      <c r="Z19" s="32"/>
      <c r="AA19" s="32"/>
      <c r="AB19" s="32"/>
      <c r="AC19" s="32"/>
      <c r="AD19" s="32"/>
      <c r="AE19" s="32"/>
      <c r="AF19" s="32"/>
      <c r="AG19" s="32"/>
      <c r="AH19" s="32"/>
      <c r="AI19" s="32"/>
      <c r="AJ19" s="32"/>
      <c r="AK19" s="32"/>
      <c r="AL19" s="32"/>
      <c r="AM19" s="32"/>
      <c r="AN19" s="32"/>
      <c r="AO19" s="32"/>
    </row>
    <row r="20" ht="12.75" customHeight="1">
      <c r="A20" s="29" t="s">
        <v>25</v>
      </c>
      <c r="B20" s="18"/>
      <c r="C20" s="33" t="s">
        <v>26</v>
      </c>
      <c r="D20" s="17"/>
      <c r="E20" s="18"/>
      <c r="F20" s="34">
        <v>41547.0</v>
      </c>
      <c r="G20" s="17"/>
      <c r="H20" s="18"/>
      <c r="I20" s="35" t="s">
        <v>27</v>
      </c>
      <c r="J20" s="17"/>
      <c r="K20" s="17"/>
      <c r="L20" s="17"/>
      <c r="M20" s="17"/>
      <c r="N20" s="17"/>
      <c r="O20" s="17"/>
      <c r="P20" s="17"/>
      <c r="Q20" s="18"/>
      <c r="R20" s="29" t="s">
        <v>23</v>
      </c>
      <c r="S20" s="17"/>
      <c r="T20" s="18"/>
      <c r="U20" s="29" t="s">
        <v>24</v>
      </c>
      <c r="V20" s="17"/>
      <c r="W20" s="17"/>
      <c r="X20" s="18"/>
      <c r="Y20" s="32"/>
      <c r="Z20" s="32"/>
      <c r="AA20" s="32"/>
      <c r="AB20" s="32"/>
      <c r="AC20" s="32"/>
      <c r="AD20" s="32"/>
      <c r="AE20" s="32"/>
      <c r="AF20" s="32"/>
      <c r="AG20" s="32"/>
      <c r="AH20" s="32"/>
      <c r="AI20" s="32"/>
      <c r="AJ20" s="32"/>
      <c r="AK20" s="32"/>
      <c r="AL20" s="32"/>
      <c r="AM20" s="32"/>
      <c r="AN20" s="32"/>
      <c r="AO20" s="32"/>
    </row>
    <row r="21" ht="16.5" customHeight="1">
      <c r="A21" s="29" t="s">
        <v>28</v>
      </c>
      <c r="B21" s="18"/>
      <c r="C21" s="33" t="s">
        <v>26</v>
      </c>
      <c r="D21" s="17"/>
      <c r="E21" s="18"/>
      <c r="F21" s="34">
        <v>41675.0</v>
      </c>
      <c r="G21" s="17"/>
      <c r="H21" s="18"/>
      <c r="I21" s="35" t="s">
        <v>29</v>
      </c>
      <c r="J21" s="17"/>
      <c r="K21" s="17"/>
      <c r="L21" s="17"/>
      <c r="M21" s="17"/>
      <c r="N21" s="17"/>
      <c r="O21" s="17"/>
      <c r="P21" s="17"/>
      <c r="Q21" s="18"/>
      <c r="R21" s="29" t="s">
        <v>23</v>
      </c>
      <c r="S21" s="17"/>
      <c r="T21" s="18"/>
      <c r="U21" s="29" t="s">
        <v>30</v>
      </c>
      <c r="V21" s="17"/>
      <c r="W21" s="17"/>
      <c r="X21" s="18"/>
      <c r="Y21" s="5"/>
      <c r="Z21" s="5"/>
      <c r="AA21" s="5"/>
      <c r="AB21" s="5"/>
      <c r="AC21" s="5"/>
      <c r="AD21" s="5"/>
      <c r="AE21" s="5"/>
      <c r="AF21" s="5"/>
      <c r="AG21" s="5"/>
      <c r="AH21" s="5"/>
      <c r="AI21" s="5"/>
      <c r="AJ21" s="5"/>
      <c r="AK21" s="5"/>
      <c r="AL21" s="5"/>
      <c r="AM21" s="5"/>
      <c r="AN21" s="5"/>
      <c r="AO21" s="5"/>
    </row>
    <row r="22" ht="16.5" customHeight="1">
      <c r="A22" s="29" t="s">
        <v>31</v>
      </c>
      <c r="B22" s="18"/>
      <c r="C22" s="33" t="s">
        <v>26</v>
      </c>
      <c r="D22" s="17"/>
      <c r="E22" s="18"/>
      <c r="F22" s="34">
        <v>41915.0</v>
      </c>
      <c r="G22" s="17"/>
      <c r="H22" s="18"/>
      <c r="I22" s="35" t="s">
        <v>29</v>
      </c>
      <c r="J22" s="17"/>
      <c r="K22" s="17"/>
      <c r="L22" s="17"/>
      <c r="M22" s="17"/>
      <c r="N22" s="17"/>
      <c r="O22" s="17"/>
      <c r="P22" s="17"/>
      <c r="Q22" s="18"/>
      <c r="R22" s="29" t="s">
        <v>23</v>
      </c>
      <c r="S22" s="17"/>
      <c r="T22" s="18"/>
      <c r="U22" s="36" t="s">
        <v>32</v>
      </c>
      <c r="V22" s="17"/>
      <c r="W22" s="17"/>
      <c r="X22" s="18"/>
      <c r="Y22" s="5"/>
      <c r="Z22" s="5"/>
      <c r="AA22" s="5"/>
      <c r="AB22" s="5"/>
      <c r="AC22" s="5"/>
      <c r="AD22" s="5"/>
      <c r="AE22" s="5"/>
      <c r="AF22" s="5"/>
      <c r="AG22" s="5"/>
      <c r="AH22" s="5"/>
      <c r="AI22" s="5"/>
      <c r="AJ22" s="5"/>
      <c r="AK22" s="5"/>
      <c r="AL22" s="5"/>
      <c r="AM22" s="5"/>
      <c r="AN22" s="5"/>
      <c r="AO22" s="5"/>
    </row>
    <row r="23" ht="16.5" customHeight="1">
      <c r="A23" s="29" t="s">
        <v>33</v>
      </c>
      <c r="B23" s="18"/>
      <c r="C23" s="33" t="s">
        <v>26</v>
      </c>
      <c r="D23" s="17"/>
      <c r="E23" s="18"/>
      <c r="F23" s="34">
        <v>41894.0</v>
      </c>
      <c r="G23" s="17"/>
      <c r="H23" s="18"/>
      <c r="I23" s="35" t="s">
        <v>29</v>
      </c>
      <c r="J23" s="17"/>
      <c r="K23" s="17"/>
      <c r="L23" s="17"/>
      <c r="M23" s="17"/>
      <c r="N23" s="17"/>
      <c r="O23" s="17"/>
      <c r="P23" s="17"/>
      <c r="Q23" s="18"/>
      <c r="R23" s="29" t="s">
        <v>23</v>
      </c>
      <c r="S23" s="17"/>
      <c r="T23" s="18"/>
      <c r="U23" s="36" t="s">
        <v>32</v>
      </c>
      <c r="V23" s="17"/>
      <c r="W23" s="17"/>
      <c r="X23" s="18"/>
      <c r="Y23" s="5"/>
      <c r="Z23" s="5"/>
      <c r="AA23" s="5"/>
      <c r="AB23" s="5"/>
      <c r="AC23" s="5"/>
      <c r="AD23" s="5"/>
      <c r="AE23" s="5"/>
      <c r="AF23" s="5"/>
      <c r="AG23" s="5"/>
      <c r="AH23" s="5"/>
      <c r="AI23" s="5"/>
      <c r="AJ23" s="5"/>
      <c r="AK23" s="5"/>
      <c r="AL23" s="5"/>
      <c r="AM23" s="5"/>
      <c r="AN23" s="5"/>
      <c r="AO23" s="5"/>
    </row>
    <row r="24" ht="16.5" customHeight="1">
      <c r="A24" s="29" t="s">
        <v>34</v>
      </c>
      <c r="B24" s="18"/>
      <c r="C24" s="33" t="s">
        <v>26</v>
      </c>
      <c r="D24" s="17"/>
      <c r="E24" s="18"/>
      <c r="F24" s="34">
        <v>42136.0</v>
      </c>
      <c r="G24" s="17"/>
      <c r="H24" s="18"/>
      <c r="I24" s="35" t="s">
        <v>29</v>
      </c>
      <c r="J24" s="17"/>
      <c r="K24" s="17"/>
      <c r="L24" s="17"/>
      <c r="M24" s="17"/>
      <c r="N24" s="17"/>
      <c r="O24" s="17"/>
      <c r="P24" s="17"/>
      <c r="Q24" s="18"/>
      <c r="R24" s="29" t="s">
        <v>23</v>
      </c>
      <c r="S24" s="17"/>
      <c r="T24" s="18"/>
      <c r="U24" s="36" t="s">
        <v>32</v>
      </c>
      <c r="V24" s="17"/>
      <c r="W24" s="17"/>
      <c r="X24" s="18"/>
      <c r="Y24" s="5"/>
      <c r="Z24" s="5"/>
      <c r="AA24" s="5"/>
      <c r="AB24" s="5"/>
      <c r="AC24" s="5"/>
      <c r="AD24" s="5"/>
      <c r="AE24" s="5"/>
      <c r="AF24" s="5"/>
      <c r="AG24" s="5"/>
      <c r="AH24" s="5"/>
      <c r="AI24" s="5"/>
      <c r="AJ24" s="5"/>
      <c r="AK24" s="5"/>
      <c r="AL24" s="5"/>
      <c r="AM24" s="5"/>
      <c r="AN24" s="5"/>
      <c r="AO24" s="5"/>
    </row>
    <row r="25" ht="16.5" customHeight="1">
      <c r="A25" s="29" t="s">
        <v>35</v>
      </c>
      <c r="B25" s="18"/>
      <c r="C25" s="33" t="s">
        <v>26</v>
      </c>
      <c r="D25" s="17"/>
      <c r="E25" s="18"/>
      <c r="F25" s="34">
        <v>42366.0</v>
      </c>
      <c r="G25" s="17"/>
      <c r="H25" s="18"/>
      <c r="I25" s="35" t="s">
        <v>29</v>
      </c>
      <c r="J25" s="17"/>
      <c r="K25" s="17"/>
      <c r="L25" s="17"/>
      <c r="M25" s="17"/>
      <c r="N25" s="17"/>
      <c r="O25" s="17"/>
      <c r="P25" s="17"/>
      <c r="Q25" s="18"/>
      <c r="R25" s="29" t="s">
        <v>23</v>
      </c>
      <c r="S25" s="17"/>
      <c r="T25" s="18"/>
      <c r="U25" s="36" t="s">
        <v>32</v>
      </c>
      <c r="V25" s="17"/>
      <c r="W25" s="17"/>
      <c r="X25" s="18"/>
      <c r="Y25" s="5"/>
      <c r="Z25" s="5"/>
      <c r="AA25" s="5"/>
      <c r="AB25" s="5"/>
      <c r="AC25" s="5"/>
      <c r="AD25" s="5"/>
      <c r="AE25" s="5"/>
      <c r="AF25" s="5"/>
      <c r="AG25" s="5"/>
      <c r="AH25" s="5"/>
      <c r="AI25" s="5"/>
      <c r="AJ25" s="5"/>
      <c r="AK25" s="5"/>
      <c r="AL25" s="5"/>
      <c r="AM25" s="5"/>
      <c r="AN25" s="5"/>
      <c r="AO25" s="5"/>
    </row>
    <row r="26" ht="16.5" customHeight="1">
      <c r="A26" s="29" t="s">
        <v>36</v>
      </c>
      <c r="B26" s="18"/>
      <c r="C26" s="33" t="s">
        <v>26</v>
      </c>
      <c r="D26" s="17"/>
      <c r="E26" s="18"/>
      <c r="F26" s="34">
        <v>42437.0</v>
      </c>
      <c r="G26" s="17"/>
      <c r="H26" s="18"/>
      <c r="I26" s="35" t="s">
        <v>29</v>
      </c>
      <c r="J26" s="17"/>
      <c r="K26" s="17"/>
      <c r="L26" s="17"/>
      <c r="M26" s="17"/>
      <c r="N26" s="17"/>
      <c r="O26" s="17"/>
      <c r="P26" s="17"/>
      <c r="Q26" s="18"/>
      <c r="R26" s="29" t="s">
        <v>23</v>
      </c>
      <c r="S26" s="17"/>
      <c r="T26" s="18"/>
      <c r="U26" s="36" t="s">
        <v>32</v>
      </c>
      <c r="V26" s="17"/>
      <c r="W26" s="17"/>
      <c r="X26" s="18"/>
      <c r="Y26" s="37"/>
      <c r="Z26" s="14"/>
      <c r="AA26" s="38"/>
      <c r="AB26" s="13"/>
      <c r="AC26" s="14"/>
      <c r="AD26" s="39"/>
      <c r="AE26" s="13"/>
      <c r="AF26" s="14"/>
      <c r="AG26" s="40"/>
      <c r="AH26" s="13"/>
      <c r="AI26" s="13"/>
      <c r="AJ26" s="13"/>
      <c r="AK26" s="13"/>
      <c r="AL26" s="13"/>
      <c r="AM26" s="13"/>
      <c r="AN26" s="13"/>
      <c r="AO26" s="14"/>
    </row>
    <row r="27" ht="16.5" customHeight="1">
      <c r="A27" s="29" t="s">
        <v>37</v>
      </c>
      <c r="B27" s="18"/>
      <c r="C27" s="33" t="s">
        <v>26</v>
      </c>
      <c r="D27" s="17"/>
      <c r="E27" s="18"/>
      <c r="F27" s="34">
        <v>42872.0</v>
      </c>
      <c r="G27" s="17"/>
      <c r="H27" s="18"/>
      <c r="I27" s="35" t="s">
        <v>29</v>
      </c>
      <c r="J27" s="17"/>
      <c r="K27" s="17"/>
      <c r="L27" s="17"/>
      <c r="M27" s="17"/>
      <c r="N27" s="17"/>
      <c r="O27" s="17"/>
      <c r="P27" s="17"/>
      <c r="Q27" s="18"/>
      <c r="R27" s="29" t="s">
        <v>23</v>
      </c>
      <c r="S27" s="17"/>
      <c r="T27" s="18"/>
      <c r="U27" s="36" t="s">
        <v>38</v>
      </c>
      <c r="V27" s="17"/>
      <c r="W27" s="17"/>
      <c r="X27" s="18"/>
      <c r="Y27" s="37"/>
      <c r="Z27" s="14"/>
      <c r="AA27" s="38"/>
      <c r="AB27" s="13"/>
      <c r="AC27" s="14"/>
      <c r="AD27" s="39"/>
      <c r="AE27" s="13"/>
      <c r="AF27" s="14"/>
      <c r="AG27" s="40"/>
      <c r="AH27" s="13"/>
      <c r="AI27" s="13"/>
      <c r="AJ27" s="13"/>
      <c r="AK27" s="13"/>
      <c r="AL27" s="13"/>
      <c r="AM27" s="13"/>
      <c r="AN27" s="13"/>
      <c r="AO27" s="14"/>
    </row>
    <row r="28" ht="39.0" customHeight="1">
      <c r="A28" s="29" t="s">
        <v>39</v>
      </c>
      <c r="B28" s="18"/>
      <c r="C28" s="29" t="s">
        <v>26</v>
      </c>
      <c r="D28" s="17"/>
      <c r="E28" s="18"/>
      <c r="F28" s="31">
        <v>42893.0</v>
      </c>
      <c r="G28" s="17"/>
      <c r="H28" s="18"/>
      <c r="I28" s="41" t="s">
        <v>40</v>
      </c>
      <c r="J28" s="17"/>
      <c r="K28" s="17"/>
      <c r="L28" s="17"/>
      <c r="M28" s="17"/>
      <c r="N28" s="17"/>
      <c r="O28" s="17"/>
      <c r="P28" s="17"/>
      <c r="Q28" s="18"/>
      <c r="R28" s="29" t="s">
        <v>23</v>
      </c>
      <c r="S28" s="17"/>
      <c r="T28" s="18"/>
      <c r="U28" s="36" t="s">
        <v>38</v>
      </c>
      <c r="V28" s="17"/>
      <c r="W28" s="17"/>
      <c r="X28" s="18"/>
      <c r="Y28" s="37"/>
      <c r="Z28" s="14"/>
      <c r="AA28" s="38"/>
      <c r="AB28" s="13"/>
      <c r="AC28" s="14"/>
      <c r="AD28" s="39"/>
      <c r="AE28" s="13"/>
      <c r="AF28" s="14"/>
      <c r="AG28" s="40"/>
      <c r="AH28" s="13"/>
      <c r="AI28" s="13"/>
      <c r="AJ28" s="13"/>
      <c r="AK28" s="13"/>
      <c r="AL28" s="13"/>
      <c r="AM28" s="13"/>
      <c r="AN28" s="13"/>
      <c r="AO28" s="14"/>
    </row>
    <row r="29" ht="30.75" customHeight="1">
      <c r="A29" s="29" t="s">
        <v>41</v>
      </c>
      <c r="B29" s="18"/>
      <c r="C29" s="29" t="s">
        <v>26</v>
      </c>
      <c r="D29" s="17"/>
      <c r="E29" s="18"/>
      <c r="F29" s="31">
        <v>42971.0</v>
      </c>
      <c r="G29" s="17"/>
      <c r="H29" s="18"/>
      <c r="I29" s="41" t="s">
        <v>42</v>
      </c>
      <c r="J29" s="17"/>
      <c r="K29" s="17"/>
      <c r="L29" s="17"/>
      <c r="M29" s="17"/>
      <c r="N29" s="17"/>
      <c r="O29" s="17"/>
      <c r="P29" s="17"/>
      <c r="Q29" s="18"/>
      <c r="R29" s="29" t="s">
        <v>23</v>
      </c>
      <c r="S29" s="17"/>
      <c r="T29" s="18"/>
      <c r="U29" s="36" t="s">
        <v>38</v>
      </c>
      <c r="V29" s="17"/>
      <c r="W29" s="17"/>
      <c r="X29" s="18"/>
      <c r="Y29" s="37"/>
      <c r="Z29" s="14"/>
      <c r="AA29" s="38"/>
      <c r="AB29" s="13"/>
      <c r="AC29" s="14"/>
      <c r="AD29" s="39"/>
      <c r="AE29" s="13"/>
      <c r="AF29" s="14"/>
      <c r="AG29" s="40"/>
      <c r="AH29" s="13"/>
      <c r="AI29" s="13"/>
      <c r="AJ29" s="13"/>
      <c r="AK29" s="13"/>
      <c r="AL29" s="13"/>
      <c r="AM29" s="13"/>
      <c r="AN29" s="13"/>
      <c r="AO29" s="14"/>
    </row>
    <row r="30" ht="42.0" customHeight="1">
      <c r="A30" s="29" t="s">
        <v>43</v>
      </c>
      <c r="B30" s="18"/>
      <c r="C30" s="29" t="s">
        <v>26</v>
      </c>
      <c r="D30" s="17"/>
      <c r="E30" s="18"/>
      <c r="F30" s="31">
        <v>43080.0</v>
      </c>
      <c r="G30" s="17"/>
      <c r="H30" s="18"/>
      <c r="I30" s="41" t="s">
        <v>44</v>
      </c>
      <c r="J30" s="17"/>
      <c r="K30" s="17"/>
      <c r="L30" s="17"/>
      <c r="M30" s="17"/>
      <c r="N30" s="17"/>
      <c r="O30" s="17"/>
      <c r="P30" s="17"/>
      <c r="Q30" s="18"/>
      <c r="R30" s="29" t="s">
        <v>23</v>
      </c>
      <c r="S30" s="17"/>
      <c r="T30" s="18"/>
      <c r="U30" s="36" t="s">
        <v>38</v>
      </c>
      <c r="V30" s="17"/>
      <c r="W30" s="17"/>
      <c r="X30" s="18"/>
      <c r="Y30" s="37"/>
      <c r="Z30" s="14"/>
      <c r="AA30" s="38"/>
      <c r="AB30" s="13"/>
      <c r="AC30" s="14"/>
      <c r="AD30" s="39"/>
      <c r="AE30" s="13"/>
      <c r="AF30" s="14"/>
      <c r="AG30" s="40"/>
      <c r="AH30" s="13"/>
      <c r="AI30" s="13"/>
      <c r="AJ30" s="13"/>
      <c r="AK30" s="13"/>
      <c r="AL30" s="13"/>
      <c r="AM30" s="13"/>
      <c r="AN30" s="13"/>
      <c r="AO30" s="14"/>
    </row>
    <row r="31" ht="52.5" customHeight="1">
      <c r="A31" s="29" t="s">
        <v>45</v>
      </c>
      <c r="B31" s="18"/>
      <c r="C31" s="29" t="s">
        <v>26</v>
      </c>
      <c r="D31" s="17"/>
      <c r="E31" s="18"/>
      <c r="F31" s="31">
        <v>43138.0</v>
      </c>
      <c r="G31" s="17"/>
      <c r="H31" s="18"/>
      <c r="I31" s="41" t="s">
        <v>46</v>
      </c>
      <c r="J31" s="17"/>
      <c r="K31" s="17"/>
      <c r="L31" s="17"/>
      <c r="M31" s="17"/>
      <c r="N31" s="17"/>
      <c r="O31" s="17"/>
      <c r="P31" s="17"/>
      <c r="Q31" s="18"/>
      <c r="R31" s="29" t="s">
        <v>23</v>
      </c>
      <c r="S31" s="17"/>
      <c r="T31" s="18"/>
      <c r="U31" s="36" t="s">
        <v>38</v>
      </c>
      <c r="V31" s="17"/>
      <c r="W31" s="17"/>
      <c r="X31" s="18"/>
      <c r="Y31" s="37"/>
      <c r="Z31" s="14"/>
      <c r="AA31" s="38"/>
      <c r="AB31" s="13"/>
      <c r="AC31" s="14"/>
      <c r="AD31" s="39"/>
      <c r="AE31" s="13"/>
      <c r="AF31" s="14"/>
      <c r="AG31" s="40"/>
      <c r="AH31" s="13"/>
      <c r="AI31" s="13"/>
      <c r="AJ31" s="13"/>
      <c r="AK31" s="13"/>
      <c r="AL31" s="13"/>
      <c r="AM31" s="13"/>
      <c r="AN31" s="13"/>
      <c r="AO31" s="14"/>
    </row>
    <row r="32" ht="56.25" customHeight="1">
      <c r="A32" s="36" t="s">
        <v>47</v>
      </c>
      <c r="B32" s="18"/>
      <c r="C32" s="36" t="s">
        <v>26</v>
      </c>
      <c r="D32" s="17"/>
      <c r="E32" s="18"/>
      <c r="F32" s="42">
        <v>43192.0</v>
      </c>
      <c r="G32" s="17"/>
      <c r="H32" s="18"/>
      <c r="I32" s="41" t="s">
        <v>48</v>
      </c>
      <c r="J32" s="17"/>
      <c r="K32" s="17"/>
      <c r="L32" s="17"/>
      <c r="M32" s="17"/>
      <c r="N32" s="17"/>
      <c r="O32" s="17"/>
      <c r="P32" s="17"/>
      <c r="Q32" s="18"/>
      <c r="R32" s="36" t="s">
        <v>23</v>
      </c>
      <c r="S32" s="17"/>
      <c r="T32" s="18"/>
      <c r="U32" s="36" t="s">
        <v>38</v>
      </c>
      <c r="V32" s="17"/>
      <c r="W32" s="17"/>
      <c r="X32" s="18"/>
      <c r="Y32" s="37"/>
      <c r="Z32" s="14"/>
      <c r="AA32" s="38"/>
      <c r="AB32" s="13"/>
      <c r="AC32" s="14"/>
      <c r="AD32" s="39"/>
      <c r="AE32" s="13"/>
      <c r="AF32" s="14"/>
      <c r="AG32" s="40"/>
      <c r="AH32" s="13"/>
      <c r="AI32" s="13"/>
      <c r="AJ32" s="13"/>
      <c r="AK32" s="13"/>
      <c r="AL32" s="13"/>
      <c r="AM32" s="13"/>
      <c r="AN32" s="13"/>
      <c r="AO32" s="14"/>
    </row>
    <row r="33" ht="51.75" customHeight="1">
      <c r="A33" s="36" t="s">
        <v>49</v>
      </c>
      <c r="B33" s="18"/>
      <c r="C33" s="36" t="s">
        <v>26</v>
      </c>
      <c r="D33" s="17"/>
      <c r="E33" s="18"/>
      <c r="F33" s="42">
        <v>43269.0</v>
      </c>
      <c r="G33" s="17"/>
      <c r="H33" s="18"/>
      <c r="I33" s="41" t="s">
        <v>50</v>
      </c>
      <c r="J33" s="17"/>
      <c r="K33" s="17"/>
      <c r="L33" s="17"/>
      <c r="M33" s="17"/>
      <c r="N33" s="17"/>
      <c r="O33" s="17"/>
      <c r="P33" s="17"/>
      <c r="Q33" s="18"/>
      <c r="R33" s="36" t="s">
        <v>23</v>
      </c>
      <c r="S33" s="17"/>
      <c r="T33" s="18"/>
      <c r="U33" s="36" t="s">
        <v>38</v>
      </c>
      <c r="V33" s="17"/>
      <c r="W33" s="17"/>
      <c r="X33" s="18"/>
      <c r="Y33" s="37"/>
      <c r="Z33" s="14"/>
      <c r="AA33" s="38"/>
      <c r="AB33" s="13"/>
      <c r="AC33" s="14"/>
      <c r="AD33" s="39"/>
      <c r="AE33" s="13"/>
      <c r="AF33" s="14"/>
      <c r="AG33" s="40"/>
      <c r="AH33" s="13"/>
      <c r="AI33" s="13"/>
      <c r="AJ33" s="13"/>
      <c r="AK33" s="13"/>
      <c r="AL33" s="13"/>
      <c r="AM33" s="13"/>
      <c r="AN33" s="13"/>
      <c r="AO33" s="14"/>
    </row>
    <row r="34" ht="40.5" customHeight="1">
      <c r="A34" s="36" t="s">
        <v>51</v>
      </c>
      <c r="B34" s="18"/>
      <c r="C34" s="36" t="s">
        <v>26</v>
      </c>
      <c r="D34" s="17"/>
      <c r="E34" s="18"/>
      <c r="F34" s="42">
        <v>43425.0</v>
      </c>
      <c r="G34" s="17"/>
      <c r="H34" s="18"/>
      <c r="I34" s="41" t="s">
        <v>52</v>
      </c>
      <c r="J34" s="17"/>
      <c r="K34" s="17"/>
      <c r="L34" s="17"/>
      <c r="M34" s="17"/>
      <c r="N34" s="17"/>
      <c r="O34" s="17"/>
      <c r="P34" s="17"/>
      <c r="Q34" s="18"/>
      <c r="R34" s="36" t="s">
        <v>23</v>
      </c>
      <c r="S34" s="17"/>
      <c r="T34" s="18"/>
      <c r="U34" s="36" t="s">
        <v>38</v>
      </c>
      <c r="V34" s="17"/>
      <c r="W34" s="17"/>
      <c r="X34" s="18"/>
      <c r="Y34" s="5"/>
      <c r="Z34" s="5"/>
      <c r="AA34" s="5"/>
      <c r="AB34" s="5"/>
      <c r="AC34" s="5"/>
      <c r="AD34" s="5"/>
      <c r="AE34" s="5"/>
      <c r="AF34" s="5"/>
      <c r="AG34" s="5"/>
      <c r="AH34" s="5"/>
      <c r="AI34" s="5"/>
      <c r="AJ34" s="5"/>
      <c r="AK34" s="5"/>
      <c r="AL34" s="5"/>
      <c r="AM34" s="5"/>
      <c r="AN34" s="5"/>
      <c r="AO34" s="5"/>
    </row>
    <row r="35" ht="33.0" customHeight="1">
      <c r="A35" s="36" t="s">
        <v>53</v>
      </c>
      <c r="B35" s="18"/>
      <c r="C35" s="36" t="s">
        <v>26</v>
      </c>
      <c r="D35" s="17"/>
      <c r="E35" s="18"/>
      <c r="F35" s="42">
        <v>43432.0</v>
      </c>
      <c r="G35" s="17"/>
      <c r="H35" s="18"/>
      <c r="I35" s="41" t="s">
        <v>54</v>
      </c>
      <c r="J35" s="17"/>
      <c r="K35" s="17"/>
      <c r="L35" s="17"/>
      <c r="M35" s="17"/>
      <c r="N35" s="17"/>
      <c r="O35" s="17"/>
      <c r="P35" s="17"/>
      <c r="Q35" s="18"/>
      <c r="R35" s="36" t="s">
        <v>23</v>
      </c>
      <c r="S35" s="17"/>
      <c r="T35" s="18"/>
      <c r="U35" s="36" t="s">
        <v>38</v>
      </c>
      <c r="V35" s="17"/>
      <c r="W35" s="17"/>
      <c r="X35" s="18"/>
      <c r="Y35" s="5"/>
      <c r="Z35" s="5"/>
      <c r="AA35" s="5"/>
      <c r="AB35" s="5"/>
      <c r="AC35" s="5"/>
      <c r="AD35" s="5"/>
      <c r="AE35" s="5"/>
      <c r="AF35" s="5"/>
      <c r="AG35" s="5"/>
      <c r="AH35" s="5"/>
      <c r="AI35" s="5"/>
      <c r="AJ35" s="5"/>
      <c r="AK35" s="5"/>
      <c r="AL35" s="5"/>
      <c r="AM35" s="5"/>
      <c r="AN35" s="5"/>
      <c r="AO35" s="5"/>
    </row>
    <row r="36" ht="42.0" customHeight="1">
      <c r="A36" s="36" t="s">
        <v>55</v>
      </c>
      <c r="B36" s="18"/>
      <c r="C36" s="36" t="s">
        <v>26</v>
      </c>
      <c r="D36" s="17"/>
      <c r="E36" s="18"/>
      <c r="F36" s="42">
        <v>43452.0</v>
      </c>
      <c r="G36" s="17"/>
      <c r="H36" s="18"/>
      <c r="I36" s="41" t="s">
        <v>56</v>
      </c>
      <c r="J36" s="17"/>
      <c r="K36" s="17"/>
      <c r="L36" s="17"/>
      <c r="M36" s="17"/>
      <c r="N36" s="17"/>
      <c r="O36" s="17"/>
      <c r="P36" s="17"/>
      <c r="Q36" s="18"/>
      <c r="R36" s="36" t="s">
        <v>23</v>
      </c>
      <c r="S36" s="17"/>
      <c r="T36" s="18"/>
      <c r="U36" s="36" t="s">
        <v>38</v>
      </c>
      <c r="V36" s="17"/>
      <c r="W36" s="17"/>
      <c r="X36" s="18"/>
      <c r="Y36" s="5"/>
      <c r="Z36" s="5"/>
      <c r="AA36" s="5"/>
      <c r="AB36" s="5"/>
      <c r="AC36" s="5"/>
      <c r="AD36" s="5"/>
      <c r="AE36" s="5"/>
      <c r="AF36" s="5"/>
      <c r="AG36" s="5"/>
      <c r="AH36" s="5"/>
      <c r="AI36" s="5"/>
      <c r="AJ36" s="5"/>
      <c r="AK36" s="5"/>
      <c r="AL36" s="5"/>
      <c r="AM36" s="5"/>
      <c r="AN36" s="5"/>
      <c r="AO36" s="5"/>
    </row>
    <row r="37" ht="40.5" customHeight="1">
      <c r="A37" s="36" t="s">
        <v>57</v>
      </c>
      <c r="B37" s="18"/>
      <c r="C37" s="36" t="s">
        <v>26</v>
      </c>
      <c r="D37" s="17"/>
      <c r="E37" s="18"/>
      <c r="F37" s="42">
        <v>43634.0</v>
      </c>
      <c r="G37" s="17"/>
      <c r="H37" s="18"/>
      <c r="I37" s="41" t="s">
        <v>58</v>
      </c>
      <c r="J37" s="17"/>
      <c r="K37" s="17"/>
      <c r="L37" s="17"/>
      <c r="M37" s="17"/>
      <c r="N37" s="17"/>
      <c r="O37" s="17"/>
      <c r="P37" s="17"/>
      <c r="Q37" s="18"/>
      <c r="R37" s="36" t="s">
        <v>23</v>
      </c>
      <c r="S37" s="17"/>
      <c r="T37" s="18"/>
      <c r="U37" s="36" t="s">
        <v>38</v>
      </c>
      <c r="V37" s="17"/>
      <c r="W37" s="17"/>
      <c r="X37" s="18"/>
      <c r="Y37" s="5"/>
      <c r="Z37" s="5"/>
      <c r="AA37" s="5"/>
      <c r="AB37" s="5"/>
      <c r="AC37" s="5"/>
      <c r="AD37" s="5"/>
      <c r="AE37" s="5"/>
      <c r="AF37" s="5"/>
      <c r="AG37" s="5"/>
      <c r="AH37" s="5"/>
      <c r="AI37" s="5"/>
      <c r="AJ37" s="5"/>
      <c r="AK37" s="5"/>
      <c r="AL37" s="5"/>
      <c r="AM37" s="5"/>
      <c r="AN37" s="5"/>
      <c r="AO37" s="5"/>
    </row>
    <row r="38" ht="86.25" customHeight="1">
      <c r="A38" s="36" t="s">
        <v>59</v>
      </c>
      <c r="B38" s="18"/>
      <c r="C38" s="36" t="s">
        <v>26</v>
      </c>
      <c r="D38" s="17"/>
      <c r="E38" s="18"/>
      <c r="F38" s="42">
        <v>43637.0</v>
      </c>
      <c r="G38" s="17"/>
      <c r="H38" s="18"/>
      <c r="I38" s="41" t="s">
        <v>60</v>
      </c>
      <c r="J38" s="17"/>
      <c r="K38" s="17"/>
      <c r="L38" s="17"/>
      <c r="M38" s="17"/>
      <c r="N38" s="17"/>
      <c r="O38" s="17"/>
      <c r="P38" s="17"/>
      <c r="Q38" s="18"/>
      <c r="R38" s="36" t="s">
        <v>23</v>
      </c>
      <c r="S38" s="17"/>
      <c r="T38" s="18"/>
      <c r="U38" s="36" t="s">
        <v>38</v>
      </c>
      <c r="V38" s="17"/>
      <c r="W38" s="17"/>
      <c r="X38" s="18"/>
      <c r="Y38" s="5"/>
      <c r="Z38" s="5"/>
      <c r="AA38" s="5"/>
      <c r="AB38" s="5"/>
      <c r="AC38" s="5"/>
      <c r="AD38" s="5"/>
      <c r="AE38" s="5"/>
      <c r="AF38" s="5"/>
      <c r="AG38" s="5"/>
      <c r="AH38" s="5"/>
      <c r="AI38" s="5"/>
      <c r="AJ38" s="5"/>
      <c r="AK38" s="5"/>
      <c r="AL38" s="5"/>
      <c r="AM38" s="5"/>
      <c r="AN38" s="5"/>
      <c r="AO38" s="5"/>
    </row>
    <row r="39" ht="40.5" customHeight="1">
      <c r="A39" s="36" t="s">
        <v>61</v>
      </c>
      <c r="B39" s="18"/>
      <c r="C39" s="36" t="s">
        <v>26</v>
      </c>
      <c r="D39" s="17"/>
      <c r="E39" s="18"/>
      <c r="F39" s="42">
        <v>43749.0</v>
      </c>
      <c r="G39" s="17"/>
      <c r="H39" s="18"/>
      <c r="I39" s="41" t="s">
        <v>62</v>
      </c>
      <c r="J39" s="17"/>
      <c r="K39" s="17"/>
      <c r="L39" s="17"/>
      <c r="M39" s="17"/>
      <c r="N39" s="17"/>
      <c r="O39" s="17"/>
      <c r="P39" s="17"/>
      <c r="Q39" s="18"/>
      <c r="R39" s="36" t="s">
        <v>23</v>
      </c>
      <c r="S39" s="17"/>
      <c r="T39" s="18"/>
      <c r="U39" s="36" t="s">
        <v>38</v>
      </c>
      <c r="V39" s="17"/>
      <c r="W39" s="17"/>
      <c r="X39" s="18"/>
      <c r="Y39" s="5"/>
      <c r="Z39" s="5"/>
      <c r="AA39" s="5"/>
      <c r="AB39" s="5"/>
      <c r="AC39" s="5"/>
      <c r="AD39" s="5"/>
      <c r="AE39" s="5"/>
      <c r="AF39" s="5"/>
      <c r="AG39" s="5"/>
      <c r="AH39" s="5"/>
      <c r="AI39" s="5"/>
      <c r="AJ39" s="5"/>
      <c r="AK39" s="5"/>
      <c r="AL39" s="5"/>
      <c r="AM39" s="5"/>
      <c r="AN39" s="5"/>
      <c r="AO39" s="5"/>
    </row>
    <row r="40" ht="84.0" customHeight="1">
      <c r="A40" s="36" t="s">
        <v>63</v>
      </c>
      <c r="B40" s="18"/>
      <c r="C40" s="36" t="s">
        <v>26</v>
      </c>
      <c r="D40" s="17"/>
      <c r="E40" s="18"/>
      <c r="F40" s="42">
        <v>43825.0</v>
      </c>
      <c r="G40" s="17"/>
      <c r="H40" s="18"/>
      <c r="I40" s="41" t="s">
        <v>64</v>
      </c>
      <c r="J40" s="17"/>
      <c r="K40" s="17"/>
      <c r="L40" s="17"/>
      <c r="M40" s="17"/>
      <c r="N40" s="17"/>
      <c r="O40" s="17"/>
      <c r="P40" s="17"/>
      <c r="Q40" s="18"/>
      <c r="R40" s="36" t="s">
        <v>23</v>
      </c>
      <c r="S40" s="17"/>
      <c r="T40" s="18"/>
      <c r="U40" s="36" t="s">
        <v>38</v>
      </c>
      <c r="V40" s="17"/>
      <c r="W40" s="17"/>
      <c r="X40" s="18"/>
      <c r="Y40" s="5"/>
      <c r="Z40" s="5"/>
      <c r="AA40" s="5"/>
      <c r="AB40" s="5"/>
      <c r="AC40" s="5"/>
      <c r="AD40" s="5"/>
      <c r="AE40" s="5"/>
      <c r="AF40" s="5"/>
      <c r="AG40" s="5"/>
      <c r="AH40" s="5"/>
      <c r="AI40" s="5"/>
      <c r="AJ40" s="5"/>
      <c r="AK40" s="5"/>
      <c r="AL40" s="5"/>
      <c r="AM40" s="5"/>
      <c r="AN40" s="5"/>
      <c r="AO40" s="5"/>
    </row>
    <row r="41" ht="68.25" customHeight="1">
      <c r="A41" s="36" t="s">
        <v>65</v>
      </c>
      <c r="B41" s="18"/>
      <c r="C41" s="36" t="s">
        <v>26</v>
      </c>
      <c r="D41" s="17"/>
      <c r="E41" s="18"/>
      <c r="F41" s="42">
        <v>44020.0</v>
      </c>
      <c r="G41" s="17"/>
      <c r="H41" s="18"/>
      <c r="I41" s="41" t="s">
        <v>66</v>
      </c>
      <c r="J41" s="17"/>
      <c r="K41" s="17"/>
      <c r="L41" s="17"/>
      <c r="M41" s="17"/>
      <c r="N41" s="17"/>
      <c r="O41" s="17"/>
      <c r="P41" s="17"/>
      <c r="Q41" s="18"/>
      <c r="R41" s="36" t="s">
        <v>23</v>
      </c>
      <c r="S41" s="17"/>
      <c r="T41" s="18"/>
      <c r="U41" s="36" t="s">
        <v>38</v>
      </c>
      <c r="V41" s="17"/>
      <c r="W41" s="17"/>
      <c r="X41" s="18"/>
      <c r="Y41" s="5"/>
      <c r="Z41" s="5"/>
      <c r="AA41" s="5"/>
      <c r="AB41" s="5"/>
      <c r="AC41" s="5"/>
      <c r="AD41" s="5"/>
      <c r="AE41" s="5"/>
      <c r="AF41" s="5"/>
      <c r="AG41" s="5"/>
      <c r="AH41" s="5"/>
      <c r="AI41" s="5"/>
      <c r="AJ41" s="5"/>
      <c r="AK41" s="5"/>
      <c r="AL41" s="5"/>
      <c r="AM41" s="5"/>
      <c r="AN41" s="5"/>
      <c r="AO41" s="5"/>
    </row>
    <row r="42" ht="55.5" customHeight="1">
      <c r="A42" s="36" t="s">
        <v>67</v>
      </c>
      <c r="B42" s="18"/>
      <c r="C42" s="36" t="s">
        <v>26</v>
      </c>
      <c r="D42" s="17"/>
      <c r="E42" s="18"/>
      <c r="F42" s="42">
        <v>44081.0</v>
      </c>
      <c r="G42" s="17"/>
      <c r="H42" s="18"/>
      <c r="I42" s="41" t="s">
        <v>68</v>
      </c>
      <c r="J42" s="17"/>
      <c r="K42" s="17"/>
      <c r="L42" s="17"/>
      <c r="M42" s="17"/>
      <c r="N42" s="17"/>
      <c r="O42" s="17"/>
      <c r="P42" s="17"/>
      <c r="Q42" s="18"/>
      <c r="R42" s="36" t="s">
        <v>23</v>
      </c>
      <c r="S42" s="17"/>
      <c r="T42" s="18"/>
      <c r="U42" s="36" t="s">
        <v>38</v>
      </c>
      <c r="V42" s="17"/>
      <c r="W42" s="17"/>
      <c r="X42" s="18"/>
      <c r="Y42" s="5"/>
      <c r="Z42" s="5"/>
      <c r="AA42" s="5"/>
      <c r="AB42" s="5"/>
      <c r="AC42" s="5"/>
      <c r="AD42" s="5"/>
      <c r="AE42" s="5"/>
      <c r="AF42" s="5"/>
      <c r="AG42" s="5"/>
      <c r="AH42" s="5"/>
      <c r="AI42" s="5"/>
      <c r="AJ42" s="5"/>
      <c r="AK42" s="5"/>
      <c r="AL42" s="5"/>
      <c r="AM42" s="5"/>
      <c r="AN42" s="5"/>
      <c r="AO42" s="5"/>
    </row>
    <row r="43" ht="51.75" customHeight="1">
      <c r="A43" s="36" t="s">
        <v>69</v>
      </c>
      <c r="B43" s="18"/>
      <c r="C43" s="36" t="s">
        <v>26</v>
      </c>
      <c r="D43" s="17"/>
      <c r="E43" s="18"/>
      <c r="F43" s="42">
        <v>44134.0</v>
      </c>
      <c r="G43" s="17"/>
      <c r="H43" s="18"/>
      <c r="I43" s="41" t="s">
        <v>70</v>
      </c>
      <c r="J43" s="17"/>
      <c r="K43" s="17"/>
      <c r="L43" s="17"/>
      <c r="M43" s="17"/>
      <c r="N43" s="17"/>
      <c r="O43" s="17"/>
      <c r="P43" s="17"/>
      <c r="Q43" s="18"/>
      <c r="R43" s="36" t="s">
        <v>23</v>
      </c>
      <c r="S43" s="17"/>
      <c r="T43" s="18"/>
      <c r="U43" s="36" t="s">
        <v>38</v>
      </c>
      <c r="V43" s="17"/>
      <c r="W43" s="17"/>
      <c r="X43" s="18"/>
      <c r="Y43" s="5"/>
      <c r="Z43" s="5"/>
      <c r="AA43" s="5"/>
      <c r="AB43" s="5"/>
      <c r="AC43" s="5"/>
      <c r="AD43" s="5"/>
      <c r="AE43" s="5"/>
      <c r="AF43" s="5"/>
      <c r="AG43" s="5"/>
      <c r="AH43" s="5"/>
      <c r="AI43" s="5"/>
      <c r="AJ43" s="5"/>
      <c r="AK43" s="5"/>
      <c r="AL43" s="5"/>
      <c r="AM43" s="5"/>
      <c r="AN43" s="5"/>
      <c r="AO43" s="5"/>
    </row>
    <row r="44" ht="81.75" customHeight="1">
      <c r="A44" s="36" t="s">
        <v>71</v>
      </c>
      <c r="B44" s="18"/>
      <c r="C44" s="36" t="s">
        <v>26</v>
      </c>
      <c r="D44" s="17"/>
      <c r="E44" s="18"/>
      <c r="F44" s="42">
        <v>44250.0</v>
      </c>
      <c r="G44" s="17"/>
      <c r="H44" s="18"/>
      <c r="I44" s="41" t="s">
        <v>72</v>
      </c>
      <c r="J44" s="17"/>
      <c r="K44" s="17"/>
      <c r="L44" s="17"/>
      <c r="M44" s="17"/>
      <c r="N44" s="17"/>
      <c r="O44" s="17"/>
      <c r="P44" s="17"/>
      <c r="Q44" s="18"/>
      <c r="R44" s="36" t="s">
        <v>23</v>
      </c>
      <c r="S44" s="17"/>
      <c r="T44" s="18"/>
      <c r="U44" s="36" t="s">
        <v>73</v>
      </c>
      <c r="V44" s="17"/>
      <c r="W44" s="17"/>
      <c r="X44" s="18"/>
      <c r="Y44" s="5"/>
      <c r="Z44" s="5"/>
      <c r="AA44" s="5"/>
      <c r="AB44" s="5"/>
      <c r="AC44" s="5"/>
      <c r="AD44" s="5"/>
      <c r="AE44" s="5"/>
      <c r="AF44" s="5"/>
      <c r="AG44" s="5"/>
      <c r="AH44" s="5"/>
      <c r="AI44" s="5"/>
      <c r="AJ44" s="5"/>
      <c r="AK44" s="5"/>
      <c r="AL44" s="5"/>
      <c r="AM44" s="5"/>
      <c r="AN44" s="5"/>
      <c r="AO44" s="5"/>
    </row>
    <row r="45" ht="123.0" customHeight="1">
      <c r="A45" s="36" t="s">
        <v>74</v>
      </c>
      <c r="B45" s="18"/>
      <c r="C45" s="36" t="s">
        <v>75</v>
      </c>
      <c r="D45" s="17"/>
      <c r="E45" s="18"/>
      <c r="F45" s="42">
        <v>44300.0</v>
      </c>
      <c r="G45" s="17"/>
      <c r="H45" s="18"/>
      <c r="I45" s="41" t="s">
        <v>76</v>
      </c>
      <c r="J45" s="17"/>
      <c r="K45" s="17"/>
      <c r="L45" s="17"/>
      <c r="M45" s="17"/>
      <c r="N45" s="17"/>
      <c r="O45" s="17"/>
      <c r="P45" s="17"/>
      <c r="Q45" s="18"/>
      <c r="R45" s="36" t="s">
        <v>23</v>
      </c>
      <c r="S45" s="17"/>
      <c r="T45" s="18"/>
      <c r="U45" s="36" t="s">
        <v>73</v>
      </c>
      <c r="V45" s="17"/>
      <c r="W45" s="17"/>
      <c r="X45" s="18"/>
      <c r="Y45" s="5"/>
      <c r="Z45" s="5"/>
      <c r="AA45" s="5"/>
      <c r="AB45" s="5"/>
      <c r="AC45" s="5"/>
      <c r="AD45" s="5"/>
      <c r="AE45" s="5"/>
      <c r="AF45" s="5"/>
      <c r="AG45" s="5"/>
      <c r="AH45" s="5"/>
      <c r="AI45" s="5"/>
      <c r="AJ45" s="5"/>
      <c r="AK45" s="5"/>
      <c r="AL45" s="5"/>
      <c r="AM45" s="5"/>
      <c r="AN45" s="5"/>
      <c r="AO45" s="5"/>
    </row>
    <row r="46" ht="43.5" customHeight="1">
      <c r="A46" s="36" t="s">
        <v>77</v>
      </c>
      <c r="B46" s="18"/>
      <c r="C46" s="36" t="s">
        <v>75</v>
      </c>
      <c r="D46" s="17"/>
      <c r="E46" s="18"/>
      <c r="F46" s="42">
        <v>44383.0</v>
      </c>
      <c r="G46" s="17"/>
      <c r="H46" s="18"/>
      <c r="I46" s="41" t="s">
        <v>78</v>
      </c>
      <c r="J46" s="17"/>
      <c r="K46" s="17"/>
      <c r="L46" s="17"/>
      <c r="M46" s="17"/>
      <c r="N46" s="17"/>
      <c r="O46" s="17"/>
      <c r="P46" s="17"/>
      <c r="Q46" s="18"/>
      <c r="R46" s="36" t="s">
        <v>23</v>
      </c>
      <c r="S46" s="17"/>
      <c r="T46" s="18"/>
      <c r="U46" s="36" t="s">
        <v>73</v>
      </c>
      <c r="V46" s="17"/>
      <c r="W46" s="17"/>
      <c r="X46" s="18"/>
      <c r="Y46" s="5"/>
      <c r="Z46" s="5"/>
      <c r="AA46" s="5"/>
      <c r="AB46" s="5"/>
      <c r="AC46" s="5"/>
      <c r="AD46" s="5"/>
      <c r="AE46" s="5"/>
      <c r="AF46" s="5"/>
      <c r="AG46" s="5"/>
      <c r="AH46" s="5"/>
      <c r="AI46" s="5"/>
      <c r="AJ46" s="5"/>
      <c r="AK46" s="5"/>
      <c r="AL46" s="5"/>
      <c r="AM46" s="5"/>
      <c r="AN46" s="5"/>
      <c r="AO46" s="5"/>
    </row>
    <row r="47" ht="63.75" customHeight="1">
      <c r="A47" s="36" t="s">
        <v>79</v>
      </c>
      <c r="B47" s="18"/>
      <c r="C47" s="36" t="s">
        <v>75</v>
      </c>
      <c r="D47" s="17"/>
      <c r="E47" s="18"/>
      <c r="F47" s="42">
        <v>44417.0</v>
      </c>
      <c r="G47" s="17"/>
      <c r="H47" s="18"/>
      <c r="I47" s="41" t="s">
        <v>80</v>
      </c>
      <c r="J47" s="17"/>
      <c r="K47" s="17"/>
      <c r="L47" s="17"/>
      <c r="M47" s="17"/>
      <c r="N47" s="17"/>
      <c r="O47" s="17"/>
      <c r="P47" s="17"/>
      <c r="Q47" s="18"/>
      <c r="R47" s="36" t="s">
        <v>23</v>
      </c>
      <c r="S47" s="17"/>
      <c r="T47" s="18"/>
      <c r="U47" s="36" t="s">
        <v>81</v>
      </c>
      <c r="V47" s="17"/>
      <c r="W47" s="17"/>
      <c r="X47" s="18"/>
      <c r="Y47" s="5"/>
      <c r="Z47" s="5"/>
      <c r="AA47" s="5"/>
      <c r="AB47" s="5"/>
      <c r="AC47" s="5"/>
      <c r="AD47" s="5"/>
      <c r="AE47" s="5"/>
      <c r="AF47" s="5"/>
      <c r="AG47" s="5"/>
      <c r="AH47" s="5"/>
      <c r="AI47" s="5"/>
      <c r="AJ47" s="5"/>
      <c r="AK47" s="5"/>
      <c r="AL47" s="5"/>
      <c r="AM47" s="5"/>
      <c r="AN47" s="5"/>
      <c r="AO47" s="5"/>
    </row>
    <row r="48" ht="34.5" customHeight="1">
      <c r="A48" s="36" t="s">
        <v>82</v>
      </c>
      <c r="B48" s="18"/>
      <c r="C48" s="36" t="s">
        <v>75</v>
      </c>
      <c r="D48" s="17"/>
      <c r="E48" s="18"/>
      <c r="F48" s="42">
        <v>44448.0</v>
      </c>
      <c r="G48" s="17"/>
      <c r="H48" s="18"/>
      <c r="I48" s="41" t="s">
        <v>83</v>
      </c>
      <c r="J48" s="17"/>
      <c r="K48" s="17"/>
      <c r="L48" s="17"/>
      <c r="M48" s="17"/>
      <c r="N48" s="17"/>
      <c r="O48" s="17"/>
      <c r="P48" s="17"/>
      <c r="Q48" s="18"/>
      <c r="R48" s="36" t="s">
        <v>23</v>
      </c>
      <c r="S48" s="17"/>
      <c r="T48" s="18"/>
      <c r="U48" s="36" t="s">
        <v>81</v>
      </c>
      <c r="V48" s="17"/>
      <c r="W48" s="17"/>
      <c r="X48" s="18"/>
      <c r="Y48" s="5"/>
      <c r="Z48" s="5"/>
      <c r="AA48" s="5"/>
      <c r="AB48" s="5"/>
      <c r="AC48" s="5"/>
      <c r="AD48" s="5"/>
      <c r="AE48" s="5"/>
      <c r="AF48" s="5"/>
      <c r="AG48" s="5"/>
      <c r="AH48" s="5"/>
      <c r="AI48" s="5"/>
      <c r="AJ48" s="5"/>
      <c r="AK48" s="5"/>
      <c r="AL48" s="5"/>
      <c r="AM48" s="5"/>
      <c r="AN48" s="5"/>
      <c r="AO48" s="5"/>
    </row>
    <row r="49" ht="39.0" customHeight="1">
      <c r="A49" s="36" t="s">
        <v>84</v>
      </c>
      <c r="B49" s="18"/>
      <c r="C49" s="36" t="s">
        <v>75</v>
      </c>
      <c r="D49" s="17"/>
      <c r="E49" s="18"/>
      <c r="F49" s="42">
        <v>44469.0</v>
      </c>
      <c r="G49" s="17"/>
      <c r="H49" s="18"/>
      <c r="I49" s="41" t="s">
        <v>85</v>
      </c>
      <c r="J49" s="17"/>
      <c r="K49" s="17"/>
      <c r="L49" s="17"/>
      <c r="M49" s="17"/>
      <c r="N49" s="17"/>
      <c r="O49" s="17"/>
      <c r="P49" s="17"/>
      <c r="Q49" s="18"/>
      <c r="R49" s="36" t="s">
        <v>23</v>
      </c>
      <c r="S49" s="17"/>
      <c r="T49" s="18"/>
      <c r="U49" s="36" t="s">
        <v>81</v>
      </c>
      <c r="V49" s="17"/>
      <c r="W49" s="17"/>
      <c r="X49" s="18"/>
      <c r="Y49" s="5"/>
      <c r="Z49" s="5"/>
      <c r="AA49" s="5"/>
      <c r="AB49" s="5"/>
      <c r="AC49" s="5"/>
      <c r="AD49" s="5"/>
      <c r="AE49" s="5"/>
      <c r="AF49" s="5"/>
      <c r="AG49" s="5"/>
      <c r="AH49" s="5"/>
      <c r="AI49" s="5"/>
      <c r="AJ49" s="5"/>
      <c r="AK49" s="5"/>
      <c r="AL49" s="5"/>
      <c r="AM49" s="5"/>
      <c r="AN49" s="5"/>
      <c r="AO49" s="5"/>
    </row>
    <row r="50" ht="46.5" customHeight="1">
      <c r="A50" s="36" t="s">
        <v>86</v>
      </c>
      <c r="B50" s="18"/>
      <c r="C50" s="36" t="s">
        <v>75</v>
      </c>
      <c r="D50" s="17"/>
      <c r="E50" s="18"/>
      <c r="F50" s="42">
        <v>44488.0</v>
      </c>
      <c r="G50" s="17"/>
      <c r="H50" s="18"/>
      <c r="I50" s="41" t="s">
        <v>87</v>
      </c>
      <c r="J50" s="17"/>
      <c r="K50" s="17"/>
      <c r="L50" s="17"/>
      <c r="M50" s="17"/>
      <c r="N50" s="17"/>
      <c r="O50" s="17"/>
      <c r="P50" s="17"/>
      <c r="Q50" s="18"/>
      <c r="R50" s="36" t="s">
        <v>23</v>
      </c>
      <c r="S50" s="17"/>
      <c r="T50" s="18"/>
      <c r="U50" s="36" t="s">
        <v>81</v>
      </c>
      <c r="V50" s="17"/>
      <c r="W50" s="17"/>
      <c r="X50" s="18"/>
      <c r="Y50" s="5"/>
      <c r="Z50" s="5"/>
      <c r="AA50" s="5"/>
      <c r="AB50" s="5"/>
      <c r="AC50" s="5"/>
      <c r="AD50" s="5"/>
      <c r="AE50" s="5"/>
      <c r="AF50" s="5"/>
      <c r="AG50" s="5"/>
      <c r="AH50" s="5"/>
      <c r="AI50" s="5"/>
      <c r="AJ50" s="5"/>
      <c r="AK50" s="5"/>
      <c r="AL50" s="5"/>
      <c r="AM50" s="5"/>
      <c r="AN50" s="5"/>
      <c r="AO50" s="5"/>
    </row>
    <row r="51" ht="43.5" customHeight="1">
      <c r="A51" s="36" t="s">
        <v>88</v>
      </c>
      <c r="B51" s="18"/>
      <c r="C51" s="36" t="s">
        <v>75</v>
      </c>
      <c r="D51" s="17"/>
      <c r="E51" s="18"/>
      <c r="F51" s="42">
        <v>44559.0</v>
      </c>
      <c r="G51" s="17"/>
      <c r="H51" s="18"/>
      <c r="I51" s="41" t="s">
        <v>89</v>
      </c>
      <c r="J51" s="17"/>
      <c r="K51" s="17"/>
      <c r="L51" s="17"/>
      <c r="M51" s="17"/>
      <c r="N51" s="17"/>
      <c r="O51" s="17"/>
      <c r="P51" s="17"/>
      <c r="Q51" s="18"/>
      <c r="R51" s="36" t="s">
        <v>23</v>
      </c>
      <c r="S51" s="17"/>
      <c r="T51" s="18"/>
      <c r="U51" s="36" t="s">
        <v>81</v>
      </c>
      <c r="V51" s="17"/>
      <c r="W51" s="17"/>
      <c r="X51" s="18"/>
      <c r="Y51" s="5"/>
      <c r="Z51" s="5"/>
      <c r="AA51" s="5"/>
      <c r="AB51" s="5"/>
      <c r="AC51" s="5"/>
      <c r="AD51" s="5"/>
      <c r="AE51" s="5"/>
      <c r="AF51" s="5"/>
      <c r="AG51" s="5"/>
      <c r="AH51" s="5"/>
      <c r="AI51" s="5"/>
      <c r="AJ51" s="5"/>
      <c r="AK51" s="5"/>
      <c r="AL51" s="5"/>
      <c r="AM51" s="5"/>
      <c r="AN51" s="5"/>
      <c r="AO51" s="5"/>
    </row>
    <row r="52" ht="48.75" customHeight="1">
      <c r="A52" s="36" t="s">
        <v>90</v>
      </c>
      <c r="B52" s="18"/>
      <c r="C52" s="36" t="s">
        <v>75</v>
      </c>
      <c r="D52" s="17"/>
      <c r="E52" s="18"/>
      <c r="F52" s="42">
        <v>44643.0</v>
      </c>
      <c r="G52" s="17"/>
      <c r="H52" s="18"/>
      <c r="I52" s="41" t="s">
        <v>91</v>
      </c>
      <c r="J52" s="17"/>
      <c r="K52" s="17"/>
      <c r="L52" s="17"/>
      <c r="M52" s="17"/>
      <c r="N52" s="17"/>
      <c r="O52" s="17"/>
      <c r="P52" s="17"/>
      <c r="Q52" s="18"/>
      <c r="R52" s="36" t="s">
        <v>23</v>
      </c>
      <c r="S52" s="17"/>
      <c r="T52" s="18"/>
      <c r="U52" s="36" t="s">
        <v>92</v>
      </c>
      <c r="V52" s="17"/>
      <c r="W52" s="17"/>
      <c r="X52" s="18"/>
      <c r="Y52" s="5"/>
      <c r="Z52" s="5"/>
      <c r="AA52" s="5"/>
      <c r="AB52" s="5"/>
      <c r="AC52" s="5"/>
      <c r="AD52" s="5"/>
      <c r="AE52" s="5"/>
      <c r="AF52" s="5"/>
      <c r="AG52" s="5"/>
      <c r="AH52" s="5"/>
      <c r="AI52" s="5"/>
      <c r="AJ52" s="5"/>
      <c r="AK52" s="5"/>
      <c r="AL52" s="5"/>
      <c r="AM52" s="5"/>
      <c r="AN52" s="5"/>
      <c r="AO52" s="5"/>
    </row>
    <row r="53" ht="69.0" customHeight="1">
      <c r="A53" s="36" t="s">
        <v>93</v>
      </c>
      <c r="B53" s="18"/>
      <c r="C53" s="36" t="s">
        <v>75</v>
      </c>
      <c r="D53" s="17"/>
      <c r="E53" s="18"/>
      <c r="F53" s="42">
        <v>44679.0</v>
      </c>
      <c r="G53" s="17"/>
      <c r="H53" s="18"/>
      <c r="I53" s="41" t="s">
        <v>94</v>
      </c>
      <c r="J53" s="17"/>
      <c r="K53" s="17"/>
      <c r="L53" s="17"/>
      <c r="M53" s="17"/>
      <c r="N53" s="17"/>
      <c r="O53" s="17"/>
      <c r="P53" s="17"/>
      <c r="Q53" s="18"/>
      <c r="R53" s="36" t="s">
        <v>23</v>
      </c>
      <c r="S53" s="17"/>
      <c r="T53" s="18"/>
      <c r="U53" s="36" t="s">
        <v>92</v>
      </c>
      <c r="V53" s="17"/>
      <c r="W53" s="17"/>
      <c r="X53" s="18"/>
      <c r="Y53" s="5"/>
      <c r="Z53" s="5"/>
      <c r="AA53" s="5"/>
      <c r="AB53" s="5"/>
      <c r="AC53" s="5"/>
      <c r="AD53" s="5"/>
      <c r="AE53" s="5"/>
      <c r="AF53" s="5"/>
      <c r="AG53" s="5"/>
      <c r="AH53" s="5"/>
      <c r="AI53" s="5"/>
      <c r="AJ53" s="5"/>
      <c r="AK53" s="5"/>
      <c r="AL53" s="5"/>
      <c r="AM53" s="5"/>
      <c r="AN53" s="5"/>
      <c r="AO53" s="5"/>
    </row>
    <row r="54" ht="56.25" customHeight="1">
      <c r="A54" s="36" t="s">
        <v>95</v>
      </c>
      <c r="B54" s="18"/>
      <c r="C54" s="36" t="s">
        <v>75</v>
      </c>
      <c r="D54" s="17"/>
      <c r="E54" s="18"/>
      <c r="F54" s="42">
        <v>44729.0</v>
      </c>
      <c r="G54" s="17"/>
      <c r="H54" s="18"/>
      <c r="I54" s="41" t="s">
        <v>96</v>
      </c>
      <c r="J54" s="17"/>
      <c r="K54" s="17"/>
      <c r="L54" s="17"/>
      <c r="M54" s="17"/>
      <c r="N54" s="17"/>
      <c r="O54" s="17"/>
      <c r="P54" s="17"/>
      <c r="Q54" s="18"/>
      <c r="R54" s="36" t="s">
        <v>23</v>
      </c>
      <c r="S54" s="17"/>
      <c r="T54" s="18"/>
      <c r="U54" s="36" t="s">
        <v>97</v>
      </c>
      <c r="V54" s="17"/>
      <c r="W54" s="17"/>
      <c r="X54" s="18"/>
      <c r="Y54" s="5"/>
      <c r="Z54" s="5"/>
      <c r="AA54" s="5"/>
      <c r="AB54" s="5"/>
      <c r="AC54" s="5"/>
      <c r="AD54" s="5"/>
      <c r="AE54" s="5"/>
      <c r="AF54" s="5"/>
      <c r="AG54" s="5"/>
      <c r="AH54" s="5"/>
      <c r="AI54" s="5"/>
      <c r="AJ54" s="5"/>
      <c r="AK54" s="5"/>
      <c r="AL54" s="5"/>
      <c r="AM54" s="5"/>
      <c r="AN54" s="5"/>
      <c r="AO54" s="5"/>
    </row>
    <row r="55" ht="54.0" customHeight="1">
      <c r="A55" s="36" t="s">
        <v>98</v>
      </c>
      <c r="B55" s="18"/>
      <c r="C55" s="36" t="s">
        <v>75</v>
      </c>
      <c r="D55" s="17"/>
      <c r="E55" s="18"/>
      <c r="F55" s="42">
        <v>44795.0</v>
      </c>
      <c r="G55" s="17"/>
      <c r="H55" s="18"/>
      <c r="I55" s="41" t="s">
        <v>99</v>
      </c>
      <c r="J55" s="17"/>
      <c r="K55" s="17"/>
      <c r="L55" s="17"/>
      <c r="M55" s="17"/>
      <c r="N55" s="17"/>
      <c r="O55" s="17"/>
      <c r="P55" s="17"/>
      <c r="Q55" s="18"/>
      <c r="R55" s="36" t="s">
        <v>23</v>
      </c>
      <c r="S55" s="17"/>
      <c r="T55" s="18"/>
      <c r="U55" s="36" t="s">
        <v>92</v>
      </c>
      <c r="V55" s="17"/>
      <c r="W55" s="17"/>
      <c r="X55" s="18"/>
      <c r="Y55" s="5"/>
      <c r="Z55" s="5"/>
      <c r="AA55" s="5"/>
      <c r="AB55" s="5"/>
      <c r="AC55" s="5"/>
      <c r="AD55" s="5"/>
      <c r="AE55" s="5"/>
      <c r="AF55" s="5"/>
      <c r="AG55" s="5"/>
      <c r="AH55" s="5"/>
      <c r="AI55" s="5"/>
      <c r="AJ55" s="5"/>
      <c r="AK55" s="5"/>
      <c r="AL55" s="5"/>
      <c r="AM55" s="5"/>
      <c r="AN55" s="5"/>
      <c r="AO55" s="5"/>
    </row>
    <row r="56" ht="66.75" customHeight="1">
      <c r="A56" s="36" t="s">
        <v>100</v>
      </c>
      <c r="B56" s="18"/>
      <c r="C56" s="36" t="s">
        <v>75</v>
      </c>
      <c r="D56" s="17"/>
      <c r="E56" s="18"/>
      <c r="F56" s="42">
        <v>45204.0</v>
      </c>
      <c r="G56" s="17"/>
      <c r="H56" s="18"/>
      <c r="I56" s="41" t="s">
        <v>101</v>
      </c>
      <c r="J56" s="17"/>
      <c r="K56" s="17"/>
      <c r="L56" s="17"/>
      <c r="M56" s="17"/>
      <c r="N56" s="17"/>
      <c r="O56" s="17"/>
      <c r="P56" s="17"/>
      <c r="Q56" s="18"/>
      <c r="R56" s="36" t="s">
        <v>23</v>
      </c>
      <c r="S56" s="17"/>
      <c r="T56" s="18"/>
      <c r="U56" s="36" t="s">
        <v>102</v>
      </c>
      <c r="V56" s="17"/>
      <c r="W56" s="17"/>
      <c r="X56" s="18"/>
      <c r="Y56" s="5"/>
      <c r="Z56" s="5"/>
      <c r="AA56" s="5"/>
      <c r="AB56" s="5"/>
      <c r="AC56" s="5"/>
      <c r="AD56" s="5"/>
      <c r="AE56" s="5"/>
      <c r="AF56" s="5"/>
      <c r="AG56" s="5"/>
      <c r="AH56" s="5"/>
      <c r="AI56" s="5"/>
      <c r="AJ56" s="5"/>
      <c r="AK56" s="5"/>
      <c r="AL56" s="5"/>
      <c r="AM56" s="5"/>
      <c r="AN56" s="5"/>
      <c r="AO56" s="5"/>
    </row>
    <row r="57" ht="78.0" customHeight="1">
      <c r="A57" s="36" t="s">
        <v>103</v>
      </c>
      <c r="B57" s="18"/>
      <c r="C57" s="36" t="s">
        <v>75</v>
      </c>
      <c r="D57" s="17"/>
      <c r="E57" s="18"/>
      <c r="F57" s="42">
        <v>45118.0</v>
      </c>
      <c r="G57" s="17"/>
      <c r="H57" s="18"/>
      <c r="I57" s="41" t="s">
        <v>104</v>
      </c>
      <c r="J57" s="17"/>
      <c r="K57" s="17"/>
      <c r="L57" s="17"/>
      <c r="M57" s="17"/>
      <c r="N57" s="17"/>
      <c r="O57" s="17"/>
      <c r="P57" s="17"/>
      <c r="Q57" s="18"/>
      <c r="R57" s="36" t="s">
        <v>23</v>
      </c>
      <c r="S57" s="17"/>
      <c r="T57" s="18"/>
      <c r="U57" s="36" t="s">
        <v>105</v>
      </c>
      <c r="V57" s="17"/>
      <c r="W57" s="17"/>
      <c r="X57" s="18"/>
      <c r="Y57" s="5"/>
      <c r="Z57" s="5"/>
      <c r="AA57" s="5"/>
      <c r="AB57" s="5"/>
      <c r="AC57" s="5"/>
      <c r="AD57" s="5"/>
      <c r="AE57" s="5"/>
      <c r="AF57" s="5"/>
      <c r="AG57" s="5"/>
      <c r="AH57" s="5"/>
      <c r="AI57" s="5"/>
      <c r="AJ57" s="5"/>
      <c r="AK57" s="5"/>
      <c r="AL57" s="5"/>
      <c r="AM57" s="5"/>
      <c r="AN57" s="5"/>
      <c r="AO57" s="5"/>
    </row>
    <row r="58" ht="78.0" customHeight="1">
      <c r="A58" s="36" t="s">
        <v>106</v>
      </c>
      <c r="B58" s="18"/>
      <c r="C58" s="36" t="s">
        <v>75</v>
      </c>
      <c r="D58" s="17"/>
      <c r="E58" s="18"/>
      <c r="F58" s="42">
        <v>45328.0</v>
      </c>
      <c r="G58" s="17"/>
      <c r="H58" s="18"/>
      <c r="I58" s="41" t="s">
        <v>107</v>
      </c>
      <c r="J58" s="17"/>
      <c r="K58" s="17"/>
      <c r="L58" s="17"/>
      <c r="M58" s="17"/>
      <c r="N58" s="17"/>
      <c r="O58" s="17"/>
      <c r="P58" s="17"/>
      <c r="Q58" s="18"/>
      <c r="R58" s="36" t="s">
        <v>23</v>
      </c>
      <c r="S58" s="17"/>
      <c r="T58" s="18"/>
      <c r="U58" s="36" t="s">
        <v>108</v>
      </c>
      <c r="V58" s="17"/>
      <c r="W58" s="17"/>
      <c r="X58" s="18"/>
      <c r="Y58" s="5"/>
      <c r="Z58" s="5"/>
      <c r="AA58" s="5"/>
      <c r="AB58" s="5"/>
      <c r="AC58" s="5"/>
      <c r="AD58" s="5"/>
      <c r="AE58" s="5"/>
      <c r="AF58" s="5"/>
      <c r="AG58" s="5"/>
      <c r="AH58" s="5"/>
      <c r="AI58" s="5"/>
      <c r="AJ58" s="5"/>
      <c r="AK58" s="5"/>
      <c r="AL58" s="5"/>
      <c r="AM58" s="5"/>
      <c r="AN58" s="5"/>
      <c r="AO58" s="5"/>
    </row>
    <row r="59" ht="102.0" customHeight="1">
      <c r="A59" s="36" t="s">
        <v>109</v>
      </c>
      <c r="B59" s="18"/>
      <c r="C59" s="36" t="s">
        <v>75</v>
      </c>
      <c r="D59" s="17"/>
      <c r="E59" s="18"/>
      <c r="F59" s="42">
        <v>45334.0</v>
      </c>
      <c r="G59" s="17"/>
      <c r="H59" s="18"/>
      <c r="I59" s="41" t="s">
        <v>110</v>
      </c>
      <c r="J59" s="17"/>
      <c r="K59" s="17"/>
      <c r="L59" s="17"/>
      <c r="M59" s="17"/>
      <c r="N59" s="17"/>
      <c r="O59" s="17"/>
      <c r="P59" s="17"/>
      <c r="Q59" s="18"/>
      <c r="R59" s="36" t="s">
        <v>23</v>
      </c>
      <c r="S59" s="17"/>
      <c r="T59" s="18"/>
      <c r="U59" s="36" t="s">
        <v>111</v>
      </c>
      <c r="V59" s="17"/>
      <c r="W59" s="17"/>
      <c r="X59" s="18"/>
      <c r="Y59" s="5"/>
      <c r="Z59" s="5"/>
      <c r="AA59" s="5"/>
      <c r="AB59" s="5"/>
      <c r="AC59" s="5"/>
      <c r="AD59" s="5"/>
      <c r="AE59" s="5"/>
      <c r="AF59" s="5"/>
      <c r="AG59" s="5"/>
      <c r="AH59" s="5"/>
      <c r="AI59" s="5"/>
      <c r="AJ59" s="5"/>
      <c r="AK59" s="5"/>
      <c r="AL59" s="5"/>
      <c r="AM59" s="5"/>
      <c r="AN59" s="5"/>
      <c r="AO59" s="5"/>
    </row>
    <row r="60" ht="156.75" customHeight="1">
      <c r="A60" s="36" t="s">
        <v>112</v>
      </c>
      <c r="B60" s="18"/>
      <c r="C60" s="36" t="s">
        <v>75</v>
      </c>
      <c r="D60" s="17"/>
      <c r="E60" s="18"/>
      <c r="F60" s="42">
        <v>45504.0</v>
      </c>
      <c r="G60" s="17"/>
      <c r="H60" s="18"/>
      <c r="I60" s="41" t="s">
        <v>113</v>
      </c>
      <c r="J60" s="17"/>
      <c r="K60" s="17"/>
      <c r="L60" s="17"/>
      <c r="M60" s="17"/>
      <c r="N60" s="17"/>
      <c r="O60" s="17"/>
      <c r="P60" s="17"/>
      <c r="Q60" s="18"/>
      <c r="R60" s="36" t="s">
        <v>23</v>
      </c>
      <c r="S60" s="17"/>
      <c r="T60" s="18"/>
      <c r="U60" s="36" t="s">
        <v>114</v>
      </c>
      <c r="V60" s="17"/>
      <c r="W60" s="17"/>
      <c r="X60" s="18"/>
      <c r="Y60" s="5"/>
      <c r="Z60" s="5"/>
      <c r="AA60" s="5"/>
      <c r="AB60" s="5"/>
      <c r="AC60" s="5"/>
      <c r="AD60" s="5"/>
      <c r="AE60" s="5"/>
      <c r="AF60" s="5"/>
      <c r="AG60" s="5"/>
      <c r="AH60" s="5"/>
      <c r="AI60" s="5"/>
      <c r="AJ60" s="5"/>
      <c r="AK60" s="5"/>
      <c r="AL60" s="5"/>
      <c r="AM60" s="5"/>
      <c r="AN60" s="5"/>
      <c r="AO60" s="5"/>
    </row>
    <row r="61" ht="105.0" customHeight="1">
      <c r="A61" s="36" t="s">
        <v>115</v>
      </c>
      <c r="B61" s="18"/>
      <c r="C61" s="36" t="s">
        <v>75</v>
      </c>
      <c r="D61" s="17"/>
      <c r="E61" s="18"/>
      <c r="F61" s="43">
        <v>45537.0</v>
      </c>
      <c r="G61" s="17"/>
      <c r="H61" s="18"/>
      <c r="I61" s="41" t="s">
        <v>116</v>
      </c>
      <c r="J61" s="17"/>
      <c r="K61" s="17"/>
      <c r="L61" s="17"/>
      <c r="M61" s="17"/>
      <c r="N61" s="17"/>
      <c r="O61" s="17"/>
      <c r="P61" s="17"/>
      <c r="Q61" s="18"/>
      <c r="R61" s="36" t="s">
        <v>23</v>
      </c>
      <c r="S61" s="17"/>
      <c r="T61" s="18"/>
      <c r="U61" s="36" t="s">
        <v>117</v>
      </c>
      <c r="V61" s="17"/>
      <c r="W61" s="17"/>
      <c r="X61" s="18"/>
      <c r="Y61" s="5"/>
      <c r="Z61" s="5"/>
      <c r="AA61" s="5"/>
      <c r="AB61" s="5"/>
      <c r="AC61" s="5"/>
      <c r="AD61" s="5"/>
      <c r="AE61" s="5"/>
      <c r="AF61" s="5"/>
      <c r="AG61" s="5"/>
      <c r="AH61" s="5"/>
      <c r="AI61" s="5"/>
      <c r="AJ61" s="5"/>
      <c r="AK61" s="5"/>
      <c r="AL61" s="5"/>
      <c r="AM61" s="5"/>
      <c r="AN61" s="5"/>
      <c r="AO61" s="5"/>
    </row>
    <row r="62" ht="409.5" customHeight="1">
      <c r="A62" s="36" t="s">
        <v>118</v>
      </c>
      <c r="B62" s="18"/>
      <c r="C62" s="36" t="s">
        <v>75</v>
      </c>
      <c r="D62" s="17"/>
      <c r="E62" s="18"/>
      <c r="F62" s="43">
        <v>45642.0</v>
      </c>
      <c r="G62" s="17"/>
      <c r="H62" s="18"/>
      <c r="I62" s="41" t="s">
        <v>119</v>
      </c>
      <c r="J62" s="17"/>
      <c r="K62" s="17"/>
      <c r="L62" s="17"/>
      <c r="M62" s="17"/>
      <c r="N62" s="17"/>
      <c r="O62" s="17"/>
      <c r="P62" s="17"/>
      <c r="Q62" s="18"/>
      <c r="R62" s="36" t="s">
        <v>23</v>
      </c>
      <c r="S62" s="17"/>
      <c r="T62" s="18"/>
      <c r="U62" s="36" t="s">
        <v>120</v>
      </c>
      <c r="V62" s="17"/>
      <c r="W62" s="17"/>
      <c r="X62" s="18"/>
      <c r="Y62" s="5"/>
      <c r="Z62" s="5"/>
      <c r="AA62" s="5"/>
      <c r="AB62" s="5"/>
      <c r="AC62" s="5"/>
      <c r="AD62" s="5"/>
      <c r="AE62" s="5"/>
      <c r="AF62" s="5"/>
      <c r="AG62" s="5"/>
      <c r="AH62" s="5"/>
      <c r="AI62" s="5"/>
      <c r="AJ62" s="5"/>
      <c r="AK62" s="5"/>
      <c r="AL62" s="5"/>
      <c r="AM62" s="5"/>
      <c r="AN62" s="5"/>
      <c r="AO62" s="5"/>
    </row>
    <row r="63" ht="16.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5"/>
      <c r="Z63" s="5"/>
      <c r="AA63" s="5"/>
      <c r="AB63" s="5"/>
      <c r="AC63" s="5"/>
      <c r="AD63" s="5"/>
      <c r="AE63" s="5"/>
      <c r="AF63" s="5"/>
      <c r="AG63" s="5"/>
      <c r="AH63" s="5"/>
      <c r="AI63" s="5"/>
      <c r="AJ63" s="5"/>
      <c r="AK63" s="5"/>
      <c r="AL63" s="5"/>
      <c r="AM63" s="5"/>
      <c r="AN63" s="5"/>
      <c r="AO63" s="5"/>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5"/>
      <c r="Z64" s="5"/>
      <c r="AA64" s="5"/>
      <c r="AB64" s="5"/>
      <c r="AC64" s="5"/>
      <c r="AD64" s="5"/>
      <c r="AE64" s="5"/>
      <c r="AF64" s="5"/>
      <c r="AG64" s="5"/>
      <c r="AH64" s="5"/>
      <c r="AI64" s="5"/>
      <c r="AJ64" s="5"/>
      <c r="AK64" s="5"/>
      <c r="AL64" s="5"/>
      <c r="AM64" s="5"/>
      <c r="AN64" s="5"/>
      <c r="AO64" s="5"/>
    </row>
    <row r="65" ht="16.5" customHeight="1">
      <c r="A65" s="45" t="s">
        <v>121</v>
      </c>
      <c r="B65" s="46"/>
      <c r="C65" s="46"/>
      <c r="D65" s="46"/>
      <c r="E65" s="46"/>
      <c r="F65" s="46"/>
      <c r="G65" s="46"/>
      <c r="H65" s="46"/>
      <c r="I65" s="46"/>
      <c r="J65" s="46"/>
      <c r="K65" s="46"/>
      <c r="L65" s="46"/>
      <c r="M65" s="46"/>
      <c r="N65" s="46"/>
      <c r="O65" s="46"/>
      <c r="P65" s="46"/>
      <c r="Q65" s="46"/>
      <c r="R65" s="46"/>
      <c r="S65" s="46"/>
      <c r="T65" s="47"/>
      <c r="U65" s="45" t="s">
        <v>122</v>
      </c>
      <c r="V65" s="46"/>
      <c r="W65" s="46"/>
      <c r="X65" s="47"/>
      <c r="Y65" s="5"/>
      <c r="Z65" s="5"/>
      <c r="AA65" s="5"/>
      <c r="AB65" s="5"/>
      <c r="AC65" s="5"/>
      <c r="AD65" s="5"/>
      <c r="AE65" s="5"/>
      <c r="AF65" s="5"/>
      <c r="AG65" s="5"/>
      <c r="AH65" s="5"/>
      <c r="AI65" s="5"/>
      <c r="AJ65" s="5"/>
      <c r="AK65" s="5"/>
      <c r="AL65" s="5"/>
      <c r="AM65" s="5"/>
      <c r="AN65" s="5"/>
      <c r="AO65" s="5"/>
    </row>
    <row r="66" ht="16.5" customHeight="1">
      <c r="A66" s="48"/>
      <c r="B66" s="49"/>
      <c r="C66" s="49"/>
      <c r="D66" s="49"/>
      <c r="E66" s="49"/>
      <c r="F66" s="49"/>
      <c r="G66" s="49"/>
      <c r="H66" s="49"/>
      <c r="I66" s="49"/>
      <c r="J66" s="49"/>
      <c r="K66" s="49"/>
      <c r="L66" s="49"/>
      <c r="M66" s="49"/>
      <c r="N66" s="49"/>
      <c r="O66" s="49"/>
      <c r="P66" s="49"/>
      <c r="Q66" s="49"/>
      <c r="R66" s="49"/>
      <c r="S66" s="49"/>
      <c r="T66" s="50"/>
      <c r="U66" s="48"/>
      <c r="V66" s="49"/>
      <c r="W66" s="49"/>
      <c r="X66" s="50"/>
      <c r="Y66" s="5"/>
      <c r="Z66" s="5"/>
      <c r="AA66" s="5"/>
      <c r="AB66" s="5"/>
      <c r="AC66" s="5"/>
      <c r="AD66" s="5"/>
      <c r="AE66" s="5"/>
      <c r="AF66" s="5"/>
      <c r="AG66" s="5"/>
      <c r="AH66" s="5"/>
      <c r="AI66" s="5"/>
      <c r="AJ66" s="5"/>
      <c r="AK66" s="5"/>
      <c r="AL66" s="5"/>
      <c r="AM66" s="5"/>
      <c r="AN66" s="5"/>
      <c r="AO66" s="5"/>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5"/>
      <c r="Z67" s="5"/>
      <c r="AA67" s="5"/>
      <c r="AB67" s="5"/>
      <c r="AC67" s="5"/>
      <c r="AD67" s="5"/>
      <c r="AE67" s="5"/>
      <c r="AF67" s="5"/>
      <c r="AG67" s="5"/>
      <c r="AH67" s="5"/>
      <c r="AI67" s="5"/>
      <c r="AJ67" s="5"/>
      <c r="AK67" s="5"/>
      <c r="AL67" s="5"/>
      <c r="AM67" s="5"/>
      <c r="AN67" s="5"/>
      <c r="AO67" s="5"/>
    </row>
    <row r="68" ht="16.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5"/>
      <c r="Z68" s="5"/>
      <c r="AA68" s="5"/>
      <c r="AB68" s="5"/>
      <c r="AC68" s="5"/>
      <c r="AD68" s="5"/>
      <c r="AE68" s="5"/>
      <c r="AF68" s="5"/>
      <c r="AG68" s="5"/>
      <c r="AH68" s="5"/>
      <c r="AI68" s="5"/>
      <c r="AJ68" s="5"/>
      <c r="AK68" s="5"/>
      <c r="AL68" s="5"/>
      <c r="AM68" s="5"/>
      <c r="AN68" s="5"/>
      <c r="AO68" s="5"/>
    </row>
    <row r="69" ht="16.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5"/>
      <c r="Z69" s="5"/>
      <c r="AA69" s="5"/>
      <c r="AB69" s="5"/>
      <c r="AC69" s="5"/>
      <c r="AD69" s="5"/>
      <c r="AE69" s="5"/>
      <c r="AF69" s="5"/>
      <c r="AG69" s="5"/>
      <c r="AH69" s="5"/>
      <c r="AI69" s="5"/>
      <c r="AJ69" s="5"/>
      <c r="AK69" s="5"/>
      <c r="AL69" s="5"/>
      <c r="AM69" s="5"/>
      <c r="AN69" s="5"/>
      <c r="AO69" s="5"/>
    </row>
    <row r="70" ht="16.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5"/>
      <c r="Z70" s="5"/>
      <c r="AA70" s="5"/>
      <c r="AB70" s="5"/>
      <c r="AC70" s="5"/>
      <c r="AD70" s="5"/>
      <c r="AE70" s="5"/>
      <c r="AF70" s="5"/>
      <c r="AG70" s="5"/>
      <c r="AH70" s="5"/>
      <c r="AI70" s="5"/>
      <c r="AJ70" s="5"/>
      <c r="AK70" s="5"/>
      <c r="AL70" s="5"/>
      <c r="AM70" s="5"/>
      <c r="AN70" s="5"/>
      <c r="AO70" s="5"/>
    </row>
    <row r="71" ht="16.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5"/>
      <c r="Z71" s="5"/>
      <c r="AA71" s="5"/>
      <c r="AB71" s="5"/>
      <c r="AC71" s="5"/>
      <c r="AD71" s="5"/>
      <c r="AE71" s="5"/>
      <c r="AF71" s="5"/>
      <c r="AG71" s="5"/>
      <c r="AH71" s="5"/>
      <c r="AI71" s="5"/>
      <c r="AJ71" s="5"/>
      <c r="AK71" s="5"/>
      <c r="AL71" s="5"/>
      <c r="AM71" s="5"/>
      <c r="AN71" s="5"/>
      <c r="AO71" s="5"/>
    </row>
    <row r="72" ht="16.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5"/>
      <c r="Z72" s="5"/>
      <c r="AA72" s="5"/>
      <c r="AB72" s="5"/>
      <c r="AC72" s="5"/>
      <c r="AD72" s="5"/>
      <c r="AE72" s="5"/>
      <c r="AF72" s="5"/>
      <c r="AG72" s="5"/>
      <c r="AH72" s="5"/>
      <c r="AI72" s="5"/>
      <c r="AJ72" s="5"/>
      <c r="AK72" s="5"/>
      <c r="AL72" s="5"/>
      <c r="AM72" s="5"/>
      <c r="AN72" s="5"/>
      <c r="AO72" s="5"/>
    </row>
    <row r="73" ht="16.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5"/>
      <c r="Z73" s="5"/>
      <c r="AA73" s="5"/>
      <c r="AB73" s="5"/>
      <c r="AC73" s="5"/>
      <c r="AD73" s="5"/>
      <c r="AE73" s="5"/>
      <c r="AF73" s="5"/>
      <c r="AG73" s="5"/>
      <c r="AH73" s="5"/>
      <c r="AI73" s="5"/>
      <c r="AJ73" s="5"/>
      <c r="AK73" s="5"/>
      <c r="AL73" s="5"/>
      <c r="AM73" s="5"/>
      <c r="AN73" s="5"/>
      <c r="AO73" s="5"/>
    </row>
    <row r="74" ht="16.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5"/>
      <c r="Z74" s="5"/>
      <c r="AA74" s="5"/>
      <c r="AB74" s="5"/>
      <c r="AC74" s="5"/>
      <c r="AD74" s="5"/>
      <c r="AE74" s="5"/>
      <c r="AF74" s="5"/>
      <c r="AG74" s="5"/>
      <c r="AH74" s="5"/>
      <c r="AI74" s="5"/>
      <c r="AJ74" s="5"/>
      <c r="AK74" s="5"/>
      <c r="AL74" s="5"/>
      <c r="AM74" s="5"/>
      <c r="AN74" s="5"/>
      <c r="AO74" s="5"/>
    </row>
    <row r="75" ht="16.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5"/>
      <c r="Z75" s="5"/>
      <c r="AA75" s="5"/>
      <c r="AB75" s="5"/>
      <c r="AC75" s="5"/>
      <c r="AD75" s="5"/>
      <c r="AE75" s="5"/>
      <c r="AF75" s="5"/>
      <c r="AG75" s="5"/>
      <c r="AH75" s="5"/>
      <c r="AI75" s="5"/>
      <c r="AJ75" s="5"/>
      <c r="AK75" s="5"/>
      <c r="AL75" s="5"/>
      <c r="AM75" s="5"/>
      <c r="AN75" s="5"/>
      <c r="AO75" s="5"/>
    </row>
    <row r="76" ht="16.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
      <c r="Z76" s="5"/>
      <c r="AA76" s="5"/>
      <c r="AB76" s="5"/>
      <c r="AC76" s="5"/>
      <c r="AD76" s="5"/>
      <c r="AE76" s="5"/>
      <c r="AF76" s="5"/>
      <c r="AG76" s="5"/>
      <c r="AH76" s="5"/>
      <c r="AI76" s="5"/>
      <c r="AJ76" s="5"/>
      <c r="AK76" s="5"/>
      <c r="AL76" s="5"/>
      <c r="AM76" s="5"/>
      <c r="AN76" s="5"/>
      <c r="AO76" s="5"/>
    </row>
    <row r="77" ht="16.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
      <c r="Z77" s="5"/>
      <c r="AA77" s="5"/>
      <c r="AB77" s="5"/>
      <c r="AC77" s="5"/>
      <c r="AD77" s="5"/>
      <c r="AE77" s="5"/>
      <c r="AF77" s="5"/>
      <c r="AG77" s="5"/>
      <c r="AH77" s="5"/>
      <c r="AI77" s="5"/>
      <c r="AJ77" s="5"/>
      <c r="AK77" s="5"/>
      <c r="AL77" s="5"/>
      <c r="AM77" s="5"/>
      <c r="AN77" s="5"/>
      <c r="AO77" s="5"/>
    </row>
    <row r="78" ht="16.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
      <c r="Z78" s="5"/>
      <c r="AA78" s="5"/>
      <c r="AB78" s="5"/>
      <c r="AC78" s="5"/>
      <c r="AD78" s="5"/>
      <c r="AE78" s="5"/>
      <c r="AF78" s="5"/>
      <c r="AG78" s="5"/>
      <c r="AH78" s="5"/>
      <c r="AI78" s="5"/>
      <c r="AJ78" s="5"/>
      <c r="AK78" s="5"/>
      <c r="AL78" s="5"/>
      <c r="AM78" s="5"/>
      <c r="AN78" s="5"/>
      <c r="AO78" s="5"/>
    </row>
    <row r="79" ht="16.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
      <c r="Z79" s="5"/>
      <c r="AA79" s="5"/>
      <c r="AB79" s="5"/>
      <c r="AC79" s="5"/>
      <c r="AD79" s="5"/>
      <c r="AE79" s="5"/>
      <c r="AF79" s="5"/>
      <c r="AG79" s="5"/>
      <c r="AH79" s="5"/>
      <c r="AI79" s="5"/>
      <c r="AJ79" s="5"/>
      <c r="AK79" s="5"/>
      <c r="AL79" s="5"/>
      <c r="AM79" s="5"/>
      <c r="AN79" s="5"/>
      <c r="AO79" s="5"/>
    </row>
    <row r="80" ht="16.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
      <c r="Z80" s="5"/>
      <c r="AA80" s="5"/>
      <c r="AB80" s="5"/>
      <c r="AC80" s="5"/>
      <c r="AD80" s="5"/>
      <c r="AE80" s="5"/>
      <c r="AF80" s="5"/>
      <c r="AG80" s="5"/>
      <c r="AH80" s="5"/>
      <c r="AI80" s="5"/>
      <c r="AJ80" s="5"/>
      <c r="AK80" s="5"/>
      <c r="AL80" s="5"/>
      <c r="AM80" s="5"/>
      <c r="AN80" s="5"/>
      <c r="AO80" s="5"/>
    </row>
    <row r="81" ht="16.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
      <c r="Z81" s="5"/>
      <c r="AA81" s="5"/>
      <c r="AB81" s="5"/>
      <c r="AC81" s="5"/>
      <c r="AD81" s="5"/>
      <c r="AE81" s="5"/>
      <c r="AF81" s="5"/>
      <c r="AG81" s="5"/>
      <c r="AH81" s="5"/>
      <c r="AI81" s="5"/>
      <c r="AJ81" s="5"/>
      <c r="AK81" s="5"/>
      <c r="AL81" s="5"/>
      <c r="AM81" s="5"/>
      <c r="AN81" s="5"/>
      <c r="AO81" s="5"/>
    </row>
    <row r="82" ht="16.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
      <c r="Z82" s="5"/>
      <c r="AA82" s="5"/>
      <c r="AB82" s="5"/>
      <c r="AC82" s="5"/>
      <c r="AD82" s="5"/>
      <c r="AE82" s="5"/>
      <c r="AF82" s="5"/>
      <c r="AG82" s="5"/>
      <c r="AH82" s="5"/>
      <c r="AI82" s="5"/>
      <c r="AJ82" s="5"/>
      <c r="AK82" s="5"/>
      <c r="AL82" s="5"/>
      <c r="AM82" s="5"/>
      <c r="AN82" s="5"/>
      <c r="AO82" s="5"/>
    </row>
    <row r="83" ht="16.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
      <c r="Z83" s="5"/>
      <c r="AA83" s="5"/>
      <c r="AB83" s="5"/>
      <c r="AC83" s="5"/>
      <c r="AD83" s="5"/>
      <c r="AE83" s="5"/>
      <c r="AF83" s="5"/>
      <c r="AG83" s="5"/>
      <c r="AH83" s="5"/>
      <c r="AI83" s="5"/>
      <c r="AJ83" s="5"/>
      <c r="AK83" s="5"/>
      <c r="AL83" s="5"/>
      <c r="AM83" s="5"/>
      <c r="AN83" s="5"/>
      <c r="AO83" s="5"/>
    </row>
    <row r="84" ht="16.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
      <c r="Z84" s="5"/>
      <c r="AA84" s="5"/>
      <c r="AB84" s="5"/>
      <c r="AC84" s="5"/>
      <c r="AD84" s="5"/>
      <c r="AE84" s="5"/>
      <c r="AF84" s="5"/>
      <c r="AG84" s="5"/>
      <c r="AH84" s="5"/>
      <c r="AI84" s="5"/>
      <c r="AJ84" s="5"/>
      <c r="AK84" s="5"/>
      <c r="AL84" s="5"/>
      <c r="AM84" s="5"/>
      <c r="AN84" s="5"/>
      <c r="AO84" s="5"/>
    </row>
    <row r="85" ht="16.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
      <c r="Z85" s="5"/>
      <c r="AA85" s="5"/>
      <c r="AB85" s="5"/>
      <c r="AC85" s="5"/>
      <c r="AD85" s="5"/>
      <c r="AE85" s="5"/>
      <c r="AF85" s="5"/>
      <c r="AG85" s="5"/>
      <c r="AH85" s="5"/>
      <c r="AI85" s="5"/>
      <c r="AJ85" s="5"/>
      <c r="AK85" s="5"/>
      <c r="AL85" s="5"/>
      <c r="AM85" s="5"/>
      <c r="AN85" s="5"/>
      <c r="AO85" s="5"/>
    </row>
    <row r="86" ht="16.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
      <c r="Z86" s="5"/>
      <c r="AA86" s="5"/>
      <c r="AB86" s="5"/>
      <c r="AC86" s="5"/>
      <c r="AD86" s="5"/>
      <c r="AE86" s="5"/>
      <c r="AF86" s="5"/>
      <c r="AG86" s="5"/>
      <c r="AH86" s="5"/>
      <c r="AI86" s="5"/>
      <c r="AJ86" s="5"/>
      <c r="AK86" s="5"/>
      <c r="AL86" s="5"/>
      <c r="AM86" s="5"/>
      <c r="AN86" s="5"/>
      <c r="AO86" s="5"/>
    </row>
    <row r="87" ht="16.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
      <c r="Z87" s="5"/>
      <c r="AA87" s="5"/>
      <c r="AB87" s="5"/>
      <c r="AC87" s="5"/>
      <c r="AD87" s="5"/>
      <c r="AE87" s="5"/>
      <c r="AF87" s="5"/>
      <c r="AG87" s="5"/>
      <c r="AH87" s="5"/>
      <c r="AI87" s="5"/>
      <c r="AJ87" s="5"/>
      <c r="AK87" s="5"/>
      <c r="AL87" s="5"/>
      <c r="AM87" s="5"/>
      <c r="AN87" s="5"/>
      <c r="AO87" s="5"/>
    </row>
    <row r="88" ht="16.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
      <c r="Z88" s="5"/>
      <c r="AA88" s="5"/>
      <c r="AB88" s="5"/>
      <c r="AC88" s="5"/>
      <c r="AD88" s="5"/>
      <c r="AE88" s="5"/>
      <c r="AF88" s="5"/>
      <c r="AG88" s="5"/>
      <c r="AH88" s="5"/>
      <c r="AI88" s="5"/>
      <c r="AJ88" s="5"/>
      <c r="AK88" s="5"/>
      <c r="AL88" s="5"/>
      <c r="AM88" s="5"/>
      <c r="AN88" s="5"/>
      <c r="AO88" s="5"/>
    </row>
    <row r="89" ht="16.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
      <c r="Z89" s="5"/>
      <c r="AA89" s="5"/>
      <c r="AB89" s="5"/>
      <c r="AC89" s="5"/>
      <c r="AD89" s="5"/>
      <c r="AE89" s="5"/>
      <c r="AF89" s="5"/>
      <c r="AG89" s="5"/>
      <c r="AH89" s="5"/>
      <c r="AI89" s="5"/>
      <c r="AJ89" s="5"/>
      <c r="AK89" s="5"/>
      <c r="AL89" s="5"/>
      <c r="AM89" s="5"/>
      <c r="AN89" s="5"/>
      <c r="AO89" s="5"/>
    </row>
    <row r="90" ht="16.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
      <c r="Z90" s="5"/>
      <c r="AA90" s="5"/>
      <c r="AB90" s="5"/>
      <c r="AC90" s="5"/>
      <c r="AD90" s="5"/>
      <c r="AE90" s="5"/>
      <c r="AF90" s="5"/>
      <c r="AG90" s="5"/>
      <c r="AH90" s="5"/>
      <c r="AI90" s="5"/>
      <c r="AJ90" s="5"/>
      <c r="AK90" s="5"/>
      <c r="AL90" s="5"/>
      <c r="AM90" s="5"/>
      <c r="AN90" s="5"/>
      <c r="AO90" s="5"/>
    </row>
    <row r="91" ht="16.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
      <c r="Z91" s="5"/>
      <c r="AA91" s="5"/>
      <c r="AB91" s="5"/>
      <c r="AC91" s="5"/>
      <c r="AD91" s="5"/>
      <c r="AE91" s="5"/>
      <c r="AF91" s="5"/>
      <c r="AG91" s="5"/>
      <c r="AH91" s="5"/>
      <c r="AI91" s="5"/>
      <c r="AJ91" s="5"/>
      <c r="AK91" s="5"/>
      <c r="AL91" s="5"/>
      <c r="AM91" s="5"/>
      <c r="AN91" s="5"/>
      <c r="AO91" s="5"/>
    </row>
    <row r="92" ht="16.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
      <c r="Z92" s="5"/>
      <c r="AA92" s="5"/>
      <c r="AB92" s="5"/>
      <c r="AC92" s="5"/>
      <c r="AD92" s="5"/>
      <c r="AE92" s="5"/>
      <c r="AF92" s="5"/>
      <c r="AG92" s="5"/>
      <c r="AH92" s="5"/>
      <c r="AI92" s="5"/>
      <c r="AJ92" s="5"/>
      <c r="AK92" s="5"/>
      <c r="AL92" s="5"/>
      <c r="AM92" s="5"/>
      <c r="AN92" s="5"/>
      <c r="AO92" s="5"/>
    </row>
    <row r="93" ht="16.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
      <c r="Z93" s="5"/>
      <c r="AA93" s="5"/>
      <c r="AB93" s="5"/>
      <c r="AC93" s="5"/>
      <c r="AD93" s="5"/>
      <c r="AE93" s="5"/>
      <c r="AF93" s="5"/>
      <c r="AG93" s="5"/>
      <c r="AH93" s="5"/>
      <c r="AI93" s="5"/>
      <c r="AJ93" s="5"/>
      <c r="AK93" s="5"/>
      <c r="AL93" s="5"/>
      <c r="AM93" s="5"/>
      <c r="AN93" s="5"/>
      <c r="AO93" s="5"/>
    </row>
    <row r="94" ht="16.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
      <c r="Z94" s="5"/>
      <c r="AA94" s="5"/>
      <c r="AB94" s="5"/>
      <c r="AC94" s="5"/>
      <c r="AD94" s="5"/>
      <c r="AE94" s="5"/>
      <c r="AF94" s="5"/>
      <c r="AG94" s="5"/>
      <c r="AH94" s="5"/>
      <c r="AI94" s="5"/>
      <c r="AJ94" s="5"/>
      <c r="AK94" s="5"/>
      <c r="AL94" s="5"/>
      <c r="AM94" s="5"/>
      <c r="AN94" s="5"/>
      <c r="AO94" s="5"/>
    </row>
    <row r="95" ht="16.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
      <c r="Z95" s="5"/>
      <c r="AA95" s="5"/>
      <c r="AB95" s="5"/>
      <c r="AC95" s="5"/>
      <c r="AD95" s="5"/>
      <c r="AE95" s="5"/>
      <c r="AF95" s="5"/>
      <c r="AG95" s="5"/>
      <c r="AH95" s="5"/>
      <c r="AI95" s="5"/>
      <c r="AJ95" s="5"/>
      <c r="AK95" s="5"/>
      <c r="AL95" s="5"/>
      <c r="AM95" s="5"/>
      <c r="AN95" s="5"/>
      <c r="AO95" s="5"/>
    </row>
    <row r="96" ht="16.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
      <c r="Z96" s="5"/>
      <c r="AA96" s="5"/>
      <c r="AB96" s="5"/>
      <c r="AC96" s="5"/>
      <c r="AD96" s="5"/>
      <c r="AE96" s="5"/>
      <c r="AF96" s="5"/>
      <c r="AG96" s="5"/>
      <c r="AH96" s="5"/>
      <c r="AI96" s="5"/>
      <c r="AJ96" s="5"/>
      <c r="AK96" s="5"/>
      <c r="AL96" s="5"/>
      <c r="AM96" s="5"/>
      <c r="AN96" s="5"/>
      <c r="AO96" s="5"/>
    </row>
    <row r="97" ht="16.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
      <c r="Z97" s="5"/>
      <c r="AA97" s="5"/>
      <c r="AB97" s="5"/>
      <c r="AC97" s="5"/>
      <c r="AD97" s="5"/>
      <c r="AE97" s="5"/>
      <c r="AF97" s="5"/>
      <c r="AG97" s="5"/>
      <c r="AH97" s="5"/>
      <c r="AI97" s="5"/>
      <c r="AJ97" s="5"/>
      <c r="AK97" s="5"/>
      <c r="AL97" s="5"/>
      <c r="AM97" s="5"/>
      <c r="AN97" s="5"/>
      <c r="AO97" s="5"/>
    </row>
    <row r="98" ht="16.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
      <c r="Z98" s="5"/>
      <c r="AA98" s="5"/>
      <c r="AB98" s="5"/>
      <c r="AC98" s="5"/>
      <c r="AD98" s="5"/>
      <c r="AE98" s="5"/>
      <c r="AF98" s="5"/>
      <c r="AG98" s="5"/>
      <c r="AH98" s="5"/>
      <c r="AI98" s="5"/>
      <c r="AJ98" s="5"/>
      <c r="AK98" s="5"/>
      <c r="AL98" s="5"/>
      <c r="AM98" s="5"/>
      <c r="AN98" s="5"/>
      <c r="AO98" s="5"/>
    </row>
    <row r="99" ht="16.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
      <c r="Z99" s="5"/>
      <c r="AA99" s="5"/>
      <c r="AB99" s="5"/>
      <c r="AC99" s="5"/>
      <c r="AD99" s="5"/>
      <c r="AE99" s="5"/>
      <c r="AF99" s="5"/>
      <c r="AG99" s="5"/>
      <c r="AH99" s="5"/>
      <c r="AI99" s="5"/>
      <c r="AJ99" s="5"/>
      <c r="AK99" s="5"/>
      <c r="AL99" s="5"/>
      <c r="AM99" s="5"/>
      <c r="AN99" s="5"/>
      <c r="AO99" s="5"/>
    </row>
    <row r="100" ht="16.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
      <c r="Z100" s="5"/>
      <c r="AA100" s="5"/>
      <c r="AB100" s="5"/>
      <c r="AC100" s="5"/>
      <c r="AD100" s="5"/>
      <c r="AE100" s="5"/>
      <c r="AF100" s="5"/>
      <c r="AG100" s="5"/>
      <c r="AH100" s="5"/>
      <c r="AI100" s="5"/>
      <c r="AJ100" s="5"/>
      <c r="AK100" s="5"/>
      <c r="AL100" s="5"/>
      <c r="AM100" s="5"/>
      <c r="AN100" s="5"/>
      <c r="AO100" s="5"/>
    </row>
    <row r="101" ht="16.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
      <c r="Z101" s="5"/>
      <c r="AA101" s="5"/>
      <c r="AB101" s="5"/>
      <c r="AC101" s="5"/>
      <c r="AD101" s="5"/>
      <c r="AE101" s="5"/>
      <c r="AF101" s="5"/>
      <c r="AG101" s="5"/>
      <c r="AH101" s="5"/>
      <c r="AI101" s="5"/>
      <c r="AJ101" s="5"/>
      <c r="AK101" s="5"/>
      <c r="AL101" s="5"/>
      <c r="AM101" s="5"/>
      <c r="AN101" s="5"/>
      <c r="AO101" s="5"/>
    </row>
    <row r="102" ht="16.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
      <c r="Z102" s="5"/>
      <c r="AA102" s="5"/>
      <c r="AB102" s="5"/>
      <c r="AC102" s="5"/>
      <c r="AD102" s="5"/>
      <c r="AE102" s="5"/>
      <c r="AF102" s="5"/>
      <c r="AG102" s="5"/>
      <c r="AH102" s="5"/>
      <c r="AI102" s="5"/>
      <c r="AJ102" s="5"/>
      <c r="AK102" s="5"/>
      <c r="AL102" s="5"/>
      <c r="AM102" s="5"/>
      <c r="AN102" s="5"/>
      <c r="AO102" s="5"/>
    </row>
    <row r="103" ht="16.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
      <c r="Z103" s="5"/>
      <c r="AA103" s="5"/>
      <c r="AB103" s="5"/>
      <c r="AC103" s="5"/>
      <c r="AD103" s="5"/>
      <c r="AE103" s="5"/>
      <c r="AF103" s="5"/>
      <c r="AG103" s="5"/>
      <c r="AH103" s="5"/>
      <c r="AI103" s="5"/>
      <c r="AJ103" s="5"/>
      <c r="AK103" s="5"/>
      <c r="AL103" s="5"/>
      <c r="AM103" s="5"/>
      <c r="AN103" s="5"/>
      <c r="AO103" s="5"/>
    </row>
    <row r="104" ht="16.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
      <c r="Z104" s="5"/>
      <c r="AA104" s="5"/>
      <c r="AB104" s="5"/>
      <c r="AC104" s="5"/>
      <c r="AD104" s="5"/>
      <c r="AE104" s="5"/>
      <c r="AF104" s="5"/>
      <c r="AG104" s="5"/>
      <c r="AH104" s="5"/>
      <c r="AI104" s="5"/>
      <c r="AJ104" s="5"/>
      <c r="AK104" s="5"/>
      <c r="AL104" s="5"/>
      <c r="AM104" s="5"/>
      <c r="AN104" s="5"/>
      <c r="AO104" s="5"/>
    </row>
    <row r="105" ht="16.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
      <c r="Z105" s="5"/>
      <c r="AA105" s="5"/>
      <c r="AB105" s="5"/>
      <c r="AC105" s="5"/>
      <c r="AD105" s="5"/>
      <c r="AE105" s="5"/>
      <c r="AF105" s="5"/>
      <c r="AG105" s="5"/>
      <c r="AH105" s="5"/>
      <c r="AI105" s="5"/>
      <c r="AJ105" s="5"/>
      <c r="AK105" s="5"/>
      <c r="AL105" s="5"/>
      <c r="AM105" s="5"/>
      <c r="AN105" s="5"/>
      <c r="AO105" s="5"/>
    </row>
    <row r="106" ht="16.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
      <c r="Z106" s="5"/>
      <c r="AA106" s="5"/>
      <c r="AB106" s="5"/>
      <c r="AC106" s="5"/>
      <c r="AD106" s="5"/>
      <c r="AE106" s="5"/>
      <c r="AF106" s="5"/>
      <c r="AG106" s="5"/>
      <c r="AH106" s="5"/>
      <c r="AI106" s="5"/>
      <c r="AJ106" s="5"/>
      <c r="AK106" s="5"/>
      <c r="AL106" s="5"/>
      <c r="AM106" s="5"/>
      <c r="AN106" s="5"/>
      <c r="AO106" s="5"/>
    </row>
    <row r="107" ht="16.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
      <c r="Z107" s="5"/>
      <c r="AA107" s="5"/>
      <c r="AB107" s="5"/>
      <c r="AC107" s="5"/>
      <c r="AD107" s="5"/>
      <c r="AE107" s="5"/>
      <c r="AF107" s="5"/>
      <c r="AG107" s="5"/>
      <c r="AH107" s="5"/>
      <c r="AI107" s="5"/>
      <c r="AJ107" s="5"/>
      <c r="AK107" s="5"/>
      <c r="AL107" s="5"/>
      <c r="AM107" s="5"/>
      <c r="AN107" s="5"/>
      <c r="AO107" s="5"/>
    </row>
    <row r="108" ht="16.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
      <c r="Z108" s="5"/>
      <c r="AA108" s="5"/>
      <c r="AB108" s="5"/>
      <c r="AC108" s="5"/>
      <c r="AD108" s="5"/>
      <c r="AE108" s="5"/>
      <c r="AF108" s="5"/>
      <c r="AG108" s="5"/>
      <c r="AH108" s="5"/>
      <c r="AI108" s="5"/>
      <c r="AJ108" s="5"/>
      <c r="AK108" s="5"/>
      <c r="AL108" s="5"/>
      <c r="AM108" s="5"/>
      <c r="AN108" s="5"/>
      <c r="AO108" s="5"/>
    </row>
    <row r="109" ht="16.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
      <c r="Z109" s="5"/>
      <c r="AA109" s="5"/>
      <c r="AB109" s="5"/>
      <c r="AC109" s="5"/>
      <c r="AD109" s="5"/>
      <c r="AE109" s="5"/>
      <c r="AF109" s="5"/>
      <c r="AG109" s="5"/>
      <c r="AH109" s="5"/>
      <c r="AI109" s="5"/>
      <c r="AJ109" s="5"/>
      <c r="AK109" s="5"/>
      <c r="AL109" s="5"/>
      <c r="AM109" s="5"/>
      <c r="AN109" s="5"/>
      <c r="AO109" s="5"/>
    </row>
    <row r="110" ht="16.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
      <c r="Z110" s="5"/>
      <c r="AA110" s="5"/>
      <c r="AB110" s="5"/>
      <c r="AC110" s="5"/>
      <c r="AD110" s="5"/>
      <c r="AE110" s="5"/>
      <c r="AF110" s="5"/>
      <c r="AG110" s="5"/>
      <c r="AH110" s="5"/>
      <c r="AI110" s="5"/>
      <c r="AJ110" s="5"/>
      <c r="AK110" s="5"/>
      <c r="AL110" s="5"/>
      <c r="AM110" s="5"/>
      <c r="AN110" s="5"/>
      <c r="AO110" s="5"/>
    </row>
    <row r="111" ht="16.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
      <c r="Z111" s="5"/>
      <c r="AA111" s="5"/>
      <c r="AB111" s="5"/>
      <c r="AC111" s="5"/>
      <c r="AD111" s="5"/>
      <c r="AE111" s="5"/>
      <c r="AF111" s="5"/>
      <c r="AG111" s="5"/>
      <c r="AH111" s="5"/>
      <c r="AI111" s="5"/>
      <c r="AJ111" s="5"/>
      <c r="AK111" s="5"/>
      <c r="AL111" s="5"/>
      <c r="AM111" s="5"/>
      <c r="AN111" s="5"/>
      <c r="AO111" s="5"/>
    </row>
    <row r="112" ht="16.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
      <c r="Z112" s="5"/>
      <c r="AA112" s="5"/>
      <c r="AB112" s="5"/>
      <c r="AC112" s="5"/>
      <c r="AD112" s="5"/>
      <c r="AE112" s="5"/>
      <c r="AF112" s="5"/>
      <c r="AG112" s="5"/>
      <c r="AH112" s="5"/>
      <c r="AI112" s="5"/>
      <c r="AJ112" s="5"/>
      <c r="AK112" s="5"/>
      <c r="AL112" s="5"/>
      <c r="AM112" s="5"/>
      <c r="AN112" s="5"/>
      <c r="AO112" s="5"/>
    </row>
    <row r="113" ht="16.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
      <c r="Z113" s="5"/>
      <c r="AA113" s="5"/>
      <c r="AB113" s="5"/>
      <c r="AC113" s="5"/>
      <c r="AD113" s="5"/>
      <c r="AE113" s="5"/>
      <c r="AF113" s="5"/>
      <c r="AG113" s="5"/>
      <c r="AH113" s="5"/>
      <c r="AI113" s="5"/>
      <c r="AJ113" s="5"/>
      <c r="AK113" s="5"/>
      <c r="AL113" s="5"/>
      <c r="AM113" s="5"/>
      <c r="AN113" s="5"/>
      <c r="AO113" s="5"/>
    </row>
    <row r="114" ht="16.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
      <c r="Z114" s="5"/>
      <c r="AA114" s="5"/>
      <c r="AB114" s="5"/>
      <c r="AC114" s="5"/>
      <c r="AD114" s="5"/>
      <c r="AE114" s="5"/>
      <c r="AF114" s="5"/>
      <c r="AG114" s="5"/>
      <c r="AH114" s="5"/>
      <c r="AI114" s="5"/>
      <c r="AJ114" s="5"/>
      <c r="AK114" s="5"/>
      <c r="AL114" s="5"/>
      <c r="AM114" s="5"/>
      <c r="AN114" s="5"/>
      <c r="AO114" s="5"/>
    </row>
    <row r="115" ht="16.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
      <c r="Z115" s="5"/>
      <c r="AA115" s="5"/>
      <c r="AB115" s="5"/>
      <c r="AC115" s="5"/>
      <c r="AD115" s="5"/>
      <c r="AE115" s="5"/>
      <c r="AF115" s="5"/>
      <c r="AG115" s="5"/>
      <c r="AH115" s="5"/>
      <c r="AI115" s="5"/>
      <c r="AJ115" s="5"/>
      <c r="AK115" s="5"/>
      <c r="AL115" s="5"/>
      <c r="AM115" s="5"/>
      <c r="AN115" s="5"/>
      <c r="AO115" s="5"/>
    </row>
    <row r="116" ht="16.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
      <c r="Z116" s="5"/>
      <c r="AA116" s="5"/>
      <c r="AB116" s="5"/>
      <c r="AC116" s="5"/>
      <c r="AD116" s="5"/>
      <c r="AE116" s="5"/>
      <c r="AF116" s="5"/>
      <c r="AG116" s="5"/>
      <c r="AH116" s="5"/>
      <c r="AI116" s="5"/>
      <c r="AJ116" s="5"/>
      <c r="AK116" s="5"/>
      <c r="AL116" s="5"/>
      <c r="AM116" s="5"/>
      <c r="AN116" s="5"/>
      <c r="AO116" s="5"/>
    </row>
    <row r="117" ht="16.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
      <c r="Z117" s="5"/>
      <c r="AA117" s="5"/>
      <c r="AB117" s="5"/>
      <c r="AC117" s="5"/>
      <c r="AD117" s="5"/>
      <c r="AE117" s="5"/>
      <c r="AF117" s="5"/>
      <c r="AG117" s="5"/>
      <c r="AH117" s="5"/>
      <c r="AI117" s="5"/>
      <c r="AJ117" s="5"/>
      <c r="AK117" s="5"/>
      <c r="AL117" s="5"/>
      <c r="AM117" s="5"/>
      <c r="AN117" s="5"/>
      <c r="AO117" s="5"/>
    </row>
    <row r="118" ht="16.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
      <c r="Z118" s="5"/>
      <c r="AA118" s="5"/>
      <c r="AB118" s="5"/>
      <c r="AC118" s="5"/>
      <c r="AD118" s="5"/>
      <c r="AE118" s="5"/>
      <c r="AF118" s="5"/>
      <c r="AG118" s="5"/>
      <c r="AH118" s="5"/>
      <c r="AI118" s="5"/>
      <c r="AJ118" s="5"/>
      <c r="AK118" s="5"/>
      <c r="AL118" s="5"/>
      <c r="AM118" s="5"/>
      <c r="AN118" s="5"/>
      <c r="AO118" s="5"/>
    </row>
    <row r="119" ht="16.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
      <c r="Z119" s="5"/>
      <c r="AA119" s="5"/>
      <c r="AB119" s="5"/>
      <c r="AC119" s="5"/>
      <c r="AD119" s="5"/>
      <c r="AE119" s="5"/>
      <c r="AF119" s="5"/>
      <c r="AG119" s="5"/>
      <c r="AH119" s="5"/>
      <c r="AI119" s="5"/>
      <c r="AJ119" s="5"/>
      <c r="AK119" s="5"/>
      <c r="AL119" s="5"/>
      <c r="AM119" s="5"/>
      <c r="AN119" s="5"/>
      <c r="AO119" s="5"/>
    </row>
    <row r="120" ht="16.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
      <c r="Z120" s="5"/>
      <c r="AA120" s="5"/>
      <c r="AB120" s="5"/>
      <c r="AC120" s="5"/>
      <c r="AD120" s="5"/>
      <c r="AE120" s="5"/>
      <c r="AF120" s="5"/>
      <c r="AG120" s="5"/>
      <c r="AH120" s="5"/>
      <c r="AI120" s="5"/>
      <c r="AJ120" s="5"/>
      <c r="AK120" s="5"/>
      <c r="AL120" s="5"/>
      <c r="AM120" s="5"/>
      <c r="AN120" s="5"/>
      <c r="AO120" s="5"/>
    </row>
    <row r="121" ht="16.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
      <c r="Z121" s="5"/>
      <c r="AA121" s="5"/>
      <c r="AB121" s="5"/>
      <c r="AC121" s="5"/>
      <c r="AD121" s="5"/>
      <c r="AE121" s="5"/>
      <c r="AF121" s="5"/>
      <c r="AG121" s="5"/>
      <c r="AH121" s="5"/>
      <c r="AI121" s="5"/>
      <c r="AJ121" s="5"/>
      <c r="AK121" s="5"/>
      <c r="AL121" s="5"/>
      <c r="AM121" s="5"/>
      <c r="AN121" s="5"/>
      <c r="AO121" s="5"/>
    </row>
    <row r="122" ht="16.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
      <c r="Z122" s="5"/>
      <c r="AA122" s="5"/>
      <c r="AB122" s="5"/>
      <c r="AC122" s="5"/>
      <c r="AD122" s="5"/>
      <c r="AE122" s="5"/>
      <c r="AF122" s="5"/>
      <c r="AG122" s="5"/>
      <c r="AH122" s="5"/>
      <c r="AI122" s="5"/>
      <c r="AJ122" s="5"/>
      <c r="AK122" s="5"/>
      <c r="AL122" s="5"/>
      <c r="AM122" s="5"/>
      <c r="AN122" s="5"/>
      <c r="AO122" s="5"/>
    </row>
    <row r="123" ht="16.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
      <c r="Z123" s="5"/>
      <c r="AA123" s="5"/>
      <c r="AB123" s="5"/>
      <c r="AC123" s="5"/>
      <c r="AD123" s="5"/>
      <c r="AE123" s="5"/>
      <c r="AF123" s="5"/>
      <c r="AG123" s="5"/>
      <c r="AH123" s="5"/>
      <c r="AI123" s="5"/>
      <c r="AJ123" s="5"/>
      <c r="AK123" s="5"/>
      <c r="AL123" s="5"/>
      <c r="AM123" s="5"/>
      <c r="AN123" s="5"/>
      <c r="AO123" s="5"/>
    </row>
    <row r="124" ht="16.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
      <c r="Z124" s="5"/>
      <c r="AA124" s="5"/>
      <c r="AB124" s="5"/>
      <c r="AC124" s="5"/>
      <c r="AD124" s="5"/>
      <c r="AE124" s="5"/>
      <c r="AF124" s="5"/>
      <c r="AG124" s="5"/>
      <c r="AH124" s="5"/>
      <c r="AI124" s="5"/>
      <c r="AJ124" s="5"/>
      <c r="AK124" s="5"/>
      <c r="AL124" s="5"/>
      <c r="AM124" s="5"/>
      <c r="AN124" s="5"/>
      <c r="AO124" s="5"/>
    </row>
    <row r="125" ht="16.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
      <c r="Z125" s="5"/>
      <c r="AA125" s="5"/>
      <c r="AB125" s="5"/>
      <c r="AC125" s="5"/>
      <c r="AD125" s="5"/>
      <c r="AE125" s="5"/>
      <c r="AF125" s="5"/>
      <c r="AG125" s="5"/>
      <c r="AH125" s="5"/>
      <c r="AI125" s="5"/>
      <c r="AJ125" s="5"/>
      <c r="AK125" s="5"/>
      <c r="AL125" s="5"/>
      <c r="AM125" s="5"/>
      <c r="AN125" s="5"/>
      <c r="AO125" s="5"/>
    </row>
    <row r="126" ht="16.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
      <c r="Z126" s="5"/>
      <c r="AA126" s="5"/>
      <c r="AB126" s="5"/>
      <c r="AC126" s="5"/>
      <c r="AD126" s="5"/>
      <c r="AE126" s="5"/>
      <c r="AF126" s="5"/>
      <c r="AG126" s="5"/>
      <c r="AH126" s="5"/>
      <c r="AI126" s="5"/>
      <c r="AJ126" s="5"/>
      <c r="AK126" s="5"/>
      <c r="AL126" s="5"/>
      <c r="AM126" s="5"/>
      <c r="AN126" s="5"/>
      <c r="AO126" s="5"/>
    </row>
    <row r="127" ht="16.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
      <c r="Z127" s="5"/>
      <c r="AA127" s="5"/>
      <c r="AB127" s="5"/>
      <c r="AC127" s="5"/>
      <c r="AD127" s="5"/>
      <c r="AE127" s="5"/>
      <c r="AF127" s="5"/>
      <c r="AG127" s="5"/>
      <c r="AH127" s="5"/>
      <c r="AI127" s="5"/>
      <c r="AJ127" s="5"/>
      <c r="AK127" s="5"/>
      <c r="AL127" s="5"/>
      <c r="AM127" s="5"/>
      <c r="AN127" s="5"/>
      <c r="AO127" s="5"/>
    </row>
    <row r="128" ht="16.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
      <c r="Z128" s="5"/>
      <c r="AA128" s="5"/>
      <c r="AB128" s="5"/>
      <c r="AC128" s="5"/>
      <c r="AD128" s="5"/>
      <c r="AE128" s="5"/>
      <c r="AF128" s="5"/>
      <c r="AG128" s="5"/>
      <c r="AH128" s="5"/>
      <c r="AI128" s="5"/>
      <c r="AJ128" s="5"/>
      <c r="AK128" s="5"/>
      <c r="AL128" s="5"/>
      <c r="AM128" s="5"/>
      <c r="AN128" s="5"/>
      <c r="AO128" s="5"/>
    </row>
    <row r="129" ht="16.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
      <c r="Z129" s="5"/>
      <c r="AA129" s="5"/>
      <c r="AB129" s="5"/>
      <c r="AC129" s="5"/>
      <c r="AD129" s="5"/>
      <c r="AE129" s="5"/>
      <c r="AF129" s="5"/>
      <c r="AG129" s="5"/>
      <c r="AH129" s="5"/>
      <c r="AI129" s="5"/>
      <c r="AJ129" s="5"/>
      <c r="AK129" s="5"/>
      <c r="AL129" s="5"/>
      <c r="AM129" s="5"/>
      <c r="AN129" s="5"/>
      <c r="AO129" s="5"/>
    </row>
    <row r="130" ht="16.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
      <c r="Z130" s="5"/>
      <c r="AA130" s="5"/>
      <c r="AB130" s="5"/>
      <c r="AC130" s="5"/>
      <c r="AD130" s="5"/>
      <c r="AE130" s="5"/>
      <c r="AF130" s="5"/>
      <c r="AG130" s="5"/>
      <c r="AH130" s="5"/>
      <c r="AI130" s="5"/>
      <c r="AJ130" s="5"/>
      <c r="AK130" s="5"/>
      <c r="AL130" s="5"/>
      <c r="AM130" s="5"/>
      <c r="AN130" s="5"/>
      <c r="AO130" s="5"/>
    </row>
    <row r="131" ht="16.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
      <c r="Z131" s="5"/>
      <c r="AA131" s="5"/>
      <c r="AB131" s="5"/>
      <c r="AC131" s="5"/>
      <c r="AD131" s="5"/>
      <c r="AE131" s="5"/>
      <c r="AF131" s="5"/>
      <c r="AG131" s="5"/>
      <c r="AH131" s="5"/>
      <c r="AI131" s="5"/>
      <c r="AJ131" s="5"/>
      <c r="AK131" s="5"/>
      <c r="AL131" s="5"/>
      <c r="AM131" s="5"/>
      <c r="AN131" s="5"/>
      <c r="AO131" s="5"/>
    </row>
    <row r="132" ht="16.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
      <c r="Z132" s="5"/>
      <c r="AA132" s="5"/>
      <c r="AB132" s="5"/>
      <c r="AC132" s="5"/>
      <c r="AD132" s="5"/>
      <c r="AE132" s="5"/>
      <c r="AF132" s="5"/>
      <c r="AG132" s="5"/>
      <c r="AH132" s="5"/>
      <c r="AI132" s="5"/>
      <c r="AJ132" s="5"/>
      <c r="AK132" s="5"/>
      <c r="AL132" s="5"/>
      <c r="AM132" s="5"/>
      <c r="AN132" s="5"/>
      <c r="AO132" s="5"/>
    </row>
    <row r="133" ht="16.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
      <c r="Z133" s="5"/>
      <c r="AA133" s="5"/>
      <c r="AB133" s="5"/>
      <c r="AC133" s="5"/>
      <c r="AD133" s="5"/>
      <c r="AE133" s="5"/>
      <c r="AF133" s="5"/>
      <c r="AG133" s="5"/>
      <c r="AH133" s="5"/>
      <c r="AI133" s="5"/>
      <c r="AJ133" s="5"/>
      <c r="AK133" s="5"/>
      <c r="AL133" s="5"/>
      <c r="AM133" s="5"/>
      <c r="AN133" s="5"/>
      <c r="AO133" s="5"/>
    </row>
    <row r="134" ht="16.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
      <c r="Z134" s="5"/>
      <c r="AA134" s="5"/>
      <c r="AB134" s="5"/>
      <c r="AC134" s="5"/>
      <c r="AD134" s="5"/>
      <c r="AE134" s="5"/>
      <c r="AF134" s="5"/>
      <c r="AG134" s="5"/>
      <c r="AH134" s="5"/>
      <c r="AI134" s="5"/>
      <c r="AJ134" s="5"/>
      <c r="AK134" s="5"/>
      <c r="AL134" s="5"/>
      <c r="AM134" s="5"/>
      <c r="AN134" s="5"/>
      <c r="AO134" s="5"/>
    </row>
    <row r="135" ht="16.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
      <c r="Z135" s="5"/>
      <c r="AA135" s="5"/>
      <c r="AB135" s="5"/>
      <c r="AC135" s="5"/>
      <c r="AD135" s="5"/>
      <c r="AE135" s="5"/>
      <c r="AF135" s="5"/>
      <c r="AG135" s="5"/>
      <c r="AH135" s="5"/>
      <c r="AI135" s="5"/>
      <c r="AJ135" s="5"/>
      <c r="AK135" s="5"/>
      <c r="AL135" s="5"/>
      <c r="AM135" s="5"/>
      <c r="AN135" s="5"/>
      <c r="AO135" s="5"/>
    </row>
    <row r="136" ht="16.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
      <c r="Z136" s="5"/>
      <c r="AA136" s="5"/>
      <c r="AB136" s="5"/>
      <c r="AC136" s="5"/>
      <c r="AD136" s="5"/>
      <c r="AE136" s="5"/>
      <c r="AF136" s="5"/>
      <c r="AG136" s="5"/>
      <c r="AH136" s="5"/>
      <c r="AI136" s="5"/>
      <c r="AJ136" s="5"/>
      <c r="AK136" s="5"/>
      <c r="AL136" s="5"/>
      <c r="AM136" s="5"/>
      <c r="AN136" s="5"/>
      <c r="AO136" s="5"/>
    </row>
    <row r="137" ht="16.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
      <c r="Z137" s="5"/>
      <c r="AA137" s="5"/>
      <c r="AB137" s="5"/>
      <c r="AC137" s="5"/>
      <c r="AD137" s="5"/>
      <c r="AE137" s="5"/>
      <c r="AF137" s="5"/>
      <c r="AG137" s="5"/>
      <c r="AH137" s="5"/>
      <c r="AI137" s="5"/>
      <c r="AJ137" s="5"/>
      <c r="AK137" s="5"/>
      <c r="AL137" s="5"/>
      <c r="AM137" s="5"/>
      <c r="AN137" s="5"/>
      <c r="AO137" s="5"/>
    </row>
    <row r="138" ht="16.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
      <c r="Z138" s="5"/>
      <c r="AA138" s="5"/>
      <c r="AB138" s="5"/>
      <c r="AC138" s="5"/>
      <c r="AD138" s="5"/>
      <c r="AE138" s="5"/>
      <c r="AF138" s="5"/>
      <c r="AG138" s="5"/>
      <c r="AH138" s="5"/>
      <c r="AI138" s="5"/>
      <c r="AJ138" s="5"/>
      <c r="AK138" s="5"/>
      <c r="AL138" s="5"/>
      <c r="AM138" s="5"/>
      <c r="AN138" s="5"/>
      <c r="AO138" s="5"/>
    </row>
    <row r="139" ht="16.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
      <c r="Z139" s="5"/>
      <c r="AA139" s="5"/>
      <c r="AB139" s="5"/>
      <c r="AC139" s="5"/>
      <c r="AD139" s="5"/>
      <c r="AE139" s="5"/>
      <c r="AF139" s="5"/>
      <c r="AG139" s="5"/>
      <c r="AH139" s="5"/>
      <c r="AI139" s="5"/>
      <c r="AJ139" s="5"/>
      <c r="AK139" s="5"/>
      <c r="AL139" s="5"/>
      <c r="AM139" s="5"/>
      <c r="AN139" s="5"/>
      <c r="AO139" s="5"/>
    </row>
    <row r="140" ht="16.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
      <c r="Z140" s="5"/>
      <c r="AA140" s="5"/>
      <c r="AB140" s="5"/>
      <c r="AC140" s="5"/>
      <c r="AD140" s="5"/>
      <c r="AE140" s="5"/>
      <c r="AF140" s="5"/>
      <c r="AG140" s="5"/>
      <c r="AH140" s="5"/>
      <c r="AI140" s="5"/>
      <c r="AJ140" s="5"/>
      <c r="AK140" s="5"/>
      <c r="AL140" s="5"/>
      <c r="AM140" s="5"/>
      <c r="AN140" s="5"/>
      <c r="AO140" s="5"/>
    </row>
    <row r="141" ht="16.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
      <c r="Z141" s="5"/>
      <c r="AA141" s="5"/>
      <c r="AB141" s="5"/>
      <c r="AC141" s="5"/>
      <c r="AD141" s="5"/>
      <c r="AE141" s="5"/>
      <c r="AF141" s="5"/>
      <c r="AG141" s="5"/>
      <c r="AH141" s="5"/>
      <c r="AI141" s="5"/>
      <c r="AJ141" s="5"/>
      <c r="AK141" s="5"/>
      <c r="AL141" s="5"/>
      <c r="AM141" s="5"/>
      <c r="AN141" s="5"/>
      <c r="AO141" s="5"/>
    </row>
    <row r="142" ht="16.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
      <c r="Z142" s="5"/>
      <c r="AA142" s="5"/>
      <c r="AB142" s="5"/>
      <c r="AC142" s="5"/>
      <c r="AD142" s="5"/>
      <c r="AE142" s="5"/>
      <c r="AF142" s="5"/>
      <c r="AG142" s="5"/>
      <c r="AH142" s="5"/>
      <c r="AI142" s="5"/>
      <c r="AJ142" s="5"/>
      <c r="AK142" s="5"/>
      <c r="AL142" s="5"/>
      <c r="AM142" s="5"/>
      <c r="AN142" s="5"/>
      <c r="AO142" s="5"/>
    </row>
    <row r="143" ht="16.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
      <c r="Z143" s="5"/>
      <c r="AA143" s="5"/>
      <c r="AB143" s="5"/>
      <c r="AC143" s="5"/>
      <c r="AD143" s="5"/>
      <c r="AE143" s="5"/>
      <c r="AF143" s="5"/>
      <c r="AG143" s="5"/>
      <c r="AH143" s="5"/>
      <c r="AI143" s="5"/>
      <c r="AJ143" s="5"/>
      <c r="AK143" s="5"/>
      <c r="AL143" s="5"/>
      <c r="AM143" s="5"/>
      <c r="AN143" s="5"/>
      <c r="AO143" s="5"/>
    </row>
    <row r="144" ht="16.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
      <c r="Z144" s="5"/>
      <c r="AA144" s="5"/>
      <c r="AB144" s="5"/>
      <c r="AC144" s="5"/>
      <c r="AD144" s="5"/>
      <c r="AE144" s="5"/>
      <c r="AF144" s="5"/>
      <c r="AG144" s="5"/>
      <c r="AH144" s="5"/>
      <c r="AI144" s="5"/>
      <c r="AJ144" s="5"/>
      <c r="AK144" s="5"/>
      <c r="AL144" s="5"/>
      <c r="AM144" s="5"/>
      <c r="AN144" s="5"/>
      <c r="AO144" s="5"/>
    </row>
    <row r="145" ht="16.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
      <c r="Z145" s="5"/>
      <c r="AA145" s="5"/>
      <c r="AB145" s="5"/>
      <c r="AC145" s="5"/>
      <c r="AD145" s="5"/>
      <c r="AE145" s="5"/>
      <c r="AF145" s="5"/>
      <c r="AG145" s="5"/>
      <c r="AH145" s="5"/>
      <c r="AI145" s="5"/>
      <c r="AJ145" s="5"/>
      <c r="AK145" s="5"/>
      <c r="AL145" s="5"/>
      <c r="AM145" s="5"/>
      <c r="AN145" s="5"/>
      <c r="AO145" s="5"/>
    </row>
    <row r="146" ht="16.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
      <c r="Z146" s="5"/>
      <c r="AA146" s="5"/>
      <c r="AB146" s="5"/>
      <c r="AC146" s="5"/>
      <c r="AD146" s="5"/>
      <c r="AE146" s="5"/>
      <c r="AF146" s="5"/>
      <c r="AG146" s="5"/>
      <c r="AH146" s="5"/>
      <c r="AI146" s="5"/>
      <c r="AJ146" s="5"/>
      <c r="AK146" s="5"/>
      <c r="AL146" s="5"/>
      <c r="AM146" s="5"/>
      <c r="AN146" s="5"/>
      <c r="AO146" s="5"/>
    </row>
    <row r="147" ht="16.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
      <c r="Z147" s="5"/>
      <c r="AA147" s="5"/>
      <c r="AB147" s="5"/>
      <c r="AC147" s="5"/>
      <c r="AD147" s="5"/>
      <c r="AE147" s="5"/>
      <c r="AF147" s="5"/>
      <c r="AG147" s="5"/>
      <c r="AH147" s="5"/>
      <c r="AI147" s="5"/>
      <c r="AJ147" s="5"/>
      <c r="AK147" s="5"/>
      <c r="AL147" s="5"/>
      <c r="AM147" s="5"/>
      <c r="AN147" s="5"/>
      <c r="AO147" s="5"/>
    </row>
    <row r="148" ht="16.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
      <c r="Z148" s="5"/>
      <c r="AA148" s="5"/>
      <c r="AB148" s="5"/>
      <c r="AC148" s="5"/>
      <c r="AD148" s="5"/>
      <c r="AE148" s="5"/>
      <c r="AF148" s="5"/>
      <c r="AG148" s="5"/>
      <c r="AH148" s="5"/>
      <c r="AI148" s="5"/>
      <c r="AJ148" s="5"/>
      <c r="AK148" s="5"/>
      <c r="AL148" s="5"/>
      <c r="AM148" s="5"/>
      <c r="AN148" s="5"/>
      <c r="AO148" s="5"/>
    </row>
    <row r="149" ht="16.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
      <c r="Z149" s="5"/>
      <c r="AA149" s="5"/>
      <c r="AB149" s="5"/>
      <c r="AC149" s="5"/>
      <c r="AD149" s="5"/>
      <c r="AE149" s="5"/>
      <c r="AF149" s="5"/>
      <c r="AG149" s="5"/>
      <c r="AH149" s="5"/>
      <c r="AI149" s="5"/>
      <c r="AJ149" s="5"/>
      <c r="AK149" s="5"/>
      <c r="AL149" s="5"/>
      <c r="AM149" s="5"/>
      <c r="AN149" s="5"/>
      <c r="AO149" s="5"/>
    </row>
    <row r="150" ht="16.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
      <c r="Z150" s="5"/>
      <c r="AA150" s="5"/>
      <c r="AB150" s="5"/>
      <c r="AC150" s="5"/>
      <c r="AD150" s="5"/>
      <c r="AE150" s="5"/>
      <c r="AF150" s="5"/>
      <c r="AG150" s="5"/>
      <c r="AH150" s="5"/>
      <c r="AI150" s="5"/>
      <c r="AJ150" s="5"/>
      <c r="AK150" s="5"/>
      <c r="AL150" s="5"/>
      <c r="AM150" s="5"/>
      <c r="AN150" s="5"/>
      <c r="AO150" s="5"/>
    </row>
    <row r="151" ht="16.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
      <c r="Z151" s="5"/>
      <c r="AA151" s="5"/>
      <c r="AB151" s="5"/>
      <c r="AC151" s="5"/>
      <c r="AD151" s="5"/>
      <c r="AE151" s="5"/>
      <c r="AF151" s="5"/>
      <c r="AG151" s="5"/>
      <c r="AH151" s="5"/>
      <c r="AI151" s="5"/>
      <c r="AJ151" s="5"/>
      <c r="AK151" s="5"/>
      <c r="AL151" s="5"/>
      <c r="AM151" s="5"/>
      <c r="AN151" s="5"/>
      <c r="AO151" s="5"/>
    </row>
    <row r="152" ht="16.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
      <c r="Z152" s="5"/>
      <c r="AA152" s="5"/>
      <c r="AB152" s="5"/>
      <c r="AC152" s="5"/>
      <c r="AD152" s="5"/>
      <c r="AE152" s="5"/>
      <c r="AF152" s="5"/>
      <c r="AG152" s="5"/>
      <c r="AH152" s="5"/>
      <c r="AI152" s="5"/>
      <c r="AJ152" s="5"/>
      <c r="AK152" s="5"/>
      <c r="AL152" s="5"/>
      <c r="AM152" s="5"/>
      <c r="AN152" s="5"/>
      <c r="AO152" s="5"/>
    </row>
    <row r="153" ht="16.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
      <c r="Z153" s="5"/>
      <c r="AA153" s="5"/>
      <c r="AB153" s="5"/>
      <c r="AC153" s="5"/>
      <c r="AD153" s="5"/>
      <c r="AE153" s="5"/>
      <c r="AF153" s="5"/>
      <c r="AG153" s="5"/>
      <c r="AH153" s="5"/>
      <c r="AI153" s="5"/>
      <c r="AJ153" s="5"/>
      <c r="AK153" s="5"/>
      <c r="AL153" s="5"/>
      <c r="AM153" s="5"/>
      <c r="AN153" s="5"/>
      <c r="AO153" s="5"/>
    </row>
    <row r="154" ht="16.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
      <c r="Z154" s="5"/>
      <c r="AA154" s="5"/>
      <c r="AB154" s="5"/>
      <c r="AC154" s="5"/>
      <c r="AD154" s="5"/>
      <c r="AE154" s="5"/>
      <c r="AF154" s="5"/>
      <c r="AG154" s="5"/>
      <c r="AH154" s="5"/>
      <c r="AI154" s="5"/>
      <c r="AJ154" s="5"/>
      <c r="AK154" s="5"/>
      <c r="AL154" s="5"/>
      <c r="AM154" s="5"/>
      <c r="AN154" s="5"/>
      <c r="AO154" s="5"/>
    </row>
    <row r="155" ht="16.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
      <c r="Z155" s="5"/>
      <c r="AA155" s="5"/>
      <c r="AB155" s="5"/>
      <c r="AC155" s="5"/>
      <c r="AD155" s="5"/>
      <c r="AE155" s="5"/>
      <c r="AF155" s="5"/>
      <c r="AG155" s="5"/>
      <c r="AH155" s="5"/>
      <c r="AI155" s="5"/>
      <c r="AJ155" s="5"/>
      <c r="AK155" s="5"/>
      <c r="AL155" s="5"/>
      <c r="AM155" s="5"/>
      <c r="AN155" s="5"/>
      <c r="AO155" s="5"/>
    </row>
    <row r="156" ht="16.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
      <c r="Z156" s="5"/>
      <c r="AA156" s="5"/>
      <c r="AB156" s="5"/>
      <c r="AC156" s="5"/>
      <c r="AD156" s="5"/>
      <c r="AE156" s="5"/>
      <c r="AF156" s="5"/>
      <c r="AG156" s="5"/>
      <c r="AH156" s="5"/>
      <c r="AI156" s="5"/>
      <c r="AJ156" s="5"/>
      <c r="AK156" s="5"/>
      <c r="AL156" s="5"/>
      <c r="AM156" s="5"/>
      <c r="AN156" s="5"/>
      <c r="AO156" s="5"/>
    </row>
    <row r="157" ht="16.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
      <c r="Z157" s="5"/>
      <c r="AA157" s="5"/>
      <c r="AB157" s="5"/>
      <c r="AC157" s="5"/>
      <c r="AD157" s="5"/>
      <c r="AE157" s="5"/>
      <c r="AF157" s="5"/>
      <c r="AG157" s="5"/>
      <c r="AH157" s="5"/>
      <c r="AI157" s="5"/>
      <c r="AJ157" s="5"/>
      <c r="AK157" s="5"/>
      <c r="AL157" s="5"/>
      <c r="AM157" s="5"/>
      <c r="AN157" s="5"/>
      <c r="AO157" s="5"/>
    </row>
    <row r="158" ht="16.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
      <c r="Z158" s="5"/>
      <c r="AA158" s="5"/>
      <c r="AB158" s="5"/>
      <c r="AC158" s="5"/>
      <c r="AD158" s="5"/>
      <c r="AE158" s="5"/>
      <c r="AF158" s="5"/>
      <c r="AG158" s="5"/>
      <c r="AH158" s="5"/>
      <c r="AI158" s="5"/>
      <c r="AJ158" s="5"/>
      <c r="AK158" s="5"/>
      <c r="AL158" s="5"/>
      <c r="AM158" s="5"/>
      <c r="AN158" s="5"/>
      <c r="AO158" s="5"/>
    </row>
    <row r="159" ht="16.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
      <c r="Z159" s="5"/>
      <c r="AA159" s="5"/>
      <c r="AB159" s="5"/>
      <c r="AC159" s="5"/>
      <c r="AD159" s="5"/>
      <c r="AE159" s="5"/>
      <c r="AF159" s="5"/>
      <c r="AG159" s="5"/>
      <c r="AH159" s="5"/>
      <c r="AI159" s="5"/>
      <c r="AJ159" s="5"/>
      <c r="AK159" s="5"/>
      <c r="AL159" s="5"/>
      <c r="AM159" s="5"/>
      <c r="AN159" s="5"/>
      <c r="AO159" s="5"/>
    </row>
    <row r="160" ht="16.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
      <c r="Z160" s="5"/>
      <c r="AA160" s="5"/>
      <c r="AB160" s="5"/>
      <c r="AC160" s="5"/>
      <c r="AD160" s="5"/>
      <c r="AE160" s="5"/>
      <c r="AF160" s="5"/>
      <c r="AG160" s="5"/>
      <c r="AH160" s="5"/>
      <c r="AI160" s="5"/>
      <c r="AJ160" s="5"/>
      <c r="AK160" s="5"/>
      <c r="AL160" s="5"/>
      <c r="AM160" s="5"/>
      <c r="AN160" s="5"/>
      <c r="AO160" s="5"/>
    </row>
    <row r="161" ht="16.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
      <c r="Z161" s="5"/>
      <c r="AA161" s="5"/>
      <c r="AB161" s="5"/>
      <c r="AC161" s="5"/>
      <c r="AD161" s="5"/>
      <c r="AE161" s="5"/>
      <c r="AF161" s="5"/>
      <c r="AG161" s="5"/>
      <c r="AH161" s="5"/>
      <c r="AI161" s="5"/>
      <c r="AJ161" s="5"/>
      <c r="AK161" s="5"/>
      <c r="AL161" s="5"/>
      <c r="AM161" s="5"/>
      <c r="AN161" s="5"/>
      <c r="AO161" s="5"/>
    </row>
    <row r="162" ht="16.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
      <c r="Z162" s="5"/>
      <c r="AA162" s="5"/>
      <c r="AB162" s="5"/>
      <c r="AC162" s="5"/>
      <c r="AD162" s="5"/>
      <c r="AE162" s="5"/>
      <c r="AF162" s="5"/>
      <c r="AG162" s="5"/>
      <c r="AH162" s="5"/>
      <c r="AI162" s="5"/>
      <c r="AJ162" s="5"/>
      <c r="AK162" s="5"/>
      <c r="AL162" s="5"/>
      <c r="AM162" s="5"/>
      <c r="AN162" s="5"/>
      <c r="AO162" s="5"/>
    </row>
    <row r="163" ht="16.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
      <c r="Z163" s="5"/>
      <c r="AA163" s="5"/>
      <c r="AB163" s="5"/>
      <c r="AC163" s="5"/>
      <c r="AD163" s="5"/>
      <c r="AE163" s="5"/>
      <c r="AF163" s="5"/>
      <c r="AG163" s="5"/>
      <c r="AH163" s="5"/>
      <c r="AI163" s="5"/>
      <c r="AJ163" s="5"/>
      <c r="AK163" s="5"/>
      <c r="AL163" s="5"/>
      <c r="AM163" s="5"/>
      <c r="AN163" s="5"/>
      <c r="AO163" s="5"/>
    </row>
    <row r="164" ht="16.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
      <c r="Z164" s="5"/>
      <c r="AA164" s="5"/>
      <c r="AB164" s="5"/>
      <c r="AC164" s="5"/>
      <c r="AD164" s="5"/>
      <c r="AE164" s="5"/>
      <c r="AF164" s="5"/>
      <c r="AG164" s="5"/>
      <c r="AH164" s="5"/>
      <c r="AI164" s="5"/>
      <c r="AJ164" s="5"/>
      <c r="AK164" s="5"/>
      <c r="AL164" s="5"/>
      <c r="AM164" s="5"/>
      <c r="AN164" s="5"/>
      <c r="AO164" s="5"/>
    </row>
    <row r="165" ht="16.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
      <c r="Z165" s="5"/>
      <c r="AA165" s="5"/>
      <c r="AB165" s="5"/>
      <c r="AC165" s="5"/>
      <c r="AD165" s="5"/>
      <c r="AE165" s="5"/>
      <c r="AF165" s="5"/>
      <c r="AG165" s="5"/>
      <c r="AH165" s="5"/>
      <c r="AI165" s="5"/>
      <c r="AJ165" s="5"/>
      <c r="AK165" s="5"/>
      <c r="AL165" s="5"/>
      <c r="AM165" s="5"/>
      <c r="AN165" s="5"/>
      <c r="AO165" s="5"/>
    </row>
    <row r="166" ht="16.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
      <c r="Z166" s="5"/>
      <c r="AA166" s="5"/>
      <c r="AB166" s="5"/>
      <c r="AC166" s="5"/>
      <c r="AD166" s="5"/>
      <c r="AE166" s="5"/>
      <c r="AF166" s="5"/>
      <c r="AG166" s="5"/>
      <c r="AH166" s="5"/>
      <c r="AI166" s="5"/>
      <c r="AJ166" s="5"/>
      <c r="AK166" s="5"/>
      <c r="AL166" s="5"/>
      <c r="AM166" s="5"/>
      <c r="AN166" s="5"/>
      <c r="AO166" s="5"/>
    </row>
    <row r="167" ht="16.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
      <c r="Z167" s="5"/>
      <c r="AA167" s="5"/>
      <c r="AB167" s="5"/>
      <c r="AC167" s="5"/>
      <c r="AD167" s="5"/>
      <c r="AE167" s="5"/>
      <c r="AF167" s="5"/>
      <c r="AG167" s="5"/>
      <c r="AH167" s="5"/>
      <c r="AI167" s="5"/>
      <c r="AJ167" s="5"/>
      <c r="AK167" s="5"/>
      <c r="AL167" s="5"/>
      <c r="AM167" s="5"/>
      <c r="AN167" s="5"/>
      <c r="AO167" s="5"/>
    </row>
    <row r="168" ht="16.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
      <c r="Z168" s="5"/>
      <c r="AA168" s="5"/>
      <c r="AB168" s="5"/>
      <c r="AC168" s="5"/>
      <c r="AD168" s="5"/>
      <c r="AE168" s="5"/>
      <c r="AF168" s="5"/>
      <c r="AG168" s="5"/>
      <c r="AH168" s="5"/>
      <c r="AI168" s="5"/>
      <c r="AJ168" s="5"/>
      <c r="AK168" s="5"/>
      <c r="AL168" s="5"/>
      <c r="AM168" s="5"/>
      <c r="AN168" s="5"/>
      <c r="AO168" s="5"/>
    </row>
    <row r="169" ht="16.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
      <c r="Z169" s="5"/>
      <c r="AA169" s="5"/>
      <c r="AB169" s="5"/>
      <c r="AC169" s="5"/>
      <c r="AD169" s="5"/>
      <c r="AE169" s="5"/>
      <c r="AF169" s="5"/>
      <c r="AG169" s="5"/>
      <c r="AH169" s="5"/>
      <c r="AI169" s="5"/>
      <c r="AJ169" s="5"/>
      <c r="AK169" s="5"/>
      <c r="AL169" s="5"/>
      <c r="AM169" s="5"/>
      <c r="AN169" s="5"/>
      <c r="AO169" s="5"/>
    </row>
    <row r="170" ht="16.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
      <c r="Z170" s="5"/>
      <c r="AA170" s="5"/>
      <c r="AB170" s="5"/>
      <c r="AC170" s="5"/>
      <c r="AD170" s="5"/>
      <c r="AE170" s="5"/>
      <c r="AF170" s="5"/>
      <c r="AG170" s="5"/>
      <c r="AH170" s="5"/>
      <c r="AI170" s="5"/>
      <c r="AJ170" s="5"/>
      <c r="AK170" s="5"/>
      <c r="AL170" s="5"/>
      <c r="AM170" s="5"/>
      <c r="AN170" s="5"/>
      <c r="AO170" s="5"/>
    </row>
    <row r="171" ht="16.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
      <c r="Z171" s="5"/>
      <c r="AA171" s="5"/>
      <c r="AB171" s="5"/>
      <c r="AC171" s="5"/>
      <c r="AD171" s="5"/>
      <c r="AE171" s="5"/>
      <c r="AF171" s="5"/>
      <c r="AG171" s="5"/>
      <c r="AH171" s="5"/>
      <c r="AI171" s="5"/>
      <c r="AJ171" s="5"/>
      <c r="AK171" s="5"/>
      <c r="AL171" s="5"/>
      <c r="AM171" s="5"/>
      <c r="AN171" s="5"/>
      <c r="AO171" s="5"/>
    </row>
    <row r="172" ht="16.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
      <c r="Z172" s="5"/>
      <c r="AA172" s="5"/>
      <c r="AB172" s="5"/>
      <c r="AC172" s="5"/>
      <c r="AD172" s="5"/>
      <c r="AE172" s="5"/>
      <c r="AF172" s="5"/>
      <c r="AG172" s="5"/>
      <c r="AH172" s="5"/>
      <c r="AI172" s="5"/>
      <c r="AJ172" s="5"/>
      <c r="AK172" s="5"/>
      <c r="AL172" s="5"/>
      <c r="AM172" s="5"/>
      <c r="AN172" s="5"/>
      <c r="AO172" s="5"/>
    </row>
    <row r="173" ht="16.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
      <c r="Z173" s="5"/>
      <c r="AA173" s="5"/>
      <c r="AB173" s="5"/>
      <c r="AC173" s="5"/>
      <c r="AD173" s="5"/>
      <c r="AE173" s="5"/>
      <c r="AF173" s="5"/>
      <c r="AG173" s="5"/>
      <c r="AH173" s="5"/>
      <c r="AI173" s="5"/>
      <c r="AJ173" s="5"/>
      <c r="AK173" s="5"/>
      <c r="AL173" s="5"/>
      <c r="AM173" s="5"/>
      <c r="AN173" s="5"/>
      <c r="AO173" s="5"/>
    </row>
    <row r="174" ht="16.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
      <c r="Z174" s="5"/>
      <c r="AA174" s="5"/>
      <c r="AB174" s="5"/>
      <c r="AC174" s="5"/>
      <c r="AD174" s="5"/>
      <c r="AE174" s="5"/>
      <c r="AF174" s="5"/>
      <c r="AG174" s="5"/>
      <c r="AH174" s="5"/>
      <c r="AI174" s="5"/>
      <c r="AJ174" s="5"/>
      <c r="AK174" s="5"/>
      <c r="AL174" s="5"/>
      <c r="AM174" s="5"/>
      <c r="AN174" s="5"/>
      <c r="AO174" s="5"/>
    </row>
    <row r="175" ht="16.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
      <c r="Z175" s="5"/>
      <c r="AA175" s="5"/>
      <c r="AB175" s="5"/>
      <c r="AC175" s="5"/>
      <c r="AD175" s="5"/>
      <c r="AE175" s="5"/>
      <c r="AF175" s="5"/>
      <c r="AG175" s="5"/>
      <c r="AH175" s="5"/>
      <c r="AI175" s="5"/>
      <c r="AJ175" s="5"/>
      <c r="AK175" s="5"/>
      <c r="AL175" s="5"/>
      <c r="AM175" s="5"/>
      <c r="AN175" s="5"/>
      <c r="AO175" s="5"/>
    </row>
    <row r="176" ht="16.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
      <c r="Z176" s="5"/>
      <c r="AA176" s="5"/>
      <c r="AB176" s="5"/>
      <c r="AC176" s="5"/>
      <c r="AD176" s="5"/>
      <c r="AE176" s="5"/>
      <c r="AF176" s="5"/>
      <c r="AG176" s="5"/>
      <c r="AH176" s="5"/>
      <c r="AI176" s="5"/>
      <c r="AJ176" s="5"/>
      <c r="AK176" s="5"/>
      <c r="AL176" s="5"/>
      <c r="AM176" s="5"/>
      <c r="AN176" s="5"/>
      <c r="AO176" s="5"/>
    </row>
    <row r="177" ht="16.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
      <c r="Z177" s="5"/>
      <c r="AA177" s="5"/>
      <c r="AB177" s="5"/>
      <c r="AC177" s="5"/>
      <c r="AD177" s="5"/>
      <c r="AE177" s="5"/>
      <c r="AF177" s="5"/>
      <c r="AG177" s="5"/>
      <c r="AH177" s="5"/>
      <c r="AI177" s="5"/>
      <c r="AJ177" s="5"/>
      <c r="AK177" s="5"/>
      <c r="AL177" s="5"/>
      <c r="AM177" s="5"/>
      <c r="AN177" s="5"/>
      <c r="AO177" s="5"/>
    </row>
    <row r="178" ht="16.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
      <c r="Z178" s="5"/>
      <c r="AA178" s="5"/>
      <c r="AB178" s="5"/>
      <c r="AC178" s="5"/>
      <c r="AD178" s="5"/>
      <c r="AE178" s="5"/>
      <c r="AF178" s="5"/>
      <c r="AG178" s="5"/>
      <c r="AH178" s="5"/>
      <c r="AI178" s="5"/>
      <c r="AJ178" s="5"/>
      <c r="AK178" s="5"/>
      <c r="AL178" s="5"/>
      <c r="AM178" s="5"/>
      <c r="AN178" s="5"/>
      <c r="AO178" s="5"/>
    </row>
    <row r="179" ht="16.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
      <c r="Z179" s="5"/>
      <c r="AA179" s="5"/>
      <c r="AB179" s="5"/>
      <c r="AC179" s="5"/>
      <c r="AD179" s="5"/>
      <c r="AE179" s="5"/>
      <c r="AF179" s="5"/>
      <c r="AG179" s="5"/>
      <c r="AH179" s="5"/>
      <c r="AI179" s="5"/>
      <c r="AJ179" s="5"/>
      <c r="AK179" s="5"/>
      <c r="AL179" s="5"/>
      <c r="AM179" s="5"/>
      <c r="AN179" s="5"/>
      <c r="AO179" s="5"/>
    </row>
    <row r="180" ht="16.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
      <c r="Z180" s="5"/>
      <c r="AA180" s="5"/>
      <c r="AB180" s="5"/>
      <c r="AC180" s="5"/>
      <c r="AD180" s="5"/>
      <c r="AE180" s="5"/>
      <c r="AF180" s="5"/>
      <c r="AG180" s="5"/>
      <c r="AH180" s="5"/>
      <c r="AI180" s="5"/>
      <c r="AJ180" s="5"/>
      <c r="AK180" s="5"/>
      <c r="AL180" s="5"/>
      <c r="AM180" s="5"/>
      <c r="AN180" s="5"/>
      <c r="AO180" s="5"/>
    </row>
    <row r="181" ht="16.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
      <c r="Z181" s="5"/>
      <c r="AA181" s="5"/>
      <c r="AB181" s="5"/>
      <c r="AC181" s="5"/>
      <c r="AD181" s="5"/>
      <c r="AE181" s="5"/>
      <c r="AF181" s="5"/>
      <c r="AG181" s="5"/>
      <c r="AH181" s="5"/>
      <c r="AI181" s="5"/>
      <c r="AJ181" s="5"/>
      <c r="AK181" s="5"/>
      <c r="AL181" s="5"/>
      <c r="AM181" s="5"/>
      <c r="AN181" s="5"/>
      <c r="AO181" s="5"/>
    </row>
    <row r="182" ht="16.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
      <c r="Z182" s="5"/>
      <c r="AA182" s="5"/>
      <c r="AB182" s="5"/>
      <c r="AC182" s="5"/>
      <c r="AD182" s="5"/>
      <c r="AE182" s="5"/>
      <c r="AF182" s="5"/>
      <c r="AG182" s="5"/>
      <c r="AH182" s="5"/>
      <c r="AI182" s="5"/>
      <c r="AJ182" s="5"/>
      <c r="AK182" s="5"/>
      <c r="AL182" s="5"/>
      <c r="AM182" s="5"/>
      <c r="AN182" s="5"/>
      <c r="AO182" s="5"/>
    </row>
    <row r="183" ht="16.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
      <c r="Z183" s="5"/>
      <c r="AA183" s="5"/>
      <c r="AB183" s="5"/>
      <c r="AC183" s="5"/>
      <c r="AD183" s="5"/>
      <c r="AE183" s="5"/>
      <c r="AF183" s="5"/>
      <c r="AG183" s="5"/>
      <c r="AH183" s="5"/>
      <c r="AI183" s="5"/>
      <c r="AJ183" s="5"/>
      <c r="AK183" s="5"/>
      <c r="AL183" s="5"/>
      <c r="AM183" s="5"/>
      <c r="AN183" s="5"/>
      <c r="AO183" s="5"/>
    </row>
    <row r="184" ht="16.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
      <c r="Z184" s="5"/>
      <c r="AA184" s="5"/>
      <c r="AB184" s="5"/>
      <c r="AC184" s="5"/>
      <c r="AD184" s="5"/>
      <c r="AE184" s="5"/>
      <c r="AF184" s="5"/>
      <c r="AG184" s="5"/>
      <c r="AH184" s="5"/>
      <c r="AI184" s="5"/>
      <c r="AJ184" s="5"/>
      <c r="AK184" s="5"/>
      <c r="AL184" s="5"/>
      <c r="AM184" s="5"/>
      <c r="AN184" s="5"/>
      <c r="AO184" s="5"/>
    </row>
    <row r="185" ht="16.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
      <c r="Z185" s="5"/>
      <c r="AA185" s="5"/>
      <c r="AB185" s="5"/>
      <c r="AC185" s="5"/>
      <c r="AD185" s="5"/>
      <c r="AE185" s="5"/>
      <c r="AF185" s="5"/>
      <c r="AG185" s="5"/>
      <c r="AH185" s="5"/>
      <c r="AI185" s="5"/>
      <c r="AJ185" s="5"/>
      <c r="AK185" s="5"/>
      <c r="AL185" s="5"/>
      <c r="AM185" s="5"/>
      <c r="AN185" s="5"/>
      <c r="AO185" s="5"/>
    </row>
    <row r="186" ht="16.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
      <c r="Z186" s="5"/>
      <c r="AA186" s="5"/>
      <c r="AB186" s="5"/>
      <c r="AC186" s="5"/>
      <c r="AD186" s="5"/>
      <c r="AE186" s="5"/>
      <c r="AF186" s="5"/>
      <c r="AG186" s="5"/>
      <c r="AH186" s="5"/>
      <c r="AI186" s="5"/>
      <c r="AJ186" s="5"/>
      <c r="AK186" s="5"/>
      <c r="AL186" s="5"/>
      <c r="AM186" s="5"/>
      <c r="AN186" s="5"/>
      <c r="AO186" s="5"/>
    </row>
    <row r="187" ht="16.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
      <c r="Z187" s="5"/>
      <c r="AA187" s="5"/>
      <c r="AB187" s="5"/>
      <c r="AC187" s="5"/>
      <c r="AD187" s="5"/>
      <c r="AE187" s="5"/>
      <c r="AF187" s="5"/>
      <c r="AG187" s="5"/>
      <c r="AH187" s="5"/>
      <c r="AI187" s="5"/>
      <c r="AJ187" s="5"/>
      <c r="AK187" s="5"/>
      <c r="AL187" s="5"/>
      <c r="AM187" s="5"/>
      <c r="AN187" s="5"/>
      <c r="AO187" s="5"/>
    </row>
    <row r="188" ht="16.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
      <c r="Z188" s="5"/>
      <c r="AA188" s="5"/>
      <c r="AB188" s="5"/>
      <c r="AC188" s="5"/>
      <c r="AD188" s="5"/>
      <c r="AE188" s="5"/>
      <c r="AF188" s="5"/>
      <c r="AG188" s="5"/>
      <c r="AH188" s="5"/>
      <c r="AI188" s="5"/>
      <c r="AJ188" s="5"/>
      <c r="AK188" s="5"/>
      <c r="AL188" s="5"/>
      <c r="AM188" s="5"/>
      <c r="AN188" s="5"/>
      <c r="AO188" s="5"/>
    </row>
    <row r="189" ht="16.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
      <c r="Z189" s="5"/>
      <c r="AA189" s="5"/>
      <c r="AB189" s="5"/>
      <c r="AC189" s="5"/>
      <c r="AD189" s="5"/>
      <c r="AE189" s="5"/>
      <c r="AF189" s="5"/>
      <c r="AG189" s="5"/>
      <c r="AH189" s="5"/>
      <c r="AI189" s="5"/>
      <c r="AJ189" s="5"/>
      <c r="AK189" s="5"/>
      <c r="AL189" s="5"/>
      <c r="AM189" s="5"/>
      <c r="AN189" s="5"/>
      <c r="AO189" s="5"/>
    </row>
    <row r="190" ht="16.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
      <c r="Z190" s="5"/>
      <c r="AA190" s="5"/>
      <c r="AB190" s="5"/>
      <c r="AC190" s="5"/>
      <c r="AD190" s="5"/>
      <c r="AE190" s="5"/>
      <c r="AF190" s="5"/>
      <c r="AG190" s="5"/>
      <c r="AH190" s="5"/>
      <c r="AI190" s="5"/>
      <c r="AJ190" s="5"/>
      <c r="AK190" s="5"/>
      <c r="AL190" s="5"/>
      <c r="AM190" s="5"/>
      <c r="AN190" s="5"/>
      <c r="AO190" s="5"/>
    </row>
    <row r="191" ht="16.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
      <c r="Z191" s="5"/>
      <c r="AA191" s="5"/>
      <c r="AB191" s="5"/>
      <c r="AC191" s="5"/>
      <c r="AD191" s="5"/>
      <c r="AE191" s="5"/>
      <c r="AF191" s="5"/>
      <c r="AG191" s="5"/>
      <c r="AH191" s="5"/>
      <c r="AI191" s="5"/>
      <c r="AJ191" s="5"/>
      <c r="AK191" s="5"/>
      <c r="AL191" s="5"/>
      <c r="AM191" s="5"/>
      <c r="AN191" s="5"/>
      <c r="AO191" s="5"/>
    </row>
    <row r="192" ht="16.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
      <c r="Z192" s="5"/>
      <c r="AA192" s="5"/>
      <c r="AB192" s="5"/>
      <c r="AC192" s="5"/>
      <c r="AD192" s="5"/>
      <c r="AE192" s="5"/>
      <c r="AF192" s="5"/>
      <c r="AG192" s="5"/>
      <c r="AH192" s="5"/>
      <c r="AI192" s="5"/>
      <c r="AJ192" s="5"/>
      <c r="AK192" s="5"/>
      <c r="AL192" s="5"/>
      <c r="AM192" s="5"/>
      <c r="AN192" s="5"/>
      <c r="AO192" s="5"/>
    </row>
    <row r="193" ht="16.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
      <c r="Z193" s="5"/>
      <c r="AA193" s="5"/>
      <c r="AB193" s="5"/>
      <c r="AC193" s="5"/>
      <c r="AD193" s="5"/>
      <c r="AE193" s="5"/>
      <c r="AF193" s="5"/>
      <c r="AG193" s="5"/>
      <c r="AH193" s="5"/>
      <c r="AI193" s="5"/>
      <c r="AJ193" s="5"/>
      <c r="AK193" s="5"/>
      <c r="AL193" s="5"/>
      <c r="AM193" s="5"/>
      <c r="AN193" s="5"/>
      <c r="AO193" s="5"/>
    </row>
    <row r="194" ht="16.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
      <c r="Z194" s="5"/>
      <c r="AA194" s="5"/>
      <c r="AB194" s="5"/>
      <c r="AC194" s="5"/>
      <c r="AD194" s="5"/>
      <c r="AE194" s="5"/>
      <c r="AF194" s="5"/>
      <c r="AG194" s="5"/>
      <c r="AH194" s="5"/>
      <c r="AI194" s="5"/>
      <c r="AJ194" s="5"/>
      <c r="AK194" s="5"/>
      <c r="AL194" s="5"/>
      <c r="AM194" s="5"/>
      <c r="AN194" s="5"/>
      <c r="AO194" s="5"/>
    </row>
    <row r="195" ht="16.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
      <c r="Z195" s="5"/>
      <c r="AA195" s="5"/>
      <c r="AB195" s="5"/>
      <c r="AC195" s="5"/>
      <c r="AD195" s="5"/>
      <c r="AE195" s="5"/>
      <c r="AF195" s="5"/>
      <c r="AG195" s="5"/>
      <c r="AH195" s="5"/>
      <c r="AI195" s="5"/>
      <c r="AJ195" s="5"/>
      <c r="AK195" s="5"/>
      <c r="AL195" s="5"/>
      <c r="AM195" s="5"/>
      <c r="AN195" s="5"/>
      <c r="AO195" s="5"/>
    </row>
    <row r="196" ht="16.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
      <c r="Z196" s="5"/>
      <c r="AA196" s="5"/>
      <c r="AB196" s="5"/>
      <c r="AC196" s="5"/>
      <c r="AD196" s="5"/>
      <c r="AE196" s="5"/>
      <c r="AF196" s="5"/>
      <c r="AG196" s="5"/>
      <c r="AH196" s="5"/>
      <c r="AI196" s="5"/>
      <c r="AJ196" s="5"/>
      <c r="AK196" s="5"/>
      <c r="AL196" s="5"/>
      <c r="AM196" s="5"/>
      <c r="AN196" s="5"/>
      <c r="AO196" s="5"/>
    </row>
    <row r="197" ht="16.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
      <c r="Z197" s="5"/>
      <c r="AA197" s="5"/>
      <c r="AB197" s="5"/>
      <c r="AC197" s="5"/>
      <c r="AD197" s="5"/>
      <c r="AE197" s="5"/>
      <c r="AF197" s="5"/>
      <c r="AG197" s="5"/>
      <c r="AH197" s="5"/>
      <c r="AI197" s="5"/>
      <c r="AJ197" s="5"/>
      <c r="AK197" s="5"/>
      <c r="AL197" s="5"/>
      <c r="AM197" s="5"/>
      <c r="AN197" s="5"/>
      <c r="AO197" s="5"/>
    </row>
    <row r="198" ht="16.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
      <c r="Z198" s="5"/>
      <c r="AA198" s="5"/>
      <c r="AB198" s="5"/>
      <c r="AC198" s="5"/>
      <c r="AD198" s="5"/>
      <c r="AE198" s="5"/>
      <c r="AF198" s="5"/>
      <c r="AG198" s="5"/>
      <c r="AH198" s="5"/>
      <c r="AI198" s="5"/>
      <c r="AJ198" s="5"/>
      <c r="AK198" s="5"/>
      <c r="AL198" s="5"/>
      <c r="AM198" s="5"/>
      <c r="AN198" s="5"/>
      <c r="AO198" s="5"/>
    </row>
    <row r="199" ht="16.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
      <c r="Z199" s="5"/>
      <c r="AA199" s="5"/>
      <c r="AB199" s="5"/>
      <c r="AC199" s="5"/>
      <c r="AD199" s="5"/>
      <c r="AE199" s="5"/>
      <c r="AF199" s="5"/>
      <c r="AG199" s="5"/>
      <c r="AH199" s="5"/>
      <c r="AI199" s="5"/>
      <c r="AJ199" s="5"/>
      <c r="AK199" s="5"/>
      <c r="AL199" s="5"/>
      <c r="AM199" s="5"/>
      <c r="AN199" s="5"/>
      <c r="AO199" s="5"/>
    </row>
    <row r="200" ht="16.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
      <c r="Z200" s="5"/>
      <c r="AA200" s="5"/>
      <c r="AB200" s="5"/>
      <c r="AC200" s="5"/>
      <c r="AD200" s="5"/>
      <c r="AE200" s="5"/>
      <c r="AF200" s="5"/>
      <c r="AG200" s="5"/>
      <c r="AH200" s="5"/>
      <c r="AI200" s="5"/>
      <c r="AJ200" s="5"/>
      <c r="AK200" s="5"/>
      <c r="AL200" s="5"/>
      <c r="AM200" s="5"/>
      <c r="AN200" s="5"/>
      <c r="AO200" s="5"/>
    </row>
    <row r="201" ht="16.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
      <c r="Z201" s="5"/>
      <c r="AA201" s="5"/>
      <c r="AB201" s="5"/>
      <c r="AC201" s="5"/>
      <c r="AD201" s="5"/>
      <c r="AE201" s="5"/>
      <c r="AF201" s="5"/>
      <c r="AG201" s="5"/>
      <c r="AH201" s="5"/>
      <c r="AI201" s="5"/>
      <c r="AJ201" s="5"/>
      <c r="AK201" s="5"/>
      <c r="AL201" s="5"/>
      <c r="AM201" s="5"/>
      <c r="AN201" s="5"/>
      <c r="AO201" s="5"/>
    </row>
    <row r="202" ht="16.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
      <c r="Z202" s="5"/>
      <c r="AA202" s="5"/>
      <c r="AB202" s="5"/>
      <c r="AC202" s="5"/>
      <c r="AD202" s="5"/>
      <c r="AE202" s="5"/>
      <c r="AF202" s="5"/>
      <c r="AG202" s="5"/>
      <c r="AH202" s="5"/>
      <c r="AI202" s="5"/>
      <c r="AJ202" s="5"/>
      <c r="AK202" s="5"/>
      <c r="AL202" s="5"/>
      <c r="AM202" s="5"/>
      <c r="AN202" s="5"/>
      <c r="AO202" s="5"/>
    </row>
    <row r="203" ht="16.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
      <c r="Z203" s="5"/>
      <c r="AA203" s="5"/>
      <c r="AB203" s="5"/>
      <c r="AC203" s="5"/>
      <c r="AD203" s="5"/>
      <c r="AE203" s="5"/>
      <c r="AF203" s="5"/>
      <c r="AG203" s="5"/>
      <c r="AH203" s="5"/>
      <c r="AI203" s="5"/>
      <c r="AJ203" s="5"/>
      <c r="AK203" s="5"/>
      <c r="AL203" s="5"/>
      <c r="AM203" s="5"/>
      <c r="AN203" s="5"/>
      <c r="AO203" s="5"/>
    </row>
    <row r="204" ht="16.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
      <c r="Z204" s="5"/>
      <c r="AA204" s="5"/>
      <c r="AB204" s="5"/>
      <c r="AC204" s="5"/>
      <c r="AD204" s="5"/>
      <c r="AE204" s="5"/>
      <c r="AF204" s="5"/>
      <c r="AG204" s="5"/>
      <c r="AH204" s="5"/>
      <c r="AI204" s="5"/>
      <c r="AJ204" s="5"/>
      <c r="AK204" s="5"/>
      <c r="AL204" s="5"/>
      <c r="AM204" s="5"/>
      <c r="AN204" s="5"/>
      <c r="AO204" s="5"/>
    </row>
    <row r="205" ht="16.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
      <c r="Z205" s="5"/>
      <c r="AA205" s="5"/>
      <c r="AB205" s="5"/>
      <c r="AC205" s="5"/>
      <c r="AD205" s="5"/>
      <c r="AE205" s="5"/>
      <c r="AF205" s="5"/>
      <c r="AG205" s="5"/>
      <c r="AH205" s="5"/>
      <c r="AI205" s="5"/>
      <c r="AJ205" s="5"/>
      <c r="AK205" s="5"/>
      <c r="AL205" s="5"/>
      <c r="AM205" s="5"/>
      <c r="AN205" s="5"/>
      <c r="AO205" s="5"/>
    </row>
    <row r="206" ht="16.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
      <c r="Z206" s="5"/>
      <c r="AA206" s="5"/>
      <c r="AB206" s="5"/>
      <c r="AC206" s="5"/>
      <c r="AD206" s="5"/>
      <c r="AE206" s="5"/>
      <c r="AF206" s="5"/>
      <c r="AG206" s="5"/>
      <c r="AH206" s="5"/>
      <c r="AI206" s="5"/>
      <c r="AJ206" s="5"/>
      <c r="AK206" s="5"/>
      <c r="AL206" s="5"/>
      <c r="AM206" s="5"/>
      <c r="AN206" s="5"/>
      <c r="AO206" s="5"/>
    </row>
    <row r="207" ht="16.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
      <c r="Z207" s="5"/>
      <c r="AA207" s="5"/>
      <c r="AB207" s="5"/>
      <c r="AC207" s="5"/>
      <c r="AD207" s="5"/>
      <c r="AE207" s="5"/>
      <c r="AF207" s="5"/>
      <c r="AG207" s="5"/>
      <c r="AH207" s="5"/>
      <c r="AI207" s="5"/>
      <c r="AJ207" s="5"/>
      <c r="AK207" s="5"/>
      <c r="AL207" s="5"/>
      <c r="AM207" s="5"/>
      <c r="AN207" s="5"/>
      <c r="AO207" s="5"/>
    </row>
    <row r="208" ht="16.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
      <c r="Z208" s="5"/>
      <c r="AA208" s="5"/>
      <c r="AB208" s="5"/>
      <c r="AC208" s="5"/>
      <c r="AD208" s="5"/>
      <c r="AE208" s="5"/>
      <c r="AF208" s="5"/>
      <c r="AG208" s="5"/>
      <c r="AH208" s="5"/>
      <c r="AI208" s="5"/>
      <c r="AJ208" s="5"/>
      <c r="AK208" s="5"/>
      <c r="AL208" s="5"/>
      <c r="AM208" s="5"/>
      <c r="AN208" s="5"/>
      <c r="AO208" s="5"/>
    </row>
    <row r="209" ht="16.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
      <c r="Z209" s="5"/>
      <c r="AA209" s="5"/>
      <c r="AB209" s="5"/>
      <c r="AC209" s="5"/>
      <c r="AD209" s="5"/>
      <c r="AE209" s="5"/>
      <c r="AF209" s="5"/>
      <c r="AG209" s="5"/>
      <c r="AH209" s="5"/>
      <c r="AI209" s="5"/>
      <c r="AJ209" s="5"/>
      <c r="AK209" s="5"/>
      <c r="AL209" s="5"/>
      <c r="AM209" s="5"/>
      <c r="AN209" s="5"/>
      <c r="AO209" s="5"/>
    </row>
    <row r="210" ht="16.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
      <c r="Z210" s="5"/>
      <c r="AA210" s="5"/>
      <c r="AB210" s="5"/>
      <c r="AC210" s="5"/>
      <c r="AD210" s="5"/>
      <c r="AE210" s="5"/>
      <c r="AF210" s="5"/>
      <c r="AG210" s="5"/>
      <c r="AH210" s="5"/>
      <c r="AI210" s="5"/>
      <c r="AJ210" s="5"/>
      <c r="AK210" s="5"/>
      <c r="AL210" s="5"/>
      <c r="AM210" s="5"/>
      <c r="AN210" s="5"/>
      <c r="AO210" s="5"/>
    </row>
    <row r="211" ht="16.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
      <c r="Z211" s="5"/>
      <c r="AA211" s="5"/>
      <c r="AB211" s="5"/>
      <c r="AC211" s="5"/>
      <c r="AD211" s="5"/>
      <c r="AE211" s="5"/>
      <c r="AF211" s="5"/>
      <c r="AG211" s="5"/>
      <c r="AH211" s="5"/>
      <c r="AI211" s="5"/>
      <c r="AJ211" s="5"/>
      <c r="AK211" s="5"/>
      <c r="AL211" s="5"/>
      <c r="AM211" s="5"/>
      <c r="AN211" s="5"/>
      <c r="AO211" s="5"/>
    </row>
    <row r="212" ht="16.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
      <c r="Z212" s="5"/>
      <c r="AA212" s="5"/>
      <c r="AB212" s="5"/>
      <c r="AC212" s="5"/>
      <c r="AD212" s="5"/>
      <c r="AE212" s="5"/>
      <c r="AF212" s="5"/>
      <c r="AG212" s="5"/>
      <c r="AH212" s="5"/>
      <c r="AI212" s="5"/>
      <c r="AJ212" s="5"/>
      <c r="AK212" s="5"/>
      <c r="AL212" s="5"/>
      <c r="AM212" s="5"/>
      <c r="AN212" s="5"/>
      <c r="AO212" s="5"/>
    </row>
    <row r="213" ht="16.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
      <c r="Z213" s="5"/>
      <c r="AA213" s="5"/>
      <c r="AB213" s="5"/>
      <c r="AC213" s="5"/>
      <c r="AD213" s="5"/>
      <c r="AE213" s="5"/>
      <c r="AF213" s="5"/>
      <c r="AG213" s="5"/>
      <c r="AH213" s="5"/>
      <c r="AI213" s="5"/>
      <c r="AJ213" s="5"/>
      <c r="AK213" s="5"/>
      <c r="AL213" s="5"/>
      <c r="AM213" s="5"/>
      <c r="AN213" s="5"/>
      <c r="AO213" s="5"/>
    </row>
    <row r="214" ht="16.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
      <c r="Z214" s="5"/>
      <c r="AA214" s="5"/>
      <c r="AB214" s="5"/>
      <c r="AC214" s="5"/>
      <c r="AD214" s="5"/>
      <c r="AE214" s="5"/>
      <c r="AF214" s="5"/>
      <c r="AG214" s="5"/>
      <c r="AH214" s="5"/>
      <c r="AI214" s="5"/>
      <c r="AJ214" s="5"/>
      <c r="AK214" s="5"/>
      <c r="AL214" s="5"/>
      <c r="AM214" s="5"/>
      <c r="AN214" s="5"/>
      <c r="AO214" s="5"/>
    </row>
    <row r="215" ht="16.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
      <c r="Z215" s="5"/>
      <c r="AA215" s="5"/>
      <c r="AB215" s="5"/>
      <c r="AC215" s="5"/>
      <c r="AD215" s="5"/>
      <c r="AE215" s="5"/>
      <c r="AF215" s="5"/>
      <c r="AG215" s="5"/>
      <c r="AH215" s="5"/>
      <c r="AI215" s="5"/>
      <c r="AJ215" s="5"/>
      <c r="AK215" s="5"/>
      <c r="AL215" s="5"/>
      <c r="AM215" s="5"/>
      <c r="AN215" s="5"/>
      <c r="AO215" s="5"/>
    </row>
    <row r="216" ht="16.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
      <c r="Z216" s="5"/>
      <c r="AA216" s="5"/>
      <c r="AB216" s="5"/>
      <c r="AC216" s="5"/>
      <c r="AD216" s="5"/>
      <c r="AE216" s="5"/>
      <c r="AF216" s="5"/>
      <c r="AG216" s="5"/>
      <c r="AH216" s="5"/>
      <c r="AI216" s="5"/>
      <c r="AJ216" s="5"/>
      <c r="AK216" s="5"/>
      <c r="AL216" s="5"/>
      <c r="AM216" s="5"/>
      <c r="AN216" s="5"/>
      <c r="AO216" s="5"/>
    </row>
    <row r="217" ht="16.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
      <c r="Z217" s="5"/>
      <c r="AA217" s="5"/>
      <c r="AB217" s="5"/>
      <c r="AC217" s="5"/>
      <c r="AD217" s="5"/>
      <c r="AE217" s="5"/>
      <c r="AF217" s="5"/>
      <c r="AG217" s="5"/>
      <c r="AH217" s="5"/>
      <c r="AI217" s="5"/>
      <c r="AJ217" s="5"/>
      <c r="AK217" s="5"/>
      <c r="AL217" s="5"/>
      <c r="AM217" s="5"/>
      <c r="AN217" s="5"/>
      <c r="AO217" s="5"/>
    </row>
    <row r="218" ht="16.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
      <c r="Z218" s="5"/>
      <c r="AA218" s="5"/>
      <c r="AB218" s="5"/>
      <c r="AC218" s="5"/>
      <c r="AD218" s="5"/>
      <c r="AE218" s="5"/>
      <c r="AF218" s="5"/>
      <c r="AG218" s="5"/>
      <c r="AH218" s="5"/>
      <c r="AI218" s="5"/>
      <c r="AJ218" s="5"/>
      <c r="AK218" s="5"/>
      <c r="AL218" s="5"/>
      <c r="AM218" s="5"/>
      <c r="AN218" s="5"/>
      <c r="AO218" s="5"/>
    </row>
    <row r="219" ht="16.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
      <c r="Z219" s="5"/>
      <c r="AA219" s="5"/>
      <c r="AB219" s="5"/>
      <c r="AC219" s="5"/>
      <c r="AD219" s="5"/>
      <c r="AE219" s="5"/>
      <c r="AF219" s="5"/>
      <c r="AG219" s="5"/>
      <c r="AH219" s="5"/>
      <c r="AI219" s="5"/>
      <c r="AJ219" s="5"/>
      <c r="AK219" s="5"/>
      <c r="AL219" s="5"/>
      <c r="AM219" s="5"/>
      <c r="AN219" s="5"/>
      <c r="AO219" s="5"/>
    </row>
    <row r="220" ht="16.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
      <c r="Z220" s="5"/>
      <c r="AA220" s="5"/>
      <c r="AB220" s="5"/>
      <c r="AC220" s="5"/>
      <c r="AD220" s="5"/>
      <c r="AE220" s="5"/>
      <c r="AF220" s="5"/>
      <c r="AG220" s="5"/>
      <c r="AH220" s="5"/>
      <c r="AI220" s="5"/>
      <c r="AJ220" s="5"/>
      <c r="AK220" s="5"/>
      <c r="AL220" s="5"/>
      <c r="AM220" s="5"/>
      <c r="AN220" s="5"/>
      <c r="AO220" s="5"/>
    </row>
    <row r="221" ht="16.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
      <c r="Z221" s="5"/>
      <c r="AA221" s="5"/>
      <c r="AB221" s="5"/>
      <c r="AC221" s="5"/>
      <c r="AD221" s="5"/>
      <c r="AE221" s="5"/>
      <c r="AF221" s="5"/>
      <c r="AG221" s="5"/>
      <c r="AH221" s="5"/>
      <c r="AI221" s="5"/>
      <c r="AJ221" s="5"/>
      <c r="AK221" s="5"/>
      <c r="AL221" s="5"/>
      <c r="AM221" s="5"/>
      <c r="AN221" s="5"/>
      <c r="AO221" s="5"/>
    </row>
    <row r="222" ht="16.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
      <c r="Z222" s="5"/>
      <c r="AA222" s="5"/>
      <c r="AB222" s="5"/>
      <c r="AC222" s="5"/>
      <c r="AD222" s="5"/>
      <c r="AE222" s="5"/>
      <c r="AF222" s="5"/>
      <c r="AG222" s="5"/>
      <c r="AH222" s="5"/>
      <c r="AI222" s="5"/>
      <c r="AJ222" s="5"/>
      <c r="AK222" s="5"/>
      <c r="AL222" s="5"/>
      <c r="AM222" s="5"/>
      <c r="AN222" s="5"/>
      <c r="AO222" s="5"/>
    </row>
    <row r="223" ht="16.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
      <c r="Z223" s="5"/>
      <c r="AA223" s="5"/>
      <c r="AB223" s="5"/>
      <c r="AC223" s="5"/>
      <c r="AD223" s="5"/>
      <c r="AE223" s="5"/>
      <c r="AF223" s="5"/>
      <c r="AG223" s="5"/>
      <c r="AH223" s="5"/>
      <c r="AI223" s="5"/>
      <c r="AJ223" s="5"/>
      <c r="AK223" s="5"/>
      <c r="AL223" s="5"/>
      <c r="AM223" s="5"/>
      <c r="AN223" s="5"/>
      <c r="AO223" s="5"/>
    </row>
    <row r="224" ht="16.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
      <c r="Z224" s="5"/>
      <c r="AA224" s="5"/>
      <c r="AB224" s="5"/>
      <c r="AC224" s="5"/>
      <c r="AD224" s="5"/>
      <c r="AE224" s="5"/>
      <c r="AF224" s="5"/>
      <c r="AG224" s="5"/>
      <c r="AH224" s="5"/>
      <c r="AI224" s="5"/>
      <c r="AJ224" s="5"/>
      <c r="AK224" s="5"/>
      <c r="AL224" s="5"/>
      <c r="AM224" s="5"/>
      <c r="AN224" s="5"/>
      <c r="AO224" s="5"/>
    </row>
    <row r="225" ht="16.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
      <c r="Z225" s="5"/>
      <c r="AA225" s="5"/>
      <c r="AB225" s="5"/>
      <c r="AC225" s="5"/>
      <c r="AD225" s="5"/>
      <c r="AE225" s="5"/>
      <c r="AF225" s="5"/>
      <c r="AG225" s="5"/>
      <c r="AH225" s="5"/>
      <c r="AI225" s="5"/>
      <c r="AJ225" s="5"/>
      <c r="AK225" s="5"/>
      <c r="AL225" s="5"/>
      <c r="AM225" s="5"/>
      <c r="AN225" s="5"/>
      <c r="AO225" s="5"/>
    </row>
    <row r="226" ht="16.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
      <c r="Z226" s="5"/>
      <c r="AA226" s="5"/>
      <c r="AB226" s="5"/>
      <c r="AC226" s="5"/>
      <c r="AD226" s="5"/>
      <c r="AE226" s="5"/>
      <c r="AF226" s="5"/>
      <c r="AG226" s="5"/>
      <c r="AH226" s="5"/>
      <c r="AI226" s="5"/>
      <c r="AJ226" s="5"/>
      <c r="AK226" s="5"/>
      <c r="AL226" s="5"/>
      <c r="AM226" s="5"/>
      <c r="AN226" s="5"/>
      <c r="AO226" s="5"/>
    </row>
    <row r="227" ht="16.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
      <c r="Z227" s="5"/>
      <c r="AA227" s="5"/>
      <c r="AB227" s="5"/>
      <c r="AC227" s="5"/>
      <c r="AD227" s="5"/>
      <c r="AE227" s="5"/>
      <c r="AF227" s="5"/>
      <c r="AG227" s="5"/>
      <c r="AH227" s="5"/>
      <c r="AI227" s="5"/>
      <c r="AJ227" s="5"/>
      <c r="AK227" s="5"/>
      <c r="AL227" s="5"/>
      <c r="AM227" s="5"/>
      <c r="AN227" s="5"/>
      <c r="AO227" s="5"/>
    </row>
    <row r="228" ht="16.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
      <c r="Z228" s="5"/>
      <c r="AA228" s="5"/>
      <c r="AB228" s="5"/>
      <c r="AC228" s="5"/>
      <c r="AD228" s="5"/>
      <c r="AE228" s="5"/>
      <c r="AF228" s="5"/>
      <c r="AG228" s="5"/>
      <c r="AH228" s="5"/>
      <c r="AI228" s="5"/>
      <c r="AJ228" s="5"/>
      <c r="AK228" s="5"/>
      <c r="AL228" s="5"/>
      <c r="AM228" s="5"/>
      <c r="AN228" s="5"/>
      <c r="AO228" s="5"/>
    </row>
    <row r="229" ht="16.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
      <c r="Z229" s="5"/>
      <c r="AA229" s="5"/>
      <c r="AB229" s="5"/>
      <c r="AC229" s="5"/>
      <c r="AD229" s="5"/>
      <c r="AE229" s="5"/>
      <c r="AF229" s="5"/>
      <c r="AG229" s="5"/>
      <c r="AH229" s="5"/>
      <c r="AI229" s="5"/>
      <c r="AJ229" s="5"/>
      <c r="AK229" s="5"/>
      <c r="AL229" s="5"/>
      <c r="AM229" s="5"/>
      <c r="AN229" s="5"/>
      <c r="AO229" s="5"/>
    </row>
    <row r="230" ht="16.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
      <c r="Z230" s="5"/>
      <c r="AA230" s="5"/>
      <c r="AB230" s="5"/>
      <c r="AC230" s="5"/>
      <c r="AD230" s="5"/>
      <c r="AE230" s="5"/>
      <c r="AF230" s="5"/>
      <c r="AG230" s="5"/>
      <c r="AH230" s="5"/>
      <c r="AI230" s="5"/>
      <c r="AJ230" s="5"/>
      <c r="AK230" s="5"/>
      <c r="AL230" s="5"/>
      <c r="AM230" s="5"/>
      <c r="AN230" s="5"/>
      <c r="AO230" s="5"/>
    </row>
    <row r="231" ht="16.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
      <c r="Z231" s="5"/>
      <c r="AA231" s="5"/>
      <c r="AB231" s="5"/>
      <c r="AC231" s="5"/>
      <c r="AD231" s="5"/>
      <c r="AE231" s="5"/>
      <c r="AF231" s="5"/>
      <c r="AG231" s="5"/>
      <c r="AH231" s="5"/>
      <c r="AI231" s="5"/>
      <c r="AJ231" s="5"/>
      <c r="AK231" s="5"/>
      <c r="AL231" s="5"/>
      <c r="AM231" s="5"/>
      <c r="AN231" s="5"/>
      <c r="AO231" s="5"/>
    </row>
    <row r="232" ht="16.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
      <c r="Z232" s="5"/>
      <c r="AA232" s="5"/>
      <c r="AB232" s="5"/>
      <c r="AC232" s="5"/>
      <c r="AD232" s="5"/>
      <c r="AE232" s="5"/>
      <c r="AF232" s="5"/>
      <c r="AG232" s="5"/>
      <c r="AH232" s="5"/>
      <c r="AI232" s="5"/>
      <c r="AJ232" s="5"/>
      <c r="AK232" s="5"/>
      <c r="AL232" s="5"/>
      <c r="AM232" s="5"/>
      <c r="AN232" s="5"/>
      <c r="AO232" s="5"/>
    </row>
    <row r="233" ht="16.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
      <c r="Z233" s="5"/>
      <c r="AA233" s="5"/>
      <c r="AB233" s="5"/>
      <c r="AC233" s="5"/>
      <c r="AD233" s="5"/>
      <c r="AE233" s="5"/>
      <c r="AF233" s="5"/>
      <c r="AG233" s="5"/>
      <c r="AH233" s="5"/>
      <c r="AI233" s="5"/>
      <c r="AJ233" s="5"/>
      <c r="AK233" s="5"/>
      <c r="AL233" s="5"/>
      <c r="AM233" s="5"/>
      <c r="AN233" s="5"/>
      <c r="AO233" s="5"/>
    </row>
    <row r="234" ht="16.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
      <c r="Z234" s="5"/>
      <c r="AA234" s="5"/>
      <c r="AB234" s="5"/>
      <c r="AC234" s="5"/>
      <c r="AD234" s="5"/>
      <c r="AE234" s="5"/>
      <c r="AF234" s="5"/>
      <c r="AG234" s="5"/>
      <c r="AH234" s="5"/>
      <c r="AI234" s="5"/>
      <c r="AJ234" s="5"/>
      <c r="AK234" s="5"/>
      <c r="AL234" s="5"/>
      <c r="AM234" s="5"/>
      <c r="AN234" s="5"/>
      <c r="AO234" s="5"/>
    </row>
    <row r="235" ht="16.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
      <c r="Z235" s="5"/>
      <c r="AA235" s="5"/>
      <c r="AB235" s="5"/>
      <c r="AC235" s="5"/>
      <c r="AD235" s="5"/>
      <c r="AE235" s="5"/>
      <c r="AF235" s="5"/>
      <c r="AG235" s="5"/>
      <c r="AH235" s="5"/>
      <c r="AI235" s="5"/>
      <c r="AJ235" s="5"/>
      <c r="AK235" s="5"/>
      <c r="AL235" s="5"/>
      <c r="AM235" s="5"/>
      <c r="AN235" s="5"/>
      <c r="AO235" s="5"/>
    </row>
    <row r="236" ht="16.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
      <c r="Z236" s="5"/>
      <c r="AA236" s="5"/>
      <c r="AB236" s="5"/>
      <c r="AC236" s="5"/>
      <c r="AD236" s="5"/>
      <c r="AE236" s="5"/>
      <c r="AF236" s="5"/>
      <c r="AG236" s="5"/>
      <c r="AH236" s="5"/>
      <c r="AI236" s="5"/>
      <c r="AJ236" s="5"/>
      <c r="AK236" s="5"/>
      <c r="AL236" s="5"/>
      <c r="AM236" s="5"/>
      <c r="AN236" s="5"/>
      <c r="AO236" s="5"/>
    </row>
    <row r="237" ht="16.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
      <c r="Z237" s="5"/>
      <c r="AA237" s="5"/>
      <c r="AB237" s="5"/>
      <c r="AC237" s="5"/>
      <c r="AD237" s="5"/>
      <c r="AE237" s="5"/>
      <c r="AF237" s="5"/>
      <c r="AG237" s="5"/>
      <c r="AH237" s="5"/>
      <c r="AI237" s="5"/>
      <c r="AJ237" s="5"/>
      <c r="AK237" s="5"/>
      <c r="AL237" s="5"/>
      <c r="AM237" s="5"/>
      <c r="AN237" s="5"/>
      <c r="AO237" s="5"/>
    </row>
    <row r="238" ht="16.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
      <c r="Z238" s="5"/>
      <c r="AA238" s="5"/>
      <c r="AB238" s="5"/>
      <c r="AC238" s="5"/>
      <c r="AD238" s="5"/>
      <c r="AE238" s="5"/>
      <c r="AF238" s="5"/>
      <c r="AG238" s="5"/>
      <c r="AH238" s="5"/>
      <c r="AI238" s="5"/>
      <c r="AJ238" s="5"/>
      <c r="AK238" s="5"/>
      <c r="AL238" s="5"/>
      <c r="AM238" s="5"/>
      <c r="AN238" s="5"/>
      <c r="AO238" s="5"/>
    </row>
    <row r="239" ht="16.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
      <c r="Z239" s="5"/>
      <c r="AA239" s="5"/>
      <c r="AB239" s="5"/>
      <c r="AC239" s="5"/>
      <c r="AD239" s="5"/>
      <c r="AE239" s="5"/>
      <c r="AF239" s="5"/>
      <c r="AG239" s="5"/>
      <c r="AH239" s="5"/>
      <c r="AI239" s="5"/>
      <c r="AJ239" s="5"/>
      <c r="AK239" s="5"/>
      <c r="AL239" s="5"/>
      <c r="AM239" s="5"/>
      <c r="AN239" s="5"/>
      <c r="AO239" s="5"/>
    </row>
    <row r="240" ht="16.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
      <c r="Z240" s="5"/>
      <c r="AA240" s="5"/>
      <c r="AB240" s="5"/>
      <c r="AC240" s="5"/>
      <c r="AD240" s="5"/>
      <c r="AE240" s="5"/>
      <c r="AF240" s="5"/>
      <c r="AG240" s="5"/>
      <c r="AH240" s="5"/>
      <c r="AI240" s="5"/>
      <c r="AJ240" s="5"/>
      <c r="AK240" s="5"/>
      <c r="AL240" s="5"/>
      <c r="AM240" s="5"/>
      <c r="AN240" s="5"/>
      <c r="AO240" s="5"/>
    </row>
    <row r="241" ht="16.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
      <c r="Z241" s="5"/>
      <c r="AA241" s="5"/>
      <c r="AB241" s="5"/>
      <c r="AC241" s="5"/>
      <c r="AD241" s="5"/>
      <c r="AE241" s="5"/>
      <c r="AF241" s="5"/>
      <c r="AG241" s="5"/>
      <c r="AH241" s="5"/>
      <c r="AI241" s="5"/>
      <c r="AJ241" s="5"/>
      <c r="AK241" s="5"/>
      <c r="AL241" s="5"/>
      <c r="AM241" s="5"/>
      <c r="AN241" s="5"/>
      <c r="AO241" s="5"/>
    </row>
    <row r="242" ht="16.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
      <c r="Z242" s="5"/>
      <c r="AA242" s="5"/>
      <c r="AB242" s="5"/>
      <c r="AC242" s="5"/>
      <c r="AD242" s="5"/>
      <c r="AE242" s="5"/>
      <c r="AF242" s="5"/>
      <c r="AG242" s="5"/>
      <c r="AH242" s="5"/>
      <c r="AI242" s="5"/>
      <c r="AJ242" s="5"/>
      <c r="AK242" s="5"/>
      <c r="AL242" s="5"/>
      <c r="AM242" s="5"/>
      <c r="AN242" s="5"/>
      <c r="AO242" s="5"/>
    </row>
    <row r="243" ht="16.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
      <c r="Z243" s="5"/>
      <c r="AA243" s="5"/>
      <c r="AB243" s="5"/>
      <c r="AC243" s="5"/>
      <c r="AD243" s="5"/>
      <c r="AE243" s="5"/>
      <c r="AF243" s="5"/>
      <c r="AG243" s="5"/>
      <c r="AH243" s="5"/>
      <c r="AI243" s="5"/>
      <c r="AJ243" s="5"/>
      <c r="AK243" s="5"/>
      <c r="AL243" s="5"/>
      <c r="AM243" s="5"/>
      <c r="AN243" s="5"/>
      <c r="AO243" s="5"/>
    </row>
    <row r="244" ht="16.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
      <c r="Z244" s="5"/>
      <c r="AA244" s="5"/>
      <c r="AB244" s="5"/>
      <c r="AC244" s="5"/>
      <c r="AD244" s="5"/>
      <c r="AE244" s="5"/>
      <c r="AF244" s="5"/>
      <c r="AG244" s="5"/>
      <c r="AH244" s="5"/>
      <c r="AI244" s="5"/>
      <c r="AJ244" s="5"/>
      <c r="AK244" s="5"/>
      <c r="AL244" s="5"/>
      <c r="AM244" s="5"/>
      <c r="AN244" s="5"/>
      <c r="AO244" s="5"/>
    </row>
    <row r="245" ht="16.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
      <c r="Z245" s="5"/>
      <c r="AA245" s="5"/>
      <c r="AB245" s="5"/>
      <c r="AC245" s="5"/>
      <c r="AD245" s="5"/>
      <c r="AE245" s="5"/>
      <c r="AF245" s="5"/>
      <c r="AG245" s="5"/>
      <c r="AH245" s="5"/>
      <c r="AI245" s="5"/>
      <c r="AJ245" s="5"/>
      <c r="AK245" s="5"/>
      <c r="AL245" s="5"/>
      <c r="AM245" s="5"/>
      <c r="AN245" s="5"/>
      <c r="AO245" s="5"/>
    </row>
    <row r="246" ht="16.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
      <c r="Z246" s="5"/>
      <c r="AA246" s="5"/>
      <c r="AB246" s="5"/>
      <c r="AC246" s="5"/>
      <c r="AD246" s="5"/>
      <c r="AE246" s="5"/>
      <c r="AF246" s="5"/>
      <c r="AG246" s="5"/>
      <c r="AH246" s="5"/>
      <c r="AI246" s="5"/>
      <c r="AJ246" s="5"/>
      <c r="AK246" s="5"/>
      <c r="AL246" s="5"/>
      <c r="AM246" s="5"/>
      <c r="AN246" s="5"/>
      <c r="AO246" s="5"/>
    </row>
    <row r="247" ht="16.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
      <c r="Z247" s="5"/>
      <c r="AA247" s="5"/>
      <c r="AB247" s="5"/>
      <c r="AC247" s="5"/>
      <c r="AD247" s="5"/>
      <c r="AE247" s="5"/>
      <c r="AF247" s="5"/>
      <c r="AG247" s="5"/>
      <c r="AH247" s="5"/>
      <c r="AI247" s="5"/>
      <c r="AJ247" s="5"/>
      <c r="AK247" s="5"/>
      <c r="AL247" s="5"/>
      <c r="AM247" s="5"/>
      <c r="AN247" s="5"/>
      <c r="AO247" s="5"/>
    </row>
    <row r="248" ht="16.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
      <c r="Z248" s="5"/>
      <c r="AA248" s="5"/>
      <c r="AB248" s="5"/>
      <c r="AC248" s="5"/>
      <c r="AD248" s="5"/>
      <c r="AE248" s="5"/>
      <c r="AF248" s="5"/>
      <c r="AG248" s="5"/>
      <c r="AH248" s="5"/>
      <c r="AI248" s="5"/>
      <c r="AJ248" s="5"/>
      <c r="AK248" s="5"/>
      <c r="AL248" s="5"/>
      <c r="AM248" s="5"/>
      <c r="AN248" s="5"/>
      <c r="AO248" s="5"/>
    </row>
    <row r="249" ht="16.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
      <c r="Z249" s="5"/>
      <c r="AA249" s="5"/>
      <c r="AB249" s="5"/>
      <c r="AC249" s="5"/>
      <c r="AD249" s="5"/>
      <c r="AE249" s="5"/>
      <c r="AF249" s="5"/>
      <c r="AG249" s="5"/>
      <c r="AH249" s="5"/>
      <c r="AI249" s="5"/>
      <c r="AJ249" s="5"/>
      <c r="AK249" s="5"/>
      <c r="AL249" s="5"/>
      <c r="AM249" s="5"/>
      <c r="AN249" s="5"/>
      <c r="AO249" s="5"/>
    </row>
    <row r="250" ht="16.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
      <c r="Z250" s="5"/>
      <c r="AA250" s="5"/>
      <c r="AB250" s="5"/>
      <c r="AC250" s="5"/>
      <c r="AD250" s="5"/>
      <c r="AE250" s="5"/>
      <c r="AF250" s="5"/>
      <c r="AG250" s="5"/>
      <c r="AH250" s="5"/>
      <c r="AI250" s="5"/>
      <c r="AJ250" s="5"/>
      <c r="AK250" s="5"/>
      <c r="AL250" s="5"/>
      <c r="AM250" s="5"/>
      <c r="AN250" s="5"/>
      <c r="AO250" s="5"/>
    </row>
    <row r="251" ht="16.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
      <c r="Z251" s="5"/>
      <c r="AA251" s="5"/>
      <c r="AB251" s="5"/>
      <c r="AC251" s="5"/>
      <c r="AD251" s="5"/>
      <c r="AE251" s="5"/>
      <c r="AF251" s="5"/>
      <c r="AG251" s="5"/>
      <c r="AH251" s="5"/>
      <c r="AI251" s="5"/>
      <c r="AJ251" s="5"/>
      <c r="AK251" s="5"/>
      <c r="AL251" s="5"/>
      <c r="AM251" s="5"/>
      <c r="AN251" s="5"/>
      <c r="AO251" s="5"/>
    </row>
    <row r="252" ht="16.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
      <c r="Z252" s="5"/>
      <c r="AA252" s="5"/>
      <c r="AB252" s="5"/>
      <c r="AC252" s="5"/>
      <c r="AD252" s="5"/>
      <c r="AE252" s="5"/>
      <c r="AF252" s="5"/>
      <c r="AG252" s="5"/>
      <c r="AH252" s="5"/>
      <c r="AI252" s="5"/>
      <c r="AJ252" s="5"/>
      <c r="AK252" s="5"/>
      <c r="AL252" s="5"/>
      <c r="AM252" s="5"/>
      <c r="AN252" s="5"/>
      <c r="AO252" s="5"/>
    </row>
    <row r="253" ht="16.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
      <c r="Z253" s="5"/>
      <c r="AA253" s="5"/>
      <c r="AB253" s="5"/>
      <c r="AC253" s="5"/>
      <c r="AD253" s="5"/>
      <c r="AE253" s="5"/>
      <c r="AF253" s="5"/>
      <c r="AG253" s="5"/>
      <c r="AH253" s="5"/>
      <c r="AI253" s="5"/>
      <c r="AJ253" s="5"/>
      <c r="AK253" s="5"/>
      <c r="AL253" s="5"/>
      <c r="AM253" s="5"/>
      <c r="AN253" s="5"/>
      <c r="AO253" s="5"/>
    </row>
    <row r="254" ht="16.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
      <c r="Z254" s="5"/>
      <c r="AA254" s="5"/>
      <c r="AB254" s="5"/>
      <c r="AC254" s="5"/>
      <c r="AD254" s="5"/>
      <c r="AE254" s="5"/>
      <c r="AF254" s="5"/>
      <c r="AG254" s="5"/>
      <c r="AH254" s="5"/>
      <c r="AI254" s="5"/>
      <c r="AJ254" s="5"/>
      <c r="AK254" s="5"/>
      <c r="AL254" s="5"/>
      <c r="AM254" s="5"/>
      <c r="AN254" s="5"/>
      <c r="AO254" s="5"/>
    </row>
    <row r="255" ht="16.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
      <c r="Z255" s="5"/>
      <c r="AA255" s="5"/>
      <c r="AB255" s="5"/>
      <c r="AC255" s="5"/>
      <c r="AD255" s="5"/>
      <c r="AE255" s="5"/>
      <c r="AF255" s="5"/>
      <c r="AG255" s="5"/>
      <c r="AH255" s="5"/>
      <c r="AI255" s="5"/>
      <c r="AJ255" s="5"/>
      <c r="AK255" s="5"/>
      <c r="AL255" s="5"/>
      <c r="AM255" s="5"/>
      <c r="AN255" s="5"/>
      <c r="AO255" s="5"/>
    </row>
    <row r="256" ht="16.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
      <c r="Z256" s="5"/>
      <c r="AA256" s="5"/>
      <c r="AB256" s="5"/>
      <c r="AC256" s="5"/>
      <c r="AD256" s="5"/>
      <c r="AE256" s="5"/>
      <c r="AF256" s="5"/>
      <c r="AG256" s="5"/>
      <c r="AH256" s="5"/>
      <c r="AI256" s="5"/>
      <c r="AJ256" s="5"/>
      <c r="AK256" s="5"/>
      <c r="AL256" s="5"/>
      <c r="AM256" s="5"/>
      <c r="AN256" s="5"/>
      <c r="AO256" s="5"/>
    </row>
    <row r="257" ht="16.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
      <c r="Z257" s="5"/>
      <c r="AA257" s="5"/>
      <c r="AB257" s="5"/>
      <c r="AC257" s="5"/>
      <c r="AD257" s="5"/>
      <c r="AE257" s="5"/>
      <c r="AF257" s="5"/>
      <c r="AG257" s="5"/>
      <c r="AH257" s="5"/>
      <c r="AI257" s="5"/>
      <c r="AJ257" s="5"/>
      <c r="AK257" s="5"/>
      <c r="AL257" s="5"/>
      <c r="AM257" s="5"/>
      <c r="AN257" s="5"/>
      <c r="AO257" s="5"/>
    </row>
    <row r="258" ht="16.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
      <c r="Z258" s="5"/>
      <c r="AA258" s="5"/>
      <c r="AB258" s="5"/>
      <c r="AC258" s="5"/>
      <c r="AD258" s="5"/>
      <c r="AE258" s="5"/>
      <c r="AF258" s="5"/>
      <c r="AG258" s="5"/>
      <c r="AH258" s="5"/>
      <c r="AI258" s="5"/>
      <c r="AJ258" s="5"/>
      <c r="AK258" s="5"/>
      <c r="AL258" s="5"/>
      <c r="AM258" s="5"/>
      <c r="AN258" s="5"/>
      <c r="AO258" s="5"/>
    </row>
    <row r="259" ht="16.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
      <c r="Z259" s="5"/>
      <c r="AA259" s="5"/>
      <c r="AB259" s="5"/>
      <c r="AC259" s="5"/>
      <c r="AD259" s="5"/>
      <c r="AE259" s="5"/>
      <c r="AF259" s="5"/>
      <c r="AG259" s="5"/>
      <c r="AH259" s="5"/>
      <c r="AI259" s="5"/>
      <c r="AJ259" s="5"/>
      <c r="AK259" s="5"/>
      <c r="AL259" s="5"/>
      <c r="AM259" s="5"/>
      <c r="AN259" s="5"/>
      <c r="AO259" s="5"/>
    </row>
    <row r="260" ht="16.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
      <c r="Z260" s="5"/>
      <c r="AA260" s="5"/>
      <c r="AB260" s="5"/>
      <c r="AC260" s="5"/>
      <c r="AD260" s="5"/>
      <c r="AE260" s="5"/>
      <c r="AF260" s="5"/>
      <c r="AG260" s="5"/>
      <c r="AH260" s="5"/>
      <c r="AI260" s="5"/>
      <c r="AJ260" s="5"/>
      <c r="AK260" s="5"/>
      <c r="AL260" s="5"/>
      <c r="AM260" s="5"/>
      <c r="AN260" s="5"/>
      <c r="AO260" s="5"/>
    </row>
    <row r="261" ht="16.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
      <c r="Z261" s="5"/>
      <c r="AA261" s="5"/>
      <c r="AB261" s="5"/>
      <c r="AC261" s="5"/>
      <c r="AD261" s="5"/>
      <c r="AE261" s="5"/>
      <c r="AF261" s="5"/>
      <c r="AG261" s="5"/>
      <c r="AH261" s="5"/>
      <c r="AI261" s="5"/>
      <c r="AJ261" s="5"/>
      <c r="AK261" s="5"/>
      <c r="AL261" s="5"/>
      <c r="AM261" s="5"/>
      <c r="AN261" s="5"/>
      <c r="AO261" s="5"/>
    </row>
    <row r="262" ht="16.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
      <c r="Z262" s="5"/>
      <c r="AA262" s="5"/>
      <c r="AB262" s="5"/>
      <c r="AC262" s="5"/>
      <c r="AD262" s="5"/>
      <c r="AE262" s="5"/>
      <c r="AF262" s="5"/>
      <c r="AG262" s="5"/>
      <c r="AH262" s="5"/>
      <c r="AI262" s="5"/>
      <c r="AJ262" s="5"/>
      <c r="AK262" s="5"/>
      <c r="AL262" s="5"/>
      <c r="AM262" s="5"/>
      <c r="AN262" s="5"/>
      <c r="AO262" s="5"/>
    </row>
    <row r="263" ht="16.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
      <c r="Z263" s="5"/>
      <c r="AA263" s="5"/>
      <c r="AB263" s="5"/>
      <c r="AC263" s="5"/>
      <c r="AD263" s="5"/>
      <c r="AE263" s="5"/>
      <c r="AF263" s="5"/>
      <c r="AG263" s="5"/>
      <c r="AH263" s="5"/>
      <c r="AI263" s="5"/>
      <c r="AJ263" s="5"/>
      <c r="AK263" s="5"/>
      <c r="AL263" s="5"/>
      <c r="AM263" s="5"/>
      <c r="AN263" s="5"/>
      <c r="AO263" s="5"/>
    </row>
    <row r="264" ht="16.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
      <c r="Z264" s="5"/>
      <c r="AA264" s="5"/>
      <c r="AB264" s="5"/>
      <c r="AC264" s="5"/>
      <c r="AD264" s="5"/>
      <c r="AE264" s="5"/>
      <c r="AF264" s="5"/>
      <c r="AG264" s="5"/>
      <c r="AH264" s="5"/>
      <c r="AI264" s="5"/>
      <c r="AJ264" s="5"/>
      <c r="AK264" s="5"/>
      <c r="AL264" s="5"/>
      <c r="AM264" s="5"/>
      <c r="AN264" s="5"/>
      <c r="AO264" s="5"/>
    </row>
    <row r="265" ht="16.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
      <c r="Z265" s="5"/>
      <c r="AA265" s="5"/>
      <c r="AB265" s="5"/>
      <c r="AC265" s="5"/>
      <c r="AD265" s="5"/>
      <c r="AE265" s="5"/>
      <c r="AF265" s="5"/>
      <c r="AG265" s="5"/>
      <c r="AH265" s="5"/>
      <c r="AI265" s="5"/>
      <c r="AJ265" s="5"/>
      <c r="AK265" s="5"/>
      <c r="AL265" s="5"/>
      <c r="AM265" s="5"/>
      <c r="AN265" s="5"/>
      <c r="AO265" s="5"/>
    </row>
    <row r="266" ht="16.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
      <c r="Z266" s="5"/>
      <c r="AA266" s="5"/>
      <c r="AB266" s="5"/>
      <c r="AC266" s="5"/>
      <c r="AD266" s="5"/>
      <c r="AE266" s="5"/>
      <c r="AF266" s="5"/>
      <c r="AG266" s="5"/>
      <c r="AH266" s="5"/>
      <c r="AI266" s="5"/>
      <c r="AJ266" s="5"/>
      <c r="AK266" s="5"/>
      <c r="AL266" s="5"/>
      <c r="AM266" s="5"/>
      <c r="AN266" s="5"/>
      <c r="AO266" s="5"/>
    </row>
    <row r="267" ht="16.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
      <c r="Z267" s="5"/>
      <c r="AA267" s="5"/>
      <c r="AB267" s="5"/>
      <c r="AC267" s="5"/>
      <c r="AD267" s="5"/>
      <c r="AE267" s="5"/>
      <c r="AF267" s="5"/>
      <c r="AG267" s="5"/>
      <c r="AH267" s="5"/>
      <c r="AI267" s="5"/>
      <c r="AJ267" s="5"/>
      <c r="AK267" s="5"/>
      <c r="AL267" s="5"/>
      <c r="AM267" s="5"/>
      <c r="AN267" s="5"/>
      <c r="AO267" s="5"/>
    </row>
    <row r="268" ht="16.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
      <c r="Z268" s="5"/>
      <c r="AA268" s="5"/>
      <c r="AB268" s="5"/>
      <c r="AC268" s="5"/>
      <c r="AD268" s="5"/>
      <c r="AE268" s="5"/>
      <c r="AF268" s="5"/>
      <c r="AG268" s="5"/>
      <c r="AH268" s="5"/>
      <c r="AI268" s="5"/>
      <c r="AJ268" s="5"/>
      <c r="AK268" s="5"/>
      <c r="AL268" s="5"/>
      <c r="AM268" s="5"/>
      <c r="AN268" s="5"/>
      <c r="AO268" s="5"/>
    </row>
    <row r="269" ht="16.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
      <c r="Z269" s="5"/>
      <c r="AA269" s="5"/>
      <c r="AB269" s="5"/>
      <c r="AC269" s="5"/>
      <c r="AD269" s="5"/>
      <c r="AE269" s="5"/>
      <c r="AF269" s="5"/>
      <c r="AG269" s="5"/>
      <c r="AH269" s="5"/>
      <c r="AI269" s="5"/>
      <c r="AJ269" s="5"/>
      <c r="AK269" s="5"/>
      <c r="AL269" s="5"/>
      <c r="AM269" s="5"/>
      <c r="AN269" s="5"/>
      <c r="AO269" s="5"/>
    </row>
    <row r="270" ht="16.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
      <c r="Z270" s="5"/>
      <c r="AA270" s="5"/>
      <c r="AB270" s="5"/>
      <c r="AC270" s="5"/>
      <c r="AD270" s="5"/>
      <c r="AE270" s="5"/>
      <c r="AF270" s="5"/>
      <c r="AG270" s="5"/>
      <c r="AH270" s="5"/>
      <c r="AI270" s="5"/>
      <c r="AJ270" s="5"/>
      <c r="AK270" s="5"/>
      <c r="AL270" s="5"/>
      <c r="AM270" s="5"/>
      <c r="AN270" s="5"/>
      <c r="AO270" s="5"/>
    </row>
    <row r="271" ht="16.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
      <c r="Z271" s="5"/>
      <c r="AA271" s="5"/>
      <c r="AB271" s="5"/>
      <c r="AC271" s="5"/>
      <c r="AD271" s="5"/>
      <c r="AE271" s="5"/>
      <c r="AF271" s="5"/>
      <c r="AG271" s="5"/>
      <c r="AH271" s="5"/>
      <c r="AI271" s="5"/>
      <c r="AJ271" s="5"/>
      <c r="AK271" s="5"/>
      <c r="AL271" s="5"/>
      <c r="AM271" s="5"/>
      <c r="AN271" s="5"/>
      <c r="AO271" s="5"/>
    </row>
    <row r="272" ht="16.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
      <c r="Z272" s="5"/>
      <c r="AA272" s="5"/>
      <c r="AB272" s="5"/>
      <c r="AC272" s="5"/>
      <c r="AD272" s="5"/>
      <c r="AE272" s="5"/>
      <c r="AF272" s="5"/>
      <c r="AG272" s="5"/>
      <c r="AH272" s="5"/>
      <c r="AI272" s="5"/>
      <c r="AJ272" s="5"/>
      <c r="AK272" s="5"/>
      <c r="AL272" s="5"/>
      <c r="AM272" s="5"/>
      <c r="AN272" s="5"/>
      <c r="AO272" s="5"/>
    </row>
    <row r="273" ht="16.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
      <c r="Z273" s="5"/>
      <c r="AA273" s="5"/>
      <c r="AB273" s="5"/>
      <c r="AC273" s="5"/>
      <c r="AD273" s="5"/>
      <c r="AE273" s="5"/>
      <c r="AF273" s="5"/>
      <c r="AG273" s="5"/>
      <c r="AH273" s="5"/>
      <c r="AI273" s="5"/>
      <c r="AJ273" s="5"/>
      <c r="AK273" s="5"/>
      <c r="AL273" s="5"/>
      <c r="AM273" s="5"/>
      <c r="AN273" s="5"/>
      <c r="AO273" s="5"/>
    </row>
    <row r="274" ht="16.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
      <c r="Z274" s="5"/>
      <c r="AA274" s="5"/>
      <c r="AB274" s="5"/>
      <c r="AC274" s="5"/>
      <c r="AD274" s="5"/>
      <c r="AE274" s="5"/>
      <c r="AF274" s="5"/>
      <c r="AG274" s="5"/>
      <c r="AH274" s="5"/>
      <c r="AI274" s="5"/>
      <c r="AJ274" s="5"/>
      <c r="AK274" s="5"/>
      <c r="AL274" s="5"/>
      <c r="AM274" s="5"/>
      <c r="AN274" s="5"/>
      <c r="AO274" s="5"/>
    </row>
    <row r="275" ht="16.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
      <c r="Z275" s="5"/>
      <c r="AA275" s="5"/>
      <c r="AB275" s="5"/>
      <c r="AC275" s="5"/>
      <c r="AD275" s="5"/>
      <c r="AE275" s="5"/>
      <c r="AF275" s="5"/>
      <c r="AG275" s="5"/>
      <c r="AH275" s="5"/>
      <c r="AI275" s="5"/>
      <c r="AJ275" s="5"/>
      <c r="AK275" s="5"/>
      <c r="AL275" s="5"/>
      <c r="AM275" s="5"/>
      <c r="AN275" s="5"/>
      <c r="AO275" s="5"/>
    </row>
    <row r="276" ht="16.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
      <c r="Z276" s="5"/>
      <c r="AA276" s="5"/>
      <c r="AB276" s="5"/>
      <c r="AC276" s="5"/>
      <c r="AD276" s="5"/>
      <c r="AE276" s="5"/>
      <c r="AF276" s="5"/>
      <c r="AG276" s="5"/>
      <c r="AH276" s="5"/>
      <c r="AI276" s="5"/>
      <c r="AJ276" s="5"/>
      <c r="AK276" s="5"/>
      <c r="AL276" s="5"/>
      <c r="AM276" s="5"/>
      <c r="AN276" s="5"/>
      <c r="AO276" s="5"/>
    </row>
    <row r="277" ht="16.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
      <c r="Z277" s="5"/>
      <c r="AA277" s="5"/>
      <c r="AB277" s="5"/>
      <c r="AC277" s="5"/>
      <c r="AD277" s="5"/>
      <c r="AE277" s="5"/>
      <c r="AF277" s="5"/>
      <c r="AG277" s="5"/>
      <c r="AH277" s="5"/>
      <c r="AI277" s="5"/>
      <c r="AJ277" s="5"/>
      <c r="AK277" s="5"/>
      <c r="AL277" s="5"/>
      <c r="AM277" s="5"/>
      <c r="AN277" s="5"/>
      <c r="AO277" s="5"/>
    </row>
    <row r="278" ht="16.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
      <c r="Z278" s="5"/>
      <c r="AA278" s="5"/>
      <c r="AB278" s="5"/>
      <c r="AC278" s="5"/>
      <c r="AD278" s="5"/>
      <c r="AE278" s="5"/>
      <c r="AF278" s="5"/>
      <c r="AG278" s="5"/>
      <c r="AH278" s="5"/>
      <c r="AI278" s="5"/>
      <c r="AJ278" s="5"/>
      <c r="AK278" s="5"/>
      <c r="AL278" s="5"/>
      <c r="AM278" s="5"/>
      <c r="AN278" s="5"/>
      <c r="AO278" s="5"/>
    </row>
    <row r="279" ht="16.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
      <c r="Z279" s="5"/>
      <c r="AA279" s="5"/>
      <c r="AB279" s="5"/>
      <c r="AC279" s="5"/>
      <c r="AD279" s="5"/>
      <c r="AE279" s="5"/>
      <c r="AF279" s="5"/>
      <c r="AG279" s="5"/>
      <c r="AH279" s="5"/>
      <c r="AI279" s="5"/>
      <c r="AJ279" s="5"/>
      <c r="AK279" s="5"/>
      <c r="AL279" s="5"/>
      <c r="AM279" s="5"/>
      <c r="AN279" s="5"/>
      <c r="AO279" s="5"/>
    </row>
    <row r="280" ht="16.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
      <c r="Z280" s="5"/>
      <c r="AA280" s="5"/>
      <c r="AB280" s="5"/>
      <c r="AC280" s="5"/>
      <c r="AD280" s="5"/>
      <c r="AE280" s="5"/>
      <c r="AF280" s="5"/>
      <c r="AG280" s="5"/>
      <c r="AH280" s="5"/>
      <c r="AI280" s="5"/>
      <c r="AJ280" s="5"/>
      <c r="AK280" s="5"/>
      <c r="AL280" s="5"/>
      <c r="AM280" s="5"/>
      <c r="AN280" s="5"/>
      <c r="AO280" s="5"/>
    </row>
    <row r="281" ht="16.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
      <c r="Z281" s="5"/>
      <c r="AA281" s="5"/>
      <c r="AB281" s="5"/>
      <c r="AC281" s="5"/>
      <c r="AD281" s="5"/>
      <c r="AE281" s="5"/>
      <c r="AF281" s="5"/>
      <c r="AG281" s="5"/>
      <c r="AH281" s="5"/>
      <c r="AI281" s="5"/>
      <c r="AJ281" s="5"/>
      <c r="AK281" s="5"/>
      <c r="AL281" s="5"/>
      <c r="AM281" s="5"/>
      <c r="AN281" s="5"/>
      <c r="AO281" s="5"/>
    </row>
    <row r="282" ht="16.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
      <c r="Z282" s="5"/>
      <c r="AA282" s="5"/>
      <c r="AB282" s="5"/>
      <c r="AC282" s="5"/>
      <c r="AD282" s="5"/>
      <c r="AE282" s="5"/>
      <c r="AF282" s="5"/>
      <c r="AG282" s="5"/>
      <c r="AH282" s="5"/>
      <c r="AI282" s="5"/>
      <c r="AJ282" s="5"/>
      <c r="AK282" s="5"/>
      <c r="AL282" s="5"/>
      <c r="AM282" s="5"/>
      <c r="AN282" s="5"/>
      <c r="AO282" s="5"/>
    </row>
    <row r="283" ht="16.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
      <c r="Z283" s="5"/>
      <c r="AA283" s="5"/>
      <c r="AB283" s="5"/>
      <c r="AC283" s="5"/>
      <c r="AD283" s="5"/>
      <c r="AE283" s="5"/>
      <c r="AF283" s="5"/>
      <c r="AG283" s="5"/>
      <c r="AH283" s="5"/>
      <c r="AI283" s="5"/>
      <c r="AJ283" s="5"/>
      <c r="AK283" s="5"/>
      <c r="AL283" s="5"/>
      <c r="AM283" s="5"/>
      <c r="AN283" s="5"/>
      <c r="AO283" s="5"/>
    </row>
    <row r="284" ht="16.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
      <c r="Z284" s="5"/>
      <c r="AA284" s="5"/>
      <c r="AB284" s="5"/>
      <c r="AC284" s="5"/>
      <c r="AD284" s="5"/>
      <c r="AE284" s="5"/>
      <c r="AF284" s="5"/>
      <c r="AG284" s="5"/>
      <c r="AH284" s="5"/>
      <c r="AI284" s="5"/>
      <c r="AJ284" s="5"/>
      <c r="AK284" s="5"/>
      <c r="AL284" s="5"/>
      <c r="AM284" s="5"/>
      <c r="AN284" s="5"/>
      <c r="AO284" s="5"/>
    </row>
    <row r="285" ht="16.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
      <c r="Z285" s="5"/>
      <c r="AA285" s="5"/>
      <c r="AB285" s="5"/>
      <c r="AC285" s="5"/>
      <c r="AD285" s="5"/>
      <c r="AE285" s="5"/>
      <c r="AF285" s="5"/>
      <c r="AG285" s="5"/>
      <c r="AH285" s="5"/>
      <c r="AI285" s="5"/>
      <c r="AJ285" s="5"/>
      <c r="AK285" s="5"/>
      <c r="AL285" s="5"/>
      <c r="AM285" s="5"/>
      <c r="AN285" s="5"/>
      <c r="AO285" s="5"/>
    </row>
    <row r="286" ht="16.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
      <c r="Z286" s="5"/>
      <c r="AA286" s="5"/>
      <c r="AB286" s="5"/>
      <c r="AC286" s="5"/>
      <c r="AD286" s="5"/>
      <c r="AE286" s="5"/>
      <c r="AF286" s="5"/>
      <c r="AG286" s="5"/>
      <c r="AH286" s="5"/>
      <c r="AI286" s="5"/>
      <c r="AJ286" s="5"/>
      <c r="AK286" s="5"/>
      <c r="AL286" s="5"/>
      <c r="AM286" s="5"/>
      <c r="AN286" s="5"/>
      <c r="AO286" s="5"/>
    </row>
    <row r="287" ht="16.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
      <c r="Z287" s="5"/>
      <c r="AA287" s="5"/>
      <c r="AB287" s="5"/>
      <c r="AC287" s="5"/>
      <c r="AD287" s="5"/>
      <c r="AE287" s="5"/>
      <c r="AF287" s="5"/>
      <c r="AG287" s="5"/>
      <c r="AH287" s="5"/>
      <c r="AI287" s="5"/>
      <c r="AJ287" s="5"/>
      <c r="AK287" s="5"/>
      <c r="AL287" s="5"/>
      <c r="AM287" s="5"/>
      <c r="AN287" s="5"/>
      <c r="AO287" s="5"/>
    </row>
    <row r="288" ht="16.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
      <c r="Z288" s="5"/>
      <c r="AA288" s="5"/>
      <c r="AB288" s="5"/>
      <c r="AC288" s="5"/>
      <c r="AD288" s="5"/>
      <c r="AE288" s="5"/>
      <c r="AF288" s="5"/>
      <c r="AG288" s="5"/>
      <c r="AH288" s="5"/>
      <c r="AI288" s="5"/>
      <c r="AJ288" s="5"/>
      <c r="AK288" s="5"/>
      <c r="AL288" s="5"/>
      <c r="AM288" s="5"/>
      <c r="AN288" s="5"/>
      <c r="AO288" s="5"/>
    </row>
    <row r="289" ht="16.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
      <c r="Z289" s="5"/>
      <c r="AA289" s="5"/>
      <c r="AB289" s="5"/>
      <c r="AC289" s="5"/>
      <c r="AD289" s="5"/>
      <c r="AE289" s="5"/>
      <c r="AF289" s="5"/>
      <c r="AG289" s="5"/>
      <c r="AH289" s="5"/>
      <c r="AI289" s="5"/>
      <c r="AJ289" s="5"/>
      <c r="AK289" s="5"/>
      <c r="AL289" s="5"/>
      <c r="AM289" s="5"/>
      <c r="AN289" s="5"/>
      <c r="AO289" s="5"/>
    </row>
    <row r="290" ht="16.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
      <c r="Z290" s="5"/>
      <c r="AA290" s="5"/>
      <c r="AB290" s="5"/>
      <c r="AC290" s="5"/>
      <c r="AD290" s="5"/>
      <c r="AE290" s="5"/>
      <c r="AF290" s="5"/>
      <c r="AG290" s="5"/>
      <c r="AH290" s="5"/>
      <c r="AI290" s="5"/>
      <c r="AJ290" s="5"/>
      <c r="AK290" s="5"/>
      <c r="AL290" s="5"/>
      <c r="AM290" s="5"/>
      <c r="AN290" s="5"/>
      <c r="AO290" s="5"/>
    </row>
    <row r="291" ht="16.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
      <c r="Z291" s="5"/>
      <c r="AA291" s="5"/>
      <c r="AB291" s="5"/>
      <c r="AC291" s="5"/>
      <c r="AD291" s="5"/>
      <c r="AE291" s="5"/>
      <c r="AF291" s="5"/>
      <c r="AG291" s="5"/>
      <c r="AH291" s="5"/>
      <c r="AI291" s="5"/>
      <c r="AJ291" s="5"/>
      <c r="AK291" s="5"/>
      <c r="AL291" s="5"/>
      <c r="AM291" s="5"/>
      <c r="AN291" s="5"/>
      <c r="AO291" s="5"/>
    </row>
    <row r="292" ht="16.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
      <c r="Z292" s="5"/>
      <c r="AA292" s="5"/>
      <c r="AB292" s="5"/>
      <c r="AC292" s="5"/>
      <c r="AD292" s="5"/>
      <c r="AE292" s="5"/>
      <c r="AF292" s="5"/>
      <c r="AG292" s="5"/>
      <c r="AH292" s="5"/>
      <c r="AI292" s="5"/>
      <c r="AJ292" s="5"/>
      <c r="AK292" s="5"/>
      <c r="AL292" s="5"/>
      <c r="AM292" s="5"/>
      <c r="AN292" s="5"/>
      <c r="AO292" s="5"/>
    </row>
    <row r="293" ht="16.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
      <c r="Z293" s="5"/>
      <c r="AA293" s="5"/>
      <c r="AB293" s="5"/>
      <c r="AC293" s="5"/>
      <c r="AD293" s="5"/>
      <c r="AE293" s="5"/>
      <c r="AF293" s="5"/>
      <c r="AG293" s="5"/>
      <c r="AH293" s="5"/>
      <c r="AI293" s="5"/>
      <c r="AJ293" s="5"/>
      <c r="AK293" s="5"/>
      <c r="AL293" s="5"/>
      <c r="AM293" s="5"/>
      <c r="AN293" s="5"/>
      <c r="AO293" s="5"/>
    </row>
    <row r="294" ht="16.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
      <c r="Z294" s="5"/>
      <c r="AA294" s="5"/>
      <c r="AB294" s="5"/>
      <c r="AC294" s="5"/>
      <c r="AD294" s="5"/>
      <c r="AE294" s="5"/>
      <c r="AF294" s="5"/>
      <c r="AG294" s="5"/>
      <c r="AH294" s="5"/>
      <c r="AI294" s="5"/>
      <c r="AJ294" s="5"/>
      <c r="AK294" s="5"/>
      <c r="AL294" s="5"/>
      <c r="AM294" s="5"/>
      <c r="AN294" s="5"/>
      <c r="AO294" s="5"/>
    </row>
    <row r="295" ht="16.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
      <c r="Z295" s="5"/>
      <c r="AA295" s="5"/>
      <c r="AB295" s="5"/>
      <c r="AC295" s="5"/>
      <c r="AD295" s="5"/>
      <c r="AE295" s="5"/>
      <c r="AF295" s="5"/>
      <c r="AG295" s="5"/>
      <c r="AH295" s="5"/>
      <c r="AI295" s="5"/>
      <c r="AJ295" s="5"/>
      <c r="AK295" s="5"/>
      <c r="AL295" s="5"/>
      <c r="AM295" s="5"/>
      <c r="AN295" s="5"/>
      <c r="AO295" s="5"/>
    </row>
    <row r="296" ht="16.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
      <c r="Z296" s="5"/>
      <c r="AA296" s="5"/>
      <c r="AB296" s="5"/>
      <c r="AC296" s="5"/>
      <c r="AD296" s="5"/>
      <c r="AE296" s="5"/>
      <c r="AF296" s="5"/>
      <c r="AG296" s="5"/>
      <c r="AH296" s="5"/>
      <c r="AI296" s="5"/>
      <c r="AJ296" s="5"/>
      <c r="AK296" s="5"/>
      <c r="AL296" s="5"/>
      <c r="AM296" s="5"/>
      <c r="AN296" s="5"/>
      <c r="AO296" s="5"/>
    </row>
    <row r="297" ht="16.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
      <c r="Z297" s="5"/>
      <c r="AA297" s="5"/>
      <c r="AB297" s="5"/>
      <c r="AC297" s="5"/>
      <c r="AD297" s="5"/>
      <c r="AE297" s="5"/>
      <c r="AF297" s="5"/>
      <c r="AG297" s="5"/>
      <c r="AH297" s="5"/>
      <c r="AI297" s="5"/>
      <c r="AJ297" s="5"/>
      <c r="AK297" s="5"/>
      <c r="AL297" s="5"/>
      <c r="AM297" s="5"/>
      <c r="AN297" s="5"/>
      <c r="AO297" s="5"/>
    </row>
    <row r="298" ht="16.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
      <c r="Z298" s="5"/>
      <c r="AA298" s="5"/>
      <c r="AB298" s="5"/>
      <c r="AC298" s="5"/>
      <c r="AD298" s="5"/>
      <c r="AE298" s="5"/>
      <c r="AF298" s="5"/>
      <c r="AG298" s="5"/>
      <c r="AH298" s="5"/>
      <c r="AI298" s="5"/>
      <c r="AJ298" s="5"/>
      <c r="AK298" s="5"/>
      <c r="AL298" s="5"/>
      <c r="AM298" s="5"/>
      <c r="AN298" s="5"/>
      <c r="AO298" s="5"/>
    </row>
    <row r="299" ht="16.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
      <c r="Z299" s="5"/>
      <c r="AA299" s="5"/>
      <c r="AB299" s="5"/>
      <c r="AC299" s="5"/>
      <c r="AD299" s="5"/>
      <c r="AE299" s="5"/>
      <c r="AF299" s="5"/>
      <c r="AG299" s="5"/>
      <c r="AH299" s="5"/>
      <c r="AI299" s="5"/>
      <c r="AJ299" s="5"/>
      <c r="AK299" s="5"/>
      <c r="AL299" s="5"/>
      <c r="AM299" s="5"/>
      <c r="AN299" s="5"/>
      <c r="AO299" s="5"/>
    </row>
    <row r="300" ht="16.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
      <c r="Z300" s="5"/>
      <c r="AA300" s="5"/>
      <c r="AB300" s="5"/>
      <c r="AC300" s="5"/>
      <c r="AD300" s="5"/>
      <c r="AE300" s="5"/>
      <c r="AF300" s="5"/>
      <c r="AG300" s="5"/>
      <c r="AH300" s="5"/>
      <c r="AI300" s="5"/>
      <c r="AJ300" s="5"/>
      <c r="AK300" s="5"/>
      <c r="AL300" s="5"/>
      <c r="AM300" s="5"/>
      <c r="AN300" s="5"/>
      <c r="AO300" s="5"/>
    </row>
    <row r="301" ht="16.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
      <c r="Z301" s="5"/>
      <c r="AA301" s="5"/>
      <c r="AB301" s="5"/>
      <c r="AC301" s="5"/>
      <c r="AD301" s="5"/>
      <c r="AE301" s="5"/>
      <c r="AF301" s="5"/>
      <c r="AG301" s="5"/>
      <c r="AH301" s="5"/>
      <c r="AI301" s="5"/>
      <c r="AJ301" s="5"/>
      <c r="AK301" s="5"/>
      <c r="AL301" s="5"/>
      <c r="AM301" s="5"/>
      <c r="AN301" s="5"/>
      <c r="AO301" s="5"/>
    </row>
    <row r="302" ht="16.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
      <c r="Z302" s="5"/>
      <c r="AA302" s="5"/>
      <c r="AB302" s="5"/>
      <c r="AC302" s="5"/>
      <c r="AD302" s="5"/>
      <c r="AE302" s="5"/>
      <c r="AF302" s="5"/>
      <c r="AG302" s="5"/>
      <c r="AH302" s="5"/>
      <c r="AI302" s="5"/>
      <c r="AJ302" s="5"/>
      <c r="AK302" s="5"/>
      <c r="AL302" s="5"/>
      <c r="AM302" s="5"/>
      <c r="AN302" s="5"/>
      <c r="AO302" s="5"/>
    </row>
    <row r="303" ht="16.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
      <c r="Z303" s="5"/>
      <c r="AA303" s="5"/>
      <c r="AB303" s="5"/>
      <c r="AC303" s="5"/>
      <c r="AD303" s="5"/>
      <c r="AE303" s="5"/>
      <c r="AF303" s="5"/>
      <c r="AG303" s="5"/>
      <c r="AH303" s="5"/>
      <c r="AI303" s="5"/>
      <c r="AJ303" s="5"/>
      <c r="AK303" s="5"/>
      <c r="AL303" s="5"/>
      <c r="AM303" s="5"/>
      <c r="AN303" s="5"/>
      <c r="AO303" s="5"/>
    </row>
    <row r="304" ht="16.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
      <c r="Z304" s="5"/>
      <c r="AA304" s="5"/>
      <c r="AB304" s="5"/>
      <c r="AC304" s="5"/>
      <c r="AD304" s="5"/>
      <c r="AE304" s="5"/>
      <c r="AF304" s="5"/>
      <c r="AG304" s="5"/>
      <c r="AH304" s="5"/>
      <c r="AI304" s="5"/>
      <c r="AJ304" s="5"/>
      <c r="AK304" s="5"/>
      <c r="AL304" s="5"/>
      <c r="AM304" s="5"/>
      <c r="AN304" s="5"/>
      <c r="AO304" s="5"/>
    </row>
    <row r="305" ht="16.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
      <c r="Z305" s="5"/>
      <c r="AA305" s="5"/>
      <c r="AB305" s="5"/>
      <c r="AC305" s="5"/>
      <c r="AD305" s="5"/>
      <c r="AE305" s="5"/>
      <c r="AF305" s="5"/>
      <c r="AG305" s="5"/>
      <c r="AH305" s="5"/>
      <c r="AI305" s="5"/>
      <c r="AJ305" s="5"/>
      <c r="AK305" s="5"/>
      <c r="AL305" s="5"/>
      <c r="AM305" s="5"/>
      <c r="AN305" s="5"/>
      <c r="AO305" s="5"/>
    </row>
    <row r="306" ht="16.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
      <c r="Z306" s="5"/>
      <c r="AA306" s="5"/>
      <c r="AB306" s="5"/>
      <c r="AC306" s="5"/>
      <c r="AD306" s="5"/>
      <c r="AE306" s="5"/>
      <c r="AF306" s="5"/>
      <c r="AG306" s="5"/>
      <c r="AH306" s="5"/>
      <c r="AI306" s="5"/>
      <c r="AJ306" s="5"/>
      <c r="AK306" s="5"/>
      <c r="AL306" s="5"/>
      <c r="AM306" s="5"/>
      <c r="AN306" s="5"/>
      <c r="AO306" s="5"/>
    </row>
    <row r="307" ht="16.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
      <c r="Z307" s="5"/>
      <c r="AA307" s="5"/>
      <c r="AB307" s="5"/>
      <c r="AC307" s="5"/>
      <c r="AD307" s="5"/>
      <c r="AE307" s="5"/>
      <c r="AF307" s="5"/>
      <c r="AG307" s="5"/>
      <c r="AH307" s="5"/>
      <c r="AI307" s="5"/>
      <c r="AJ307" s="5"/>
      <c r="AK307" s="5"/>
      <c r="AL307" s="5"/>
      <c r="AM307" s="5"/>
      <c r="AN307" s="5"/>
      <c r="AO307" s="5"/>
    </row>
    <row r="308" ht="16.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
      <c r="Z308" s="5"/>
      <c r="AA308" s="5"/>
      <c r="AB308" s="5"/>
      <c r="AC308" s="5"/>
      <c r="AD308" s="5"/>
      <c r="AE308" s="5"/>
      <c r="AF308" s="5"/>
      <c r="AG308" s="5"/>
      <c r="AH308" s="5"/>
      <c r="AI308" s="5"/>
      <c r="AJ308" s="5"/>
      <c r="AK308" s="5"/>
      <c r="AL308" s="5"/>
      <c r="AM308" s="5"/>
      <c r="AN308" s="5"/>
      <c r="AO308" s="5"/>
    </row>
    <row r="309" ht="16.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
      <c r="Z309" s="5"/>
      <c r="AA309" s="5"/>
      <c r="AB309" s="5"/>
      <c r="AC309" s="5"/>
      <c r="AD309" s="5"/>
      <c r="AE309" s="5"/>
      <c r="AF309" s="5"/>
      <c r="AG309" s="5"/>
      <c r="AH309" s="5"/>
      <c r="AI309" s="5"/>
      <c r="AJ309" s="5"/>
      <c r="AK309" s="5"/>
      <c r="AL309" s="5"/>
      <c r="AM309" s="5"/>
      <c r="AN309" s="5"/>
      <c r="AO309" s="5"/>
    </row>
    <row r="310" ht="16.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
      <c r="Z310" s="5"/>
      <c r="AA310" s="5"/>
      <c r="AB310" s="5"/>
      <c r="AC310" s="5"/>
      <c r="AD310" s="5"/>
      <c r="AE310" s="5"/>
      <c r="AF310" s="5"/>
      <c r="AG310" s="5"/>
      <c r="AH310" s="5"/>
      <c r="AI310" s="5"/>
      <c r="AJ310" s="5"/>
      <c r="AK310" s="5"/>
      <c r="AL310" s="5"/>
      <c r="AM310" s="5"/>
      <c r="AN310" s="5"/>
      <c r="AO310" s="5"/>
    </row>
    <row r="311" ht="16.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
      <c r="Z311" s="5"/>
      <c r="AA311" s="5"/>
      <c r="AB311" s="5"/>
      <c r="AC311" s="5"/>
      <c r="AD311" s="5"/>
      <c r="AE311" s="5"/>
      <c r="AF311" s="5"/>
      <c r="AG311" s="5"/>
      <c r="AH311" s="5"/>
      <c r="AI311" s="5"/>
      <c r="AJ311" s="5"/>
      <c r="AK311" s="5"/>
      <c r="AL311" s="5"/>
      <c r="AM311" s="5"/>
      <c r="AN311" s="5"/>
      <c r="AO311" s="5"/>
    </row>
    <row r="312" ht="16.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
      <c r="Z312" s="5"/>
      <c r="AA312" s="5"/>
      <c r="AB312" s="5"/>
      <c r="AC312" s="5"/>
      <c r="AD312" s="5"/>
      <c r="AE312" s="5"/>
      <c r="AF312" s="5"/>
      <c r="AG312" s="5"/>
      <c r="AH312" s="5"/>
      <c r="AI312" s="5"/>
      <c r="AJ312" s="5"/>
      <c r="AK312" s="5"/>
      <c r="AL312" s="5"/>
      <c r="AM312" s="5"/>
      <c r="AN312" s="5"/>
      <c r="AO312" s="5"/>
    </row>
    <row r="313" ht="16.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
      <c r="Z313" s="5"/>
      <c r="AA313" s="5"/>
      <c r="AB313" s="5"/>
      <c r="AC313" s="5"/>
      <c r="AD313" s="5"/>
      <c r="AE313" s="5"/>
      <c r="AF313" s="5"/>
      <c r="AG313" s="5"/>
      <c r="AH313" s="5"/>
      <c r="AI313" s="5"/>
      <c r="AJ313" s="5"/>
      <c r="AK313" s="5"/>
      <c r="AL313" s="5"/>
      <c r="AM313" s="5"/>
      <c r="AN313" s="5"/>
      <c r="AO313" s="5"/>
    </row>
    <row r="314" ht="16.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
      <c r="Z314" s="5"/>
      <c r="AA314" s="5"/>
      <c r="AB314" s="5"/>
      <c r="AC314" s="5"/>
      <c r="AD314" s="5"/>
      <c r="AE314" s="5"/>
      <c r="AF314" s="5"/>
      <c r="AG314" s="5"/>
      <c r="AH314" s="5"/>
      <c r="AI314" s="5"/>
      <c r="AJ314" s="5"/>
      <c r="AK314" s="5"/>
      <c r="AL314" s="5"/>
      <c r="AM314" s="5"/>
      <c r="AN314" s="5"/>
      <c r="AO314" s="5"/>
    </row>
    <row r="315" ht="16.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
      <c r="Z315" s="5"/>
      <c r="AA315" s="5"/>
      <c r="AB315" s="5"/>
      <c r="AC315" s="5"/>
      <c r="AD315" s="5"/>
      <c r="AE315" s="5"/>
      <c r="AF315" s="5"/>
      <c r="AG315" s="5"/>
      <c r="AH315" s="5"/>
      <c r="AI315" s="5"/>
      <c r="AJ315" s="5"/>
      <c r="AK315" s="5"/>
      <c r="AL315" s="5"/>
      <c r="AM315" s="5"/>
      <c r="AN315" s="5"/>
      <c r="AO315" s="5"/>
    </row>
    <row r="316" ht="16.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
      <c r="Z316" s="5"/>
      <c r="AA316" s="5"/>
      <c r="AB316" s="5"/>
      <c r="AC316" s="5"/>
      <c r="AD316" s="5"/>
      <c r="AE316" s="5"/>
      <c r="AF316" s="5"/>
      <c r="AG316" s="5"/>
      <c r="AH316" s="5"/>
      <c r="AI316" s="5"/>
      <c r="AJ316" s="5"/>
      <c r="AK316" s="5"/>
      <c r="AL316" s="5"/>
      <c r="AM316" s="5"/>
      <c r="AN316" s="5"/>
      <c r="AO316" s="5"/>
    </row>
    <row r="317" ht="16.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
      <c r="Z317" s="5"/>
      <c r="AA317" s="5"/>
      <c r="AB317" s="5"/>
      <c r="AC317" s="5"/>
      <c r="AD317" s="5"/>
      <c r="AE317" s="5"/>
      <c r="AF317" s="5"/>
      <c r="AG317" s="5"/>
      <c r="AH317" s="5"/>
      <c r="AI317" s="5"/>
      <c r="AJ317" s="5"/>
      <c r="AK317" s="5"/>
      <c r="AL317" s="5"/>
      <c r="AM317" s="5"/>
      <c r="AN317" s="5"/>
      <c r="AO317" s="5"/>
    </row>
    <row r="318" ht="16.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
      <c r="Z318" s="5"/>
      <c r="AA318" s="5"/>
      <c r="AB318" s="5"/>
      <c r="AC318" s="5"/>
      <c r="AD318" s="5"/>
      <c r="AE318" s="5"/>
      <c r="AF318" s="5"/>
      <c r="AG318" s="5"/>
      <c r="AH318" s="5"/>
      <c r="AI318" s="5"/>
      <c r="AJ318" s="5"/>
      <c r="AK318" s="5"/>
      <c r="AL318" s="5"/>
      <c r="AM318" s="5"/>
      <c r="AN318" s="5"/>
      <c r="AO318" s="5"/>
    </row>
    <row r="319" ht="16.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
      <c r="Z319" s="5"/>
      <c r="AA319" s="5"/>
      <c r="AB319" s="5"/>
      <c r="AC319" s="5"/>
      <c r="AD319" s="5"/>
      <c r="AE319" s="5"/>
      <c r="AF319" s="5"/>
      <c r="AG319" s="5"/>
      <c r="AH319" s="5"/>
      <c r="AI319" s="5"/>
      <c r="AJ319" s="5"/>
      <c r="AK319" s="5"/>
      <c r="AL319" s="5"/>
      <c r="AM319" s="5"/>
      <c r="AN319" s="5"/>
      <c r="AO319" s="5"/>
    </row>
    <row r="320" ht="16.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
      <c r="Z320" s="5"/>
      <c r="AA320" s="5"/>
      <c r="AB320" s="5"/>
      <c r="AC320" s="5"/>
      <c r="AD320" s="5"/>
      <c r="AE320" s="5"/>
      <c r="AF320" s="5"/>
      <c r="AG320" s="5"/>
      <c r="AH320" s="5"/>
      <c r="AI320" s="5"/>
      <c r="AJ320" s="5"/>
      <c r="AK320" s="5"/>
      <c r="AL320" s="5"/>
      <c r="AM320" s="5"/>
      <c r="AN320" s="5"/>
      <c r="AO320" s="5"/>
    </row>
    <row r="321" ht="16.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
      <c r="Z321" s="5"/>
      <c r="AA321" s="5"/>
      <c r="AB321" s="5"/>
      <c r="AC321" s="5"/>
      <c r="AD321" s="5"/>
      <c r="AE321" s="5"/>
      <c r="AF321" s="5"/>
      <c r="AG321" s="5"/>
      <c r="AH321" s="5"/>
      <c r="AI321" s="5"/>
      <c r="AJ321" s="5"/>
      <c r="AK321" s="5"/>
      <c r="AL321" s="5"/>
      <c r="AM321" s="5"/>
      <c r="AN321" s="5"/>
      <c r="AO321" s="5"/>
    </row>
    <row r="322" ht="16.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
      <c r="Z322" s="5"/>
      <c r="AA322" s="5"/>
      <c r="AB322" s="5"/>
      <c r="AC322" s="5"/>
      <c r="AD322" s="5"/>
      <c r="AE322" s="5"/>
      <c r="AF322" s="5"/>
      <c r="AG322" s="5"/>
      <c r="AH322" s="5"/>
      <c r="AI322" s="5"/>
      <c r="AJ322" s="5"/>
      <c r="AK322" s="5"/>
      <c r="AL322" s="5"/>
      <c r="AM322" s="5"/>
      <c r="AN322" s="5"/>
      <c r="AO322" s="5"/>
    </row>
    <row r="323" ht="16.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
      <c r="Z323" s="5"/>
      <c r="AA323" s="5"/>
      <c r="AB323" s="5"/>
      <c r="AC323" s="5"/>
      <c r="AD323" s="5"/>
      <c r="AE323" s="5"/>
      <c r="AF323" s="5"/>
      <c r="AG323" s="5"/>
      <c r="AH323" s="5"/>
      <c r="AI323" s="5"/>
      <c r="AJ323" s="5"/>
      <c r="AK323" s="5"/>
      <c r="AL323" s="5"/>
      <c r="AM323" s="5"/>
      <c r="AN323" s="5"/>
      <c r="AO323" s="5"/>
    </row>
    <row r="324" ht="16.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
      <c r="Z324" s="5"/>
      <c r="AA324" s="5"/>
      <c r="AB324" s="5"/>
      <c r="AC324" s="5"/>
      <c r="AD324" s="5"/>
      <c r="AE324" s="5"/>
      <c r="AF324" s="5"/>
      <c r="AG324" s="5"/>
      <c r="AH324" s="5"/>
      <c r="AI324" s="5"/>
      <c r="AJ324" s="5"/>
      <c r="AK324" s="5"/>
      <c r="AL324" s="5"/>
      <c r="AM324" s="5"/>
      <c r="AN324" s="5"/>
      <c r="AO324" s="5"/>
    </row>
    <row r="325" ht="16.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
      <c r="Z325" s="5"/>
      <c r="AA325" s="5"/>
      <c r="AB325" s="5"/>
      <c r="AC325" s="5"/>
      <c r="AD325" s="5"/>
      <c r="AE325" s="5"/>
      <c r="AF325" s="5"/>
      <c r="AG325" s="5"/>
      <c r="AH325" s="5"/>
      <c r="AI325" s="5"/>
      <c r="AJ325" s="5"/>
      <c r="AK325" s="5"/>
      <c r="AL325" s="5"/>
      <c r="AM325" s="5"/>
      <c r="AN325" s="5"/>
      <c r="AO325" s="5"/>
    </row>
    <row r="326" ht="16.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
      <c r="Z326" s="5"/>
      <c r="AA326" s="5"/>
      <c r="AB326" s="5"/>
      <c r="AC326" s="5"/>
      <c r="AD326" s="5"/>
      <c r="AE326" s="5"/>
      <c r="AF326" s="5"/>
      <c r="AG326" s="5"/>
      <c r="AH326" s="5"/>
      <c r="AI326" s="5"/>
      <c r="AJ326" s="5"/>
      <c r="AK326" s="5"/>
      <c r="AL326" s="5"/>
      <c r="AM326" s="5"/>
      <c r="AN326" s="5"/>
      <c r="AO326" s="5"/>
    </row>
    <row r="327" ht="16.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
      <c r="Z327" s="5"/>
      <c r="AA327" s="5"/>
      <c r="AB327" s="5"/>
      <c r="AC327" s="5"/>
      <c r="AD327" s="5"/>
      <c r="AE327" s="5"/>
      <c r="AF327" s="5"/>
      <c r="AG327" s="5"/>
      <c r="AH327" s="5"/>
      <c r="AI327" s="5"/>
      <c r="AJ327" s="5"/>
      <c r="AK327" s="5"/>
      <c r="AL327" s="5"/>
      <c r="AM327" s="5"/>
      <c r="AN327" s="5"/>
      <c r="AO327" s="5"/>
    </row>
    <row r="328" ht="16.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
      <c r="Z328" s="5"/>
      <c r="AA328" s="5"/>
      <c r="AB328" s="5"/>
      <c r="AC328" s="5"/>
      <c r="AD328" s="5"/>
      <c r="AE328" s="5"/>
      <c r="AF328" s="5"/>
      <c r="AG328" s="5"/>
      <c r="AH328" s="5"/>
      <c r="AI328" s="5"/>
      <c r="AJ328" s="5"/>
      <c r="AK328" s="5"/>
      <c r="AL328" s="5"/>
      <c r="AM328" s="5"/>
      <c r="AN328" s="5"/>
      <c r="AO328" s="5"/>
    </row>
    <row r="329" ht="16.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
      <c r="Z329" s="5"/>
      <c r="AA329" s="5"/>
      <c r="AB329" s="5"/>
      <c r="AC329" s="5"/>
      <c r="AD329" s="5"/>
      <c r="AE329" s="5"/>
      <c r="AF329" s="5"/>
      <c r="AG329" s="5"/>
      <c r="AH329" s="5"/>
      <c r="AI329" s="5"/>
      <c r="AJ329" s="5"/>
      <c r="AK329" s="5"/>
      <c r="AL329" s="5"/>
      <c r="AM329" s="5"/>
      <c r="AN329" s="5"/>
      <c r="AO329" s="5"/>
    </row>
    <row r="330" ht="16.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
      <c r="Z330" s="5"/>
      <c r="AA330" s="5"/>
      <c r="AB330" s="5"/>
      <c r="AC330" s="5"/>
      <c r="AD330" s="5"/>
      <c r="AE330" s="5"/>
      <c r="AF330" s="5"/>
      <c r="AG330" s="5"/>
      <c r="AH330" s="5"/>
      <c r="AI330" s="5"/>
      <c r="AJ330" s="5"/>
      <c r="AK330" s="5"/>
      <c r="AL330" s="5"/>
      <c r="AM330" s="5"/>
      <c r="AN330" s="5"/>
      <c r="AO330" s="5"/>
    </row>
    <row r="331" ht="16.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
      <c r="Z331" s="5"/>
      <c r="AA331" s="5"/>
      <c r="AB331" s="5"/>
      <c r="AC331" s="5"/>
      <c r="AD331" s="5"/>
      <c r="AE331" s="5"/>
      <c r="AF331" s="5"/>
      <c r="AG331" s="5"/>
      <c r="AH331" s="5"/>
      <c r="AI331" s="5"/>
      <c r="AJ331" s="5"/>
      <c r="AK331" s="5"/>
      <c r="AL331" s="5"/>
      <c r="AM331" s="5"/>
      <c r="AN331" s="5"/>
      <c r="AO331" s="5"/>
    </row>
    <row r="332" ht="16.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
      <c r="Z332" s="5"/>
      <c r="AA332" s="5"/>
      <c r="AB332" s="5"/>
      <c r="AC332" s="5"/>
      <c r="AD332" s="5"/>
      <c r="AE332" s="5"/>
      <c r="AF332" s="5"/>
      <c r="AG332" s="5"/>
      <c r="AH332" s="5"/>
      <c r="AI332" s="5"/>
      <c r="AJ332" s="5"/>
      <c r="AK332" s="5"/>
      <c r="AL332" s="5"/>
      <c r="AM332" s="5"/>
      <c r="AN332" s="5"/>
      <c r="AO332" s="5"/>
    </row>
    <row r="333" ht="16.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
      <c r="Z333" s="5"/>
      <c r="AA333" s="5"/>
      <c r="AB333" s="5"/>
      <c r="AC333" s="5"/>
      <c r="AD333" s="5"/>
      <c r="AE333" s="5"/>
      <c r="AF333" s="5"/>
      <c r="AG333" s="5"/>
      <c r="AH333" s="5"/>
      <c r="AI333" s="5"/>
      <c r="AJ333" s="5"/>
      <c r="AK333" s="5"/>
      <c r="AL333" s="5"/>
      <c r="AM333" s="5"/>
      <c r="AN333" s="5"/>
      <c r="AO333" s="5"/>
    </row>
    <row r="334" ht="16.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
      <c r="Z334" s="5"/>
      <c r="AA334" s="5"/>
      <c r="AB334" s="5"/>
      <c r="AC334" s="5"/>
      <c r="AD334" s="5"/>
      <c r="AE334" s="5"/>
      <c r="AF334" s="5"/>
      <c r="AG334" s="5"/>
      <c r="AH334" s="5"/>
      <c r="AI334" s="5"/>
      <c r="AJ334" s="5"/>
      <c r="AK334" s="5"/>
      <c r="AL334" s="5"/>
      <c r="AM334" s="5"/>
      <c r="AN334" s="5"/>
      <c r="AO334" s="5"/>
    </row>
    <row r="335" ht="16.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
      <c r="Z335" s="5"/>
      <c r="AA335" s="5"/>
      <c r="AB335" s="5"/>
      <c r="AC335" s="5"/>
      <c r="AD335" s="5"/>
      <c r="AE335" s="5"/>
      <c r="AF335" s="5"/>
      <c r="AG335" s="5"/>
      <c r="AH335" s="5"/>
      <c r="AI335" s="5"/>
      <c r="AJ335" s="5"/>
      <c r="AK335" s="5"/>
      <c r="AL335" s="5"/>
      <c r="AM335" s="5"/>
      <c r="AN335" s="5"/>
      <c r="AO335" s="5"/>
    </row>
    <row r="336" ht="16.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
      <c r="Z336" s="5"/>
      <c r="AA336" s="5"/>
      <c r="AB336" s="5"/>
      <c r="AC336" s="5"/>
      <c r="AD336" s="5"/>
      <c r="AE336" s="5"/>
      <c r="AF336" s="5"/>
      <c r="AG336" s="5"/>
      <c r="AH336" s="5"/>
      <c r="AI336" s="5"/>
      <c r="AJ336" s="5"/>
      <c r="AK336" s="5"/>
      <c r="AL336" s="5"/>
      <c r="AM336" s="5"/>
      <c r="AN336" s="5"/>
      <c r="AO336" s="5"/>
    </row>
    <row r="337" ht="16.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
      <c r="Z337" s="5"/>
      <c r="AA337" s="5"/>
      <c r="AB337" s="5"/>
      <c r="AC337" s="5"/>
      <c r="AD337" s="5"/>
      <c r="AE337" s="5"/>
      <c r="AF337" s="5"/>
      <c r="AG337" s="5"/>
      <c r="AH337" s="5"/>
      <c r="AI337" s="5"/>
      <c r="AJ337" s="5"/>
      <c r="AK337" s="5"/>
      <c r="AL337" s="5"/>
      <c r="AM337" s="5"/>
      <c r="AN337" s="5"/>
      <c r="AO337" s="5"/>
    </row>
    <row r="338" ht="16.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
      <c r="Z338" s="5"/>
      <c r="AA338" s="5"/>
      <c r="AB338" s="5"/>
      <c r="AC338" s="5"/>
      <c r="AD338" s="5"/>
      <c r="AE338" s="5"/>
      <c r="AF338" s="5"/>
      <c r="AG338" s="5"/>
      <c r="AH338" s="5"/>
      <c r="AI338" s="5"/>
      <c r="AJ338" s="5"/>
      <c r="AK338" s="5"/>
      <c r="AL338" s="5"/>
      <c r="AM338" s="5"/>
      <c r="AN338" s="5"/>
      <c r="AO338" s="5"/>
    </row>
    <row r="339" ht="16.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
      <c r="Z339" s="5"/>
      <c r="AA339" s="5"/>
      <c r="AB339" s="5"/>
      <c r="AC339" s="5"/>
      <c r="AD339" s="5"/>
      <c r="AE339" s="5"/>
      <c r="AF339" s="5"/>
      <c r="AG339" s="5"/>
      <c r="AH339" s="5"/>
      <c r="AI339" s="5"/>
      <c r="AJ339" s="5"/>
      <c r="AK339" s="5"/>
      <c r="AL339" s="5"/>
      <c r="AM339" s="5"/>
      <c r="AN339" s="5"/>
      <c r="AO339" s="5"/>
    </row>
    <row r="340" ht="16.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
      <c r="Z340" s="5"/>
      <c r="AA340" s="5"/>
      <c r="AB340" s="5"/>
      <c r="AC340" s="5"/>
      <c r="AD340" s="5"/>
      <c r="AE340" s="5"/>
      <c r="AF340" s="5"/>
      <c r="AG340" s="5"/>
      <c r="AH340" s="5"/>
      <c r="AI340" s="5"/>
      <c r="AJ340" s="5"/>
      <c r="AK340" s="5"/>
      <c r="AL340" s="5"/>
      <c r="AM340" s="5"/>
      <c r="AN340" s="5"/>
      <c r="AO340" s="5"/>
    </row>
    <row r="341" ht="16.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
      <c r="Z341" s="5"/>
      <c r="AA341" s="5"/>
      <c r="AB341" s="5"/>
      <c r="AC341" s="5"/>
      <c r="AD341" s="5"/>
      <c r="AE341" s="5"/>
      <c r="AF341" s="5"/>
      <c r="AG341" s="5"/>
      <c r="AH341" s="5"/>
      <c r="AI341" s="5"/>
      <c r="AJ341" s="5"/>
      <c r="AK341" s="5"/>
      <c r="AL341" s="5"/>
      <c r="AM341" s="5"/>
      <c r="AN341" s="5"/>
      <c r="AO341" s="5"/>
    </row>
    <row r="342" ht="16.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
      <c r="Z342" s="5"/>
      <c r="AA342" s="5"/>
      <c r="AB342" s="5"/>
      <c r="AC342" s="5"/>
      <c r="AD342" s="5"/>
      <c r="AE342" s="5"/>
      <c r="AF342" s="5"/>
      <c r="AG342" s="5"/>
      <c r="AH342" s="5"/>
      <c r="AI342" s="5"/>
      <c r="AJ342" s="5"/>
      <c r="AK342" s="5"/>
      <c r="AL342" s="5"/>
      <c r="AM342" s="5"/>
      <c r="AN342" s="5"/>
      <c r="AO342" s="5"/>
    </row>
    <row r="343" ht="16.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
      <c r="Z343" s="5"/>
      <c r="AA343" s="5"/>
      <c r="AB343" s="5"/>
      <c r="AC343" s="5"/>
      <c r="AD343" s="5"/>
      <c r="AE343" s="5"/>
      <c r="AF343" s="5"/>
      <c r="AG343" s="5"/>
      <c r="AH343" s="5"/>
      <c r="AI343" s="5"/>
      <c r="AJ343" s="5"/>
      <c r="AK343" s="5"/>
      <c r="AL343" s="5"/>
      <c r="AM343" s="5"/>
      <c r="AN343" s="5"/>
      <c r="AO343" s="5"/>
    </row>
    <row r="344" ht="16.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
      <c r="Z344" s="5"/>
      <c r="AA344" s="5"/>
      <c r="AB344" s="5"/>
      <c r="AC344" s="5"/>
      <c r="AD344" s="5"/>
      <c r="AE344" s="5"/>
      <c r="AF344" s="5"/>
      <c r="AG344" s="5"/>
      <c r="AH344" s="5"/>
      <c r="AI344" s="5"/>
      <c r="AJ344" s="5"/>
      <c r="AK344" s="5"/>
      <c r="AL344" s="5"/>
      <c r="AM344" s="5"/>
      <c r="AN344" s="5"/>
      <c r="AO344" s="5"/>
    </row>
    <row r="345" ht="16.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
      <c r="Z345" s="5"/>
      <c r="AA345" s="5"/>
      <c r="AB345" s="5"/>
      <c r="AC345" s="5"/>
      <c r="AD345" s="5"/>
      <c r="AE345" s="5"/>
      <c r="AF345" s="5"/>
      <c r="AG345" s="5"/>
      <c r="AH345" s="5"/>
      <c r="AI345" s="5"/>
      <c r="AJ345" s="5"/>
      <c r="AK345" s="5"/>
      <c r="AL345" s="5"/>
      <c r="AM345" s="5"/>
      <c r="AN345" s="5"/>
      <c r="AO345" s="5"/>
    </row>
    <row r="346" ht="16.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
      <c r="Z346" s="5"/>
      <c r="AA346" s="5"/>
      <c r="AB346" s="5"/>
      <c r="AC346" s="5"/>
      <c r="AD346" s="5"/>
      <c r="AE346" s="5"/>
      <c r="AF346" s="5"/>
      <c r="AG346" s="5"/>
      <c r="AH346" s="5"/>
      <c r="AI346" s="5"/>
      <c r="AJ346" s="5"/>
      <c r="AK346" s="5"/>
      <c r="AL346" s="5"/>
      <c r="AM346" s="5"/>
      <c r="AN346" s="5"/>
      <c r="AO346" s="5"/>
    </row>
    <row r="347" ht="16.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
      <c r="Z347" s="5"/>
      <c r="AA347" s="5"/>
      <c r="AB347" s="5"/>
      <c r="AC347" s="5"/>
      <c r="AD347" s="5"/>
      <c r="AE347" s="5"/>
      <c r="AF347" s="5"/>
      <c r="AG347" s="5"/>
      <c r="AH347" s="5"/>
      <c r="AI347" s="5"/>
      <c r="AJ347" s="5"/>
      <c r="AK347" s="5"/>
      <c r="AL347" s="5"/>
      <c r="AM347" s="5"/>
      <c r="AN347" s="5"/>
      <c r="AO347" s="5"/>
    </row>
    <row r="348" ht="16.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
      <c r="Z348" s="5"/>
      <c r="AA348" s="5"/>
      <c r="AB348" s="5"/>
      <c r="AC348" s="5"/>
      <c r="AD348" s="5"/>
      <c r="AE348" s="5"/>
      <c r="AF348" s="5"/>
      <c r="AG348" s="5"/>
      <c r="AH348" s="5"/>
      <c r="AI348" s="5"/>
      <c r="AJ348" s="5"/>
      <c r="AK348" s="5"/>
      <c r="AL348" s="5"/>
      <c r="AM348" s="5"/>
      <c r="AN348" s="5"/>
      <c r="AO348" s="5"/>
    </row>
    <row r="349" ht="16.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
      <c r="Z349" s="5"/>
      <c r="AA349" s="5"/>
      <c r="AB349" s="5"/>
      <c r="AC349" s="5"/>
      <c r="AD349" s="5"/>
      <c r="AE349" s="5"/>
      <c r="AF349" s="5"/>
      <c r="AG349" s="5"/>
      <c r="AH349" s="5"/>
      <c r="AI349" s="5"/>
      <c r="AJ349" s="5"/>
      <c r="AK349" s="5"/>
      <c r="AL349" s="5"/>
      <c r="AM349" s="5"/>
      <c r="AN349" s="5"/>
      <c r="AO349" s="5"/>
    </row>
    <row r="350" ht="16.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
      <c r="Z350" s="5"/>
      <c r="AA350" s="5"/>
      <c r="AB350" s="5"/>
      <c r="AC350" s="5"/>
      <c r="AD350" s="5"/>
      <c r="AE350" s="5"/>
      <c r="AF350" s="5"/>
      <c r="AG350" s="5"/>
      <c r="AH350" s="5"/>
      <c r="AI350" s="5"/>
      <c r="AJ350" s="5"/>
      <c r="AK350" s="5"/>
      <c r="AL350" s="5"/>
      <c r="AM350" s="5"/>
      <c r="AN350" s="5"/>
      <c r="AO350" s="5"/>
    </row>
    <row r="351" ht="16.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
      <c r="Z351" s="5"/>
      <c r="AA351" s="5"/>
      <c r="AB351" s="5"/>
      <c r="AC351" s="5"/>
      <c r="AD351" s="5"/>
      <c r="AE351" s="5"/>
      <c r="AF351" s="5"/>
      <c r="AG351" s="5"/>
      <c r="AH351" s="5"/>
      <c r="AI351" s="5"/>
      <c r="AJ351" s="5"/>
      <c r="AK351" s="5"/>
      <c r="AL351" s="5"/>
      <c r="AM351" s="5"/>
      <c r="AN351" s="5"/>
      <c r="AO351" s="5"/>
    </row>
    <row r="352" ht="16.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
      <c r="Z352" s="5"/>
      <c r="AA352" s="5"/>
      <c r="AB352" s="5"/>
      <c r="AC352" s="5"/>
      <c r="AD352" s="5"/>
      <c r="AE352" s="5"/>
      <c r="AF352" s="5"/>
      <c r="AG352" s="5"/>
      <c r="AH352" s="5"/>
      <c r="AI352" s="5"/>
      <c r="AJ352" s="5"/>
      <c r="AK352" s="5"/>
      <c r="AL352" s="5"/>
      <c r="AM352" s="5"/>
      <c r="AN352" s="5"/>
      <c r="AO352" s="5"/>
    </row>
    <row r="353" ht="16.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
      <c r="Z353" s="5"/>
      <c r="AA353" s="5"/>
      <c r="AB353" s="5"/>
      <c r="AC353" s="5"/>
      <c r="AD353" s="5"/>
      <c r="AE353" s="5"/>
      <c r="AF353" s="5"/>
      <c r="AG353" s="5"/>
      <c r="AH353" s="5"/>
      <c r="AI353" s="5"/>
      <c r="AJ353" s="5"/>
      <c r="AK353" s="5"/>
      <c r="AL353" s="5"/>
      <c r="AM353" s="5"/>
      <c r="AN353" s="5"/>
      <c r="AO353" s="5"/>
    </row>
    <row r="354" ht="16.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
      <c r="Z354" s="5"/>
      <c r="AA354" s="5"/>
      <c r="AB354" s="5"/>
      <c r="AC354" s="5"/>
      <c r="AD354" s="5"/>
      <c r="AE354" s="5"/>
      <c r="AF354" s="5"/>
      <c r="AG354" s="5"/>
      <c r="AH354" s="5"/>
      <c r="AI354" s="5"/>
      <c r="AJ354" s="5"/>
      <c r="AK354" s="5"/>
      <c r="AL354" s="5"/>
      <c r="AM354" s="5"/>
      <c r="AN354" s="5"/>
      <c r="AO354" s="5"/>
    </row>
    <row r="355" ht="16.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
      <c r="Z355" s="5"/>
      <c r="AA355" s="5"/>
      <c r="AB355" s="5"/>
      <c r="AC355" s="5"/>
      <c r="AD355" s="5"/>
      <c r="AE355" s="5"/>
      <c r="AF355" s="5"/>
      <c r="AG355" s="5"/>
      <c r="AH355" s="5"/>
      <c r="AI355" s="5"/>
      <c r="AJ355" s="5"/>
      <c r="AK355" s="5"/>
      <c r="AL355" s="5"/>
      <c r="AM355" s="5"/>
      <c r="AN355" s="5"/>
      <c r="AO355" s="5"/>
    </row>
    <row r="356" ht="16.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
      <c r="Z356" s="5"/>
      <c r="AA356" s="5"/>
      <c r="AB356" s="5"/>
      <c r="AC356" s="5"/>
      <c r="AD356" s="5"/>
      <c r="AE356" s="5"/>
      <c r="AF356" s="5"/>
      <c r="AG356" s="5"/>
      <c r="AH356" s="5"/>
      <c r="AI356" s="5"/>
      <c r="AJ356" s="5"/>
      <c r="AK356" s="5"/>
      <c r="AL356" s="5"/>
      <c r="AM356" s="5"/>
      <c r="AN356" s="5"/>
      <c r="AO356" s="5"/>
    </row>
    <row r="357" ht="16.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
      <c r="Z357" s="5"/>
      <c r="AA357" s="5"/>
      <c r="AB357" s="5"/>
      <c r="AC357" s="5"/>
      <c r="AD357" s="5"/>
      <c r="AE357" s="5"/>
      <c r="AF357" s="5"/>
      <c r="AG357" s="5"/>
      <c r="AH357" s="5"/>
      <c r="AI357" s="5"/>
      <c r="AJ357" s="5"/>
      <c r="AK357" s="5"/>
      <c r="AL357" s="5"/>
      <c r="AM357" s="5"/>
      <c r="AN357" s="5"/>
      <c r="AO357" s="5"/>
    </row>
    <row r="358" ht="16.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
      <c r="Z358" s="5"/>
      <c r="AA358" s="5"/>
      <c r="AB358" s="5"/>
      <c r="AC358" s="5"/>
      <c r="AD358" s="5"/>
      <c r="AE358" s="5"/>
      <c r="AF358" s="5"/>
      <c r="AG358" s="5"/>
      <c r="AH358" s="5"/>
      <c r="AI358" s="5"/>
      <c r="AJ358" s="5"/>
      <c r="AK358" s="5"/>
      <c r="AL358" s="5"/>
      <c r="AM358" s="5"/>
      <c r="AN358" s="5"/>
      <c r="AO358" s="5"/>
    </row>
    <row r="359" ht="16.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
      <c r="Z359" s="5"/>
      <c r="AA359" s="5"/>
      <c r="AB359" s="5"/>
      <c r="AC359" s="5"/>
      <c r="AD359" s="5"/>
      <c r="AE359" s="5"/>
      <c r="AF359" s="5"/>
      <c r="AG359" s="5"/>
      <c r="AH359" s="5"/>
      <c r="AI359" s="5"/>
      <c r="AJ359" s="5"/>
      <c r="AK359" s="5"/>
      <c r="AL359" s="5"/>
      <c r="AM359" s="5"/>
      <c r="AN359" s="5"/>
      <c r="AO359" s="5"/>
    </row>
    <row r="360" ht="16.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
      <c r="Z360" s="5"/>
      <c r="AA360" s="5"/>
      <c r="AB360" s="5"/>
      <c r="AC360" s="5"/>
      <c r="AD360" s="5"/>
      <c r="AE360" s="5"/>
      <c r="AF360" s="5"/>
      <c r="AG360" s="5"/>
      <c r="AH360" s="5"/>
      <c r="AI360" s="5"/>
      <c r="AJ360" s="5"/>
      <c r="AK360" s="5"/>
      <c r="AL360" s="5"/>
      <c r="AM360" s="5"/>
      <c r="AN360" s="5"/>
      <c r="AO360" s="5"/>
    </row>
    <row r="361" ht="16.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
      <c r="Z361" s="5"/>
      <c r="AA361" s="5"/>
      <c r="AB361" s="5"/>
      <c r="AC361" s="5"/>
      <c r="AD361" s="5"/>
      <c r="AE361" s="5"/>
      <c r="AF361" s="5"/>
      <c r="AG361" s="5"/>
      <c r="AH361" s="5"/>
      <c r="AI361" s="5"/>
      <c r="AJ361" s="5"/>
      <c r="AK361" s="5"/>
      <c r="AL361" s="5"/>
      <c r="AM361" s="5"/>
      <c r="AN361" s="5"/>
      <c r="AO361" s="5"/>
    </row>
    <row r="362" ht="16.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
      <c r="Z362" s="5"/>
      <c r="AA362" s="5"/>
      <c r="AB362" s="5"/>
      <c r="AC362" s="5"/>
      <c r="AD362" s="5"/>
      <c r="AE362" s="5"/>
      <c r="AF362" s="5"/>
      <c r="AG362" s="5"/>
      <c r="AH362" s="5"/>
      <c r="AI362" s="5"/>
      <c r="AJ362" s="5"/>
      <c r="AK362" s="5"/>
      <c r="AL362" s="5"/>
      <c r="AM362" s="5"/>
      <c r="AN362" s="5"/>
      <c r="AO362" s="5"/>
    </row>
    <row r="363" ht="16.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
      <c r="Z363" s="5"/>
      <c r="AA363" s="5"/>
      <c r="AB363" s="5"/>
      <c r="AC363" s="5"/>
      <c r="AD363" s="5"/>
      <c r="AE363" s="5"/>
      <c r="AF363" s="5"/>
      <c r="AG363" s="5"/>
      <c r="AH363" s="5"/>
      <c r="AI363" s="5"/>
      <c r="AJ363" s="5"/>
      <c r="AK363" s="5"/>
      <c r="AL363" s="5"/>
      <c r="AM363" s="5"/>
      <c r="AN363" s="5"/>
      <c r="AO363" s="5"/>
    </row>
    <row r="364" ht="16.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
      <c r="Z364" s="5"/>
      <c r="AA364" s="5"/>
      <c r="AB364" s="5"/>
      <c r="AC364" s="5"/>
      <c r="AD364" s="5"/>
      <c r="AE364" s="5"/>
      <c r="AF364" s="5"/>
      <c r="AG364" s="5"/>
      <c r="AH364" s="5"/>
      <c r="AI364" s="5"/>
      <c r="AJ364" s="5"/>
      <c r="AK364" s="5"/>
      <c r="AL364" s="5"/>
      <c r="AM364" s="5"/>
      <c r="AN364" s="5"/>
      <c r="AO364" s="5"/>
    </row>
    <row r="365" ht="16.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
      <c r="Z365" s="5"/>
      <c r="AA365" s="5"/>
      <c r="AB365" s="5"/>
      <c r="AC365" s="5"/>
      <c r="AD365" s="5"/>
      <c r="AE365" s="5"/>
      <c r="AF365" s="5"/>
      <c r="AG365" s="5"/>
      <c r="AH365" s="5"/>
      <c r="AI365" s="5"/>
      <c r="AJ365" s="5"/>
      <c r="AK365" s="5"/>
      <c r="AL365" s="5"/>
      <c r="AM365" s="5"/>
      <c r="AN365" s="5"/>
      <c r="AO365" s="5"/>
    </row>
    <row r="366" ht="16.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
      <c r="Z366" s="5"/>
      <c r="AA366" s="5"/>
      <c r="AB366" s="5"/>
      <c r="AC366" s="5"/>
      <c r="AD366" s="5"/>
      <c r="AE366" s="5"/>
      <c r="AF366" s="5"/>
      <c r="AG366" s="5"/>
      <c r="AH366" s="5"/>
      <c r="AI366" s="5"/>
      <c r="AJ366" s="5"/>
      <c r="AK366" s="5"/>
      <c r="AL366" s="5"/>
      <c r="AM366" s="5"/>
      <c r="AN366" s="5"/>
      <c r="AO366" s="5"/>
    </row>
    <row r="367" ht="16.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
      <c r="Z367" s="5"/>
      <c r="AA367" s="5"/>
      <c r="AB367" s="5"/>
      <c r="AC367" s="5"/>
      <c r="AD367" s="5"/>
      <c r="AE367" s="5"/>
      <c r="AF367" s="5"/>
      <c r="AG367" s="5"/>
      <c r="AH367" s="5"/>
      <c r="AI367" s="5"/>
      <c r="AJ367" s="5"/>
      <c r="AK367" s="5"/>
      <c r="AL367" s="5"/>
      <c r="AM367" s="5"/>
      <c r="AN367" s="5"/>
      <c r="AO367" s="5"/>
    </row>
    <row r="368" ht="16.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
      <c r="Z368" s="5"/>
      <c r="AA368" s="5"/>
      <c r="AB368" s="5"/>
      <c r="AC368" s="5"/>
      <c r="AD368" s="5"/>
      <c r="AE368" s="5"/>
      <c r="AF368" s="5"/>
      <c r="AG368" s="5"/>
      <c r="AH368" s="5"/>
      <c r="AI368" s="5"/>
      <c r="AJ368" s="5"/>
      <c r="AK368" s="5"/>
      <c r="AL368" s="5"/>
      <c r="AM368" s="5"/>
      <c r="AN368" s="5"/>
      <c r="AO368" s="5"/>
    </row>
    <row r="369" ht="16.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
      <c r="Z369" s="5"/>
      <c r="AA369" s="5"/>
      <c r="AB369" s="5"/>
      <c r="AC369" s="5"/>
      <c r="AD369" s="5"/>
      <c r="AE369" s="5"/>
      <c r="AF369" s="5"/>
      <c r="AG369" s="5"/>
      <c r="AH369" s="5"/>
      <c r="AI369" s="5"/>
      <c r="AJ369" s="5"/>
      <c r="AK369" s="5"/>
      <c r="AL369" s="5"/>
      <c r="AM369" s="5"/>
      <c r="AN369" s="5"/>
      <c r="AO369" s="5"/>
    </row>
    <row r="370" ht="16.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
      <c r="Z370" s="5"/>
      <c r="AA370" s="5"/>
      <c r="AB370" s="5"/>
      <c r="AC370" s="5"/>
      <c r="AD370" s="5"/>
      <c r="AE370" s="5"/>
      <c r="AF370" s="5"/>
      <c r="AG370" s="5"/>
      <c r="AH370" s="5"/>
      <c r="AI370" s="5"/>
      <c r="AJ370" s="5"/>
      <c r="AK370" s="5"/>
      <c r="AL370" s="5"/>
      <c r="AM370" s="5"/>
      <c r="AN370" s="5"/>
      <c r="AO370" s="5"/>
    </row>
    <row r="371" ht="16.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
      <c r="Z371" s="5"/>
      <c r="AA371" s="5"/>
      <c r="AB371" s="5"/>
      <c r="AC371" s="5"/>
      <c r="AD371" s="5"/>
      <c r="AE371" s="5"/>
      <c r="AF371" s="5"/>
      <c r="AG371" s="5"/>
      <c r="AH371" s="5"/>
      <c r="AI371" s="5"/>
      <c r="AJ371" s="5"/>
      <c r="AK371" s="5"/>
      <c r="AL371" s="5"/>
      <c r="AM371" s="5"/>
      <c r="AN371" s="5"/>
      <c r="AO371" s="5"/>
    </row>
    <row r="372" ht="16.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
      <c r="Z372" s="5"/>
      <c r="AA372" s="5"/>
      <c r="AB372" s="5"/>
      <c r="AC372" s="5"/>
      <c r="AD372" s="5"/>
      <c r="AE372" s="5"/>
      <c r="AF372" s="5"/>
      <c r="AG372" s="5"/>
      <c r="AH372" s="5"/>
      <c r="AI372" s="5"/>
      <c r="AJ372" s="5"/>
      <c r="AK372" s="5"/>
      <c r="AL372" s="5"/>
      <c r="AM372" s="5"/>
      <c r="AN372" s="5"/>
      <c r="AO372" s="5"/>
    </row>
    <row r="373" ht="16.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
      <c r="Z373" s="5"/>
      <c r="AA373" s="5"/>
      <c r="AB373" s="5"/>
      <c r="AC373" s="5"/>
      <c r="AD373" s="5"/>
      <c r="AE373" s="5"/>
      <c r="AF373" s="5"/>
      <c r="AG373" s="5"/>
      <c r="AH373" s="5"/>
      <c r="AI373" s="5"/>
      <c r="AJ373" s="5"/>
      <c r="AK373" s="5"/>
      <c r="AL373" s="5"/>
      <c r="AM373" s="5"/>
      <c r="AN373" s="5"/>
      <c r="AO373" s="5"/>
    </row>
    <row r="374" ht="16.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
      <c r="Z374" s="5"/>
      <c r="AA374" s="5"/>
      <c r="AB374" s="5"/>
      <c r="AC374" s="5"/>
      <c r="AD374" s="5"/>
      <c r="AE374" s="5"/>
      <c r="AF374" s="5"/>
      <c r="AG374" s="5"/>
      <c r="AH374" s="5"/>
      <c r="AI374" s="5"/>
      <c r="AJ374" s="5"/>
      <c r="AK374" s="5"/>
      <c r="AL374" s="5"/>
      <c r="AM374" s="5"/>
      <c r="AN374" s="5"/>
      <c r="AO374" s="5"/>
    </row>
    <row r="375" ht="16.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
      <c r="Z375" s="5"/>
      <c r="AA375" s="5"/>
      <c r="AB375" s="5"/>
      <c r="AC375" s="5"/>
      <c r="AD375" s="5"/>
      <c r="AE375" s="5"/>
      <c r="AF375" s="5"/>
      <c r="AG375" s="5"/>
      <c r="AH375" s="5"/>
      <c r="AI375" s="5"/>
      <c r="AJ375" s="5"/>
      <c r="AK375" s="5"/>
      <c r="AL375" s="5"/>
      <c r="AM375" s="5"/>
      <c r="AN375" s="5"/>
      <c r="AO375" s="5"/>
    </row>
    <row r="376" ht="16.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
      <c r="Z376" s="5"/>
      <c r="AA376" s="5"/>
      <c r="AB376" s="5"/>
      <c r="AC376" s="5"/>
      <c r="AD376" s="5"/>
      <c r="AE376" s="5"/>
      <c r="AF376" s="5"/>
      <c r="AG376" s="5"/>
      <c r="AH376" s="5"/>
      <c r="AI376" s="5"/>
      <c r="AJ376" s="5"/>
      <c r="AK376" s="5"/>
      <c r="AL376" s="5"/>
      <c r="AM376" s="5"/>
      <c r="AN376" s="5"/>
      <c r="AO376" s="5"/>
    </row>
    <row r="377" ht="16.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
      <c r="Z377" s="5"/>
      <c r="AA377" s="5"/>
      <c r="AB377" s="5"/>
      <c r="AC377" s="5"/>
      <c r="AD377" s="5"/>
      <c r="AE377" s="5"/>
      <c r="AF377" s="5"/>
      <c r="AG377" s="5"/>
      <c r="AH377" s="5"/>
      <c r="AI377" s="5"/>
      <c r="AJ377" s="5"/>
      <c r="AK377" s="5"/>
      <c r="AL377" s="5"/>
      <c r="AM377" s="5"/>
      <c r="AN377" s="5"/>
      <c r="AO377" s="5"/>
    </row>
    <row r="378" ht="16.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
      <c r="Z378" s="5"/>
      <c r="AA378" s="5"/>
      <c r="AB378" s="5"/>
      <c r="AC378" s="5"/>
      <c r="AD378" s="5"/>
      <c r="AE378" s="5"/>
      <c r="AF378" s="5"/>
      <c r="AG378" s="5"/>
      <c r="AH378" s="5"/>
      <c r="AI378" s="5"/>
      <c r="AJ378" s="5"/>
      <c r="AK378" s="5"/>
      <c r="AL378" s="5"/>
      <c r="AM378" s="5"/>
      <c r="AN378" s="5"/>
      <c r="AO378" s="5"/>
    </row>
    <row r="379" ht="16.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
      <c r="Z379" s="5"/>
      <c r="AA379" s="5"/>
      <c r="AB379" s="5"/>
      <c r="AC379" s="5"/>
      <c r="AD379" s="5"/>
      <c r="AE379" s="5"/>
      <c r="AF379" s="5"/>
      <c r="AG379" s="5"/>
      <c r="AH379" s="5"/>
      <c r="AI379" s="5"/>
      <c r="AJ379" s="5"/>
      <c r="AK379" s="5"/>
      <c r="AL379" s="5"/>
      <c r="AM379" s="5"/>
      <c r="AN379" s="5"/>
      <c r="AO379" s="5"/>
    </row>
    <row r="380" ht="16.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
      <c r="Z380" s="5"/>
      <c r="AA380" s="5"/>
      <c r="AB380" s="5"/>
      <c r="AC380" s="5"/>
      <c r="AD380" s="5"/>
      <c r="AE380" s="5"/>
      <c r="AF380" s="5"/>
      <c r="AG380" s="5"/>
      <c r="AH380" s="5"/>
      <c r="AI380" s="5"/>
      <c r="AJ380" s="5"/>
      <c r="AK380" s="5"/>
      <c r="AL380" s="5"/>
      <c r="AM380" s="5"/>
      <c r="AN380" s="5"/>
      <c r="AO380" s="5"/>
    </row>
    <row r="381" ht="16.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
      <c r="Z381" s="5"/>
      <c r="AA381" s="5"/>
      <c r="AB381" s="5"/>
      <c r="AC381" s="5"/>
      <c r="AD381" s="5"/>
      <c r="AE381" s="5"/>
      <c r="AF381" s="5"/>
      <c r="AG381" s="5"/>
      <c r="AH381" s="5"/>
      <c r="AI381" s="5"/>
      <c r="AJ381" s="5"/>
      <c r="AK381" s="5"/>
      <c r="AL381" s="5"/>
      <c r="AM381" s="5"/>
      <c r="AN381" s="5"/>
      <c r="AO381" s="5"/>
    </row>
    <row r="382" ht="16.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
      <c r="Z382" s="5"/>
      <c r="AA382" s="5"/>
      <c r="AB382" s="5"/>
      <c r="AC382" s="5"/>
      <c r="AD382" s="5"/>
      <c r="AE382" s="5"/>
      <c r="AF382" s="5"/>
      <c r="AG382" s="5"/>
      <c r="AH382" s="5"/>
      <c r="AI382" s="5"/>
      <c r="AJ382" s="5"/>
      <c r="AK382" s="5"/>
      <c r="AL382" s="5"/>
      <c r="AM382" s="5"/>
      <c r="AN382" s="5"/>
      <c r="AO382" s="5"/>
    </row>
    <row r="383" ht="16.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
      <c r="Z383" s="5"/>
      <c r="AA383" s="5"/>
      <c r="AB383" s="5"/>
      <c r="AC383" s="5"/>
      <c r="AD383" s="5"/>
      <c r="AE383" s="5"/>
      <c r="AF383" s="5"/>
      <c r="AG383" s="5"/>
      <c r="AH383" s="5"/>
      <c r="AI383" s="5"/>
      <c r="AJ383" s="5"/>
      <c r="AK383" s="5"/>
      <c r="AL383" s="5"/>
      <c r="AM383" s="5"/>
      <c r="AN383" s="5"/>
      <c r="AO383" s="5"/>
    </row>
    <row r="384" ht="16.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
      <c r="Z384" s="5"/>
      <c r="AA384" s="5"/>
      <c r="AB384" s="5"/>
      <c r="AC384" s="5"/>
      <c r="AD384" s="5"/>
      <c r="AE384" s="5"/>
      <c r="AF384" s="5"/>
      <c r="AG384" s="5"/>
      <c r="AH384" s="5"/>
      <c r="AI384" s="5"/>
      <c r="AJ384" s="5"/>
      <c r="AK384" s="5"/>
      <c r="AL384" s="5"/>
      <c r="AM384" s="5"/>
      <c r="AN384" s="5"/>
      <c r="AO384" s="5"/>
    </row>
    <row r="385" ht="16.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
      <c r="Z385" s="5"/>
      <c r="AA385" s="5"/>
      <c r="AB385" s="5"/>
      <c r="AC385" s="5"/>
      <c r="AD385" s="5"/>
      <c r="AE385" s="5"/>
      <c r="AF385" s="5"/>
      <c r="AG385" s="5"/>
      <c r="AH385" s="5"/>
      <c r="AI385" s="5"/>
      <c r="AJ385" s="5"/>
      <c r="AK385" s="5"/>
      <c r="AL385" s="5"/>
      <c r="AM385" s="5"/>
      <c r="AN385" s="5"/>
      <c r="AO385" s="5"/>
    </row>
    <row r="386" ht="16.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
      <c r="Z386" s="5"/>
      <c r="AA386" s="5"/>
      <c r="AB386" s="5"/>
      <c r="AC386" s="5"/>
      <c r="AD386" s="5"/>
      <c r="AE386" s="5"/>
      <c r="AF386" s="5"/>
      <c r="AG386" s="5"/>
      <c r="AH386" s="5"/>
      <c r="AI386" s="5"/>
      <c r="AJ386" s="5"/>
      <c r="AK386" s="5"/>
      <c r="AL386" s="5"/>
      <c r="AM386" s="5"/>
      <c r="AN386" s="5"/>
      <c r="AO386" s="5"/>
    </row>
    <row r="387" ht="16.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
      <c r="Z387" s="5"/>
      <c r="AA387" s="5"/>
      <c r="AB387" s="5"/>
      <c r="AC387" s="5"/>
      <c r="AD387" s="5"/>
      <c r="AE387" s="5"/>
      <c r="AF387" s="5"/>
      <c r="AG387" s="5"/>
      <c r="AH387" s="5"/>
      <c r="AI387" s="5"/>
      <c r="AJ387" s="5"/>
      <c r="AK387" s="5"/>
      <c r="AL387" s="5"/>
      <c r="AM387" s="5"/>
      <c r="AN387" s="5"/>
      <c r="AO387" s="5"/>
    </row>
    <row r="388" ht="16.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
      <c r="Z388" s="5"/>
      <c r="AA388" s="5"/>
      <c r="AB388" s="5"/>
      <c r="AC388" s="5"/>
      <c r="AD388" s="5"/>
      <c r="AE388" s="5"/>
      <c r="AF388" s="5"/>
      <c r="AG388" s="5"/>
      <c r="AH388" s="5"/>
      <c r="AI388" s="5"/>
      <c r="AJ388" s="5"/>
      <c r="AK388" s="5"/>
      <c r="AL388" s="5"/>
      <c r="AM388" s="5"/>
      <c r="AN388" s="5"/>
      <c r="AO388" s="5"/>
    </row>
    <row r="389" ht="16.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
      <c r="Z389" s="5"/>
      <c r="AA389" s="5"/>
      <c r="AB389" s="5"/>
      <c r="AC389" s="5"/>
      <c r="AD389" s="5"/>
      <c r="AE389" s="5"/>
      <c r="AF389" s="5"/>
      <c r="AG389" s="5"/>
      <c r="AH389" s="5"/>
      <c r="AI389" s="5"/>
      <c r="AJ389" s="5"/>
      <c r="AK389" s="5"/>
      <c r="AL389" s="5"/>
      <c r="AM389" s="5"/>
      <c r="AN389" s="5"/>
      <c r="AO389" s="5"/>
    </row>
    <row r="390" ht="16.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
      <c r="Z390" s="5"/>
      <c r="AA390" s="5"/>
      <c r="AB390" s="5"/>
      <c r="AC390" s="5"/>
      <c r="AD390" s="5"/>
      <c r="AE390" s="5"/>
      <c r="AF390" s="5"/>
      <c r="AG390" s="5"/>
      <c r="AH390" s="5"/>
      <c r="AI390" s="5"/>
      <c r="AJ390" s="5"/>
      <c r="AK390" s="5"/>
      <c r="AL390" s="5"/>
      <c r="AM390" s="5"/>
      <c r="AN390" s="5"/>
      <c r="AO390" s="5"/>
    </row>
    <row r="391" ht="16.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
      <c r="Z391" s="5"/>
      <c r="AA391" s="5"/>
      <c r="AB391" s="5"/>
      <c r="AC391" s="5"/>
      <c r="AD391" s="5"/>
      <c r="AE391" s="5"/>
      <c r="AF391" s="5"/>
      <c r="AG391" s="5"/>
      <c r="AH391" s="5"/>
      <c r="AI391" s="5"/>
      <c r="AJ391" s="5"/>
      <c r="AK391" s="5"/>
      <c r="AL391" s="5"/>
      <c r="AM391" s="5"/>
      <c r="AN391" s="5"/>
      <c r="AO391" s="5"/>
    </row>
    <row r="392" ht="16.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
      <c r="Z392" s="5"/>
      <c r="AA392" s="5"/>
      <c r="AB392" s="5"/>
      <c r="AC392" s="5"/>
      <c r="AD392" s="5"/>
      <c r="AE392" s="5"/>
      <c r="AF392" s="5"/>
      <c r="AG392" s="5"/>
      <c r="AH392" s="5"/>
      <c r="AI392" s="5"/>
      <c r="AJ392" s="5"/>
      <c r="AK392" s="5"/>
      <c r="AL392" s="5"/>
      <c r="AM392" s="5"/>
      <c r="AN392" s="5"/>
      <c r="AO392" s="5"/>
    </row>
    <row r="393" ht="16.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
      <c r="Z393" s="5"/>
      <c r="AA393" s="5"/>
      <c r="AB393" s="5"/>
      <c r="AC393" s="5"/>
      <c r="AD393" s="5"/>
      <c r="AE393" s="5"/>
      <c r="AF393" s="5"/>
      <c r="AG393" s="5"/>
      <c r="AH393" s="5"/>
      <c r="AI393" s="5"/>
      <c r="AJ393" s="5"/>
      <c r="AK393" s="5"/>
      <c r="AL393" s="5"/>
      <c r="AM393" s="5"/>
      <c r="AN393" s="5"/>
      <c r="AO393" s="5"/>
    </row>
    <row r="394" ht="16.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
      <c r="Z394" s="5"/>
      <c r="AA394" s="5"/>
      <c r="AB394" s="5"/>
      <c r="AC394" s="5"/>
      <c r="AD394" s="5"/>
      <c r="AE394" s="5"/>
      <c r="AF394" s="5"/>
      <c r="AG394" s="5"/>
      <c r="AH394" s="5"/>
      <c r="AI394" s="5"/>
      <c r="AJ394" s="5"/>
      <c r="AK394" s="5"/>
      <c r="AL394" s="5"/>
      <c r="AM394" s="5"/>
      <c r="AN394" s="5"/>
      <c r="AO394" s="5"/>
    </row>
    <row r="395" ht="16.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
      <c r="Z395" s="5"/>
      <c r="AA395" s="5"/>
      <c r="AB395" s="5"/>
      <c r="AC395" s="5"/>
      <c r="AD395" s="5"/>
      <c r="AE395" s="5"/>
      <c r="AF395" s="5"/>
      <c r="AG395" s="5"/>
      <c r="AH395" s="5"/>
      <c r="AI395" s="5"/>
      <c r="AJ395" s="5"/>
      <c r="AK395" s="5"/>
      <c r="AL395" s="5"/>
      <c r="AM395" s="5"/>
      <c r="AN395" s="5"/>
      <c r="AO395" s="5"/>
    </row>
    <row r="396" ht="16.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
      <c r="Z396" s="5"/>
      <c r="AA396" s="5"/>
      <c r="AB396" s="5"/>
      <c r="AC396" s="5"/>
      <c r="AD396" s="5"/>
      <c r="AE396" s="5"/>
      <c r="AF396" s="5"/>
      <c r="AG396" s="5"/>
      <c r="AH396" s="5"/>
      <c r="AI396" s="5"/>
      <c r="AJ396" s="5"/>
      <c r="AK396" s="5"/>
      <c r="AL396" s="5"/>
      <c r="AM396" s="5"/>
      <c r="AN396" s="5"/>
      <c r="AO396" s="5"/>
    </row>
    <row r="397" ht="16.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
      <c r="Z397" s="5"/>
      <c r="AA397" s="5"/>
      <c r="AB397" s="5"/>
      <c r="AC397" s="5"/>
      <c r="AD397" s="5"/>
      <c r="AE397" s="5"/>
      <c r="AF397" s="5"/>
      <c r="AG397" s="5"/>
      <c r="AH397" s="5"/>
      <c r="AI397" s="5"/>
      <c r="AJ397" s="5"/>
      <c r="AK397" s="5"/>
      <c r="AL397" s="5"/>
      <c r="AM397" s="5"/>
      <c r="AN397" s="5"/>
      <c r="AO397" s="5"/>
    </row>
    <row r="398" ht="16.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
      <c r="Z398" s="5"/>
      <c r="AA398" s="5"/>
      <c r="AB398" s="5"/>
      <c r="AC398" s="5"/>
      <c r="AD398" s="5"/>
      <c r="AE398" s="5"/>
      <c r="AF398" s="5"/>
      <c r="AG398" s="5"/>
      <c r="AH398" s="5"/>
      <c r="AI398" s="5"/>
      <c r="AJ398" s="5"/>
      <c r="AK398" s="5"/>
      <c r="AL398" s="5"/>
      <c r="AM398" s="5"/>
      <c r="AN398" s="5"/>
      <c r="AO398" s="5"/>
    </row>
    <row r="399" ht="16.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
      <c r="Z399" s="5"/>
      <c r="AA399" s="5"/>
      <c r="AB399" s="5"/>
      <c r="AC399" s="5"/>
      <c r="AD399" s="5"/>
      <c r="AE399" s="5"/>
      <c r="AF399" s="5"/>
      <c r="AG399" s="5"/>
      <c r="AH399" s="5"/>
      <c r="AI399" s="5"/>
      <c r="AJ399" s="5"/>
      <c r="AK399" s="5"/>
      <c r="AL399" s="5"/>
      <c r="AM399" s="5"/>
      <c r="AN399" s="5"/>
      <c r="AO399" s="5"/>
    </row>
    <row r="400" ht="16.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
      <c r="Z400" s="5"/>
      <c r="AA400" s="5"/>
      <c r="AB400" s="5"/>
      <c r="AC400" s="5"/>
      <c r="AD400" s="5"/>
      <c r="AE400" s="5"/>
      <c r="AF400" s="5"/>
      <c r="AG400" s="5"/>
      <c r="AH400" s="5"/>
      <c r="AI400" s="5"/>
      <c r="AJ400" s="5"/>
      <c r="AK400" s="5"/>
      <c r="AL400" s="5"/>
      <c r="AM400" s="5"/>
      <c r="AN400" s="5"/>
      <c r="AO400" s="5"/>
    </row>
    <row r="401" ht="16.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
      <c r="Z401" s="5"/>
      <c r="AA401" s="5"/>
      <c r="AB401" s="5"/>
      <c r="AC401" s="5"/>
      <c r="AD401" s="5"/>
      <c r="AE401" s="5"/>
      <c r="AF401" s="5"/>
      <c r="AG401" s="5"/>
      <c r="AH401" s="5"/>
      <c r="AI401" s="5"/>
      <c r="AJ401" s="5"/>
      <c r="AK401" s="5"/>
      <c r="AL401" s="5"/>
      <c r="AM401" s="5"/>
      <c r="AN401" s="5"/>
      <c r="AO401" s="5"/>
    </row>
    <row r="402" ht="16.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
      <c r="Z402" s="5"/>
      <c r="AA402" s="5"/>
      <c r="AB402" s="5"/>
      <c r="AC402" s="5"/>
      <c r="AD402" s="5"/>
      <c r="AE402" s="5"/>
      <c r="AF402" s="5"/>
      <c r="AG402" s="5"/>
      <c r="AH402" s="5"/>
      <c r="AI402" s="5"/>
      <c r="AJ402" s="5"/>
      <c r="AK402" s="5"/>
      <c r="AL402" s="5"/>
      <c r="AM402" s="5"/>
      <c r="AN402" s="5"/>
      <c r="AO402" s="5"/>
    </row>
    <row r="403" ht="16.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
      <c r="Z403" s="5"/>
      <c r="AA403" s="5"/>
      <c r="AB403" s="5"/>
      <c r="AC403" s="5"/>
      <c r="AD403" s="5"/>
      <c r="AE403" s="5"/>
      <c r="AF403" s="5"/>
      <c r="AG403" s="5"/>
      <c r="AH403" s="5"/>
      <c r="AI403" s="5"/>
      <c r="AJ403" s="5"/>
      <c r="AK403" s="5"/>
      <c r="AL403" s="5"/>
      <c r="AM403" s="5"/>
      <c r="AN403" s="5"/>
      <c r="AO403" s="5"/>
    </row>
    <row r="404" ht="16.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
      <c r="Z404" s="5"/>
      <c r="AA404" s="5"/>
      <c r="AB404" s="5"/>
      <c r="AC404" s="5"/>
      <c r="AD404" s="5"/>
      <c r="AE404" s="5"/>
      <c r="AF404" s="5"/>
      <c r="AG404" s="5"/>
      <c r="AH404" s="5"/>
      <c r="AI404" s="5"/>
      <c r="AJ404" s="5"/>
      <c r="AK404" s="5"/>
      <c r="AL404" s="5"/>
      <c r="AM404" s="5"/>
      <c r="AN404" s="5"/>
      <c r="AO404" s="5"/>
    </row>
    <row r="405" ht="16.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
      <c r="Z405" s="5"/>
      <c r="AA405" s="5"/>
      <c r="AB405" s="5"/>
      <c r="AC405" s="5"/>
      <c r="AD405" s="5"/>
      <c r="AE405" s="5"/>
      <c r="AF405" s="5"/>
      <c r="AG405" s="5"/>
      <c r="AH405" s="5"/>
      <c r="AI405" s="5"/>
      <c r="AJ405" s="5"/>
      <c r="AK405" s="5"/>
      <c r="AL405" s="5"/>
      <c r="AM405" s="5"/>
      <c r="AN405" s="5"/>
      <c r="AO405" s="5"/>
    </row>
    <row r="406" ht="16.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
      <c r="Z406" s="5"/>
      <c r="AA406" s="5"/>
      <c r="AB406" s="5"/>
      <c r="AC406" s="5"/>
      <c r="AD406" s="5"/>
      <c r="AE406" s="5"/>
      <c r="AF406" s="5"/>
      <c r="AG406" s="5"/>
      <c r="AH406" s="5"/>
      <c r="AI406" s="5"/>
      <c r="AJ406" s="5"/>
      <c r="AK406" s="5"/>
      <c r="AL406" s="5"/>
      <c r="AM406" s="5"/>
      <c r="AN406" s="5"/>
      <c r="AO406" s="5"/>
    </row>
    <row r="407" ht="16.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
      <c r="Z407" s="5"/>
      <c r="AA407" s="5"/>
      <c r="AB407" s="5"/>
      <c r="AC407" s="5"/>
      <c r="AD407" s="5"/>
      <c r="AE407" s="5"/>
      <c r="AF407" s="5"/>
      <c r="AG407" s="5"/>
      <c r="AH407" s="5"/>
      <c r="AI407" s="5"/>
      <c r="AJ407" s="5"/>
      <c r="AK407" s="5"/>
      <c r="AL407" s="5"/>
      <c r="AM407" s="5"/>
      <c r="AN407" s="5"/>
      <c r="AO407" s="5"/>
    </row>
    <row r="408" ht="16.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
      <c r="Z408" s="5"/>
      <c r="AA408" s="5"/>
      <c r="AB408" s="5"/>
      <c r="AC408" s="5"/>
      <c r="AD408" s="5"/>
      <c r="AE408" s="5"/>
      <c r="AF408" s="5"/>
      <c r="AG408" s="5"/>
      <c r="AH408" s="5"/>
      <c r="AI408" s="5"/>
      <c r="AJ408" s="5"/>
      <c r="AK408" s="5"/>
      <c r="AL408" s="5"/>
      <c r="AM408" s="5"/>
      <c r="AN408" s="5"/>
      <c r="AO408" s="5"/>
    </row>
    <row r="409" ht="16.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
      <c r="Z409" s="5"/>
      <c r="AA409" s="5"/>
      <c r="AB409" s="5"/>
      <c r="AC409" s="5"/>
      <c r="AD409" s="5"/>
      <c r="AE409" s="5"/>
      <c r="AF409" s="5"/>
      <c r="AG409" s="5"/>
      <c r="AH409" s="5"/>
      <c r="AI409" s="5"/>
      <c r="AJ409" s="5"/>
      <c r="AK409" s="5"/>
      <c r="AL409" s="5"/>
      <c r="AM409" s="5"/>
      <c r="AN409" s="5"/>
      <c r="AO409" s="5"/>
    </row>
    <row r="410" ht="16.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
      <c r="Z410" s="5"/>
      <c r="AA410" s="5"/>
      <c r="AB410" s="5"/>
      <c r="AC410" s="5"/>
      <c r="AD410" s="5"/>
      <c r="AE410" s="5"/>
      <c r="AF410" s="5"/>
      <c r="AG410" s="5"/>
      <c r="AH410" s="5"/>
      <c r="AI410" s="5"/>
      <c r="AJ410" s="5"/>
      <c r="AK410" s="5"/>
      <c r="AL410" s="5"/>
      <c r="AM410" s="5"/>
      <c r="AN410" s="5"/>
      <c r="AO410" s="5"/>
    </row>
    <row r="411" ht="16.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
      <c r="Z411" s="5"/>
      <c r="AA411" s="5"/>
      <c r="AB411" s="5"/>
      <c r="AC411" s="5"/>
      <c r="AD411" s="5"/>
      <c r="AE411" s="5"/>
      <c r="AF411" s="5"/>
      <c r="AG411" s="5"/>
      <c r="AH411" s="5"/>
      <c r="AI411" s="5"/>
      <c r="AJ411" s="5"/>
      <c r="AK411" s="5"/>
      <c r="AL411" s="5"/>
      <c r="AM411" s="5"/>
      <c r="AN411" s="5"/>
      <c r="AO411" s="5"/>
    </row>
    <row r="412" ht="16.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
      <c r="Z412" s="5"/>
      <c r="AA412" s="5"/>
      <c r="AB412" s="5"/>
      <c r="AC412" s="5"/>
      <c r="AD412" s="5"/>
      <c r="AE412" s="5"/>
      <c r="AF412" s="5"/>
      <c r="AG412" s="5"/>
      <c r="AH412" s="5"/>
      <c r="AI412" s="5"/>
      <c r="AJ412" s="5"/>
      <c r="AK412" s="5"/>
      <c r="AL412" s="5"/>
      <c r="AM412" s="5"/>
      <c r="AN412" s="5"/>
      <c r="AO412" s="5"/>
    </row>
    <row r="413" ht="16.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
      <c r="Z413" s="5"/>
      <c r="AA413" s="5"/>
      <c r="AB413" s="5"/>
      <c r="AC413" s="5"/>
      <c r="AD413" s="5"/>
      <c r="AE413" s="5"/>
      <c r="AF413" s="5"/>
      <c r="AG413" s="5"/>
      <c r="AH413" s="5"/>
      <c r="AI413" s="5"/>
      <c r="AJ413" s="5"/>
      <c r="AK413" s="5"/>
      <c r="AL413" s="5"/>
      <c r="AM413" s="5"/>
      <c r="AN413" s="5"/>
      <c r="AO413" s="5"/>
    </row>
    <row r="414" ht="16.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
      <c r="Z414" s="5"/>
      <c r="AA414" s="5"/>
      <c r="AB414" s="5"/>
      <c r="AC414" s="5"/>
      <c r="AD414" s="5"/>
      <c r="AE414" s="5"/>
      <c r="AF414" s="5"/>
      <c r="AG414" s="5"/>
      <c r="AH414" s="5"/>
      <c r="AI414" s="5"/>
      <c r="AJ414" s="5"/>
      <c r="AK414" s="5"/>
      <c r="AL414" s="5"/>
      <c r="AM414" s="5"/>
      <c r="AN414" s="5"/>
      <c r="AO414" s="5"/>
    </row>
    <row r="415" ht="16.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
      <c r="Z415" s="5"/>
      <c r="AA415" s="5"/>
      <c r="AB415" s="5"/>
      <c r="AC415" s="5"/>
      <c r="AD415" s="5"/>
      <c r="AE415" s="5"/>
      <c r="AF415" s="5"/>
      <c r="AG415" s="5"/>
      <c r="AH415" s="5"/>
      <c r="AI415" s="5"/>
      <c r="AJ415" s="5"/>
      <c r="AK415" s="5"/>
      <c r="AL415" s="5"/>
      <c r="AM415" s="5"/>
      <c r="AN415" s="5"/>
      <c r="AO415" s="5"/>
    </row>
    <row r="416" ht="16.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
      <c r="Z416" s="5"/>
      <c r="AA416" s="5"/>
      <c r="AB416" s="5"/>
      <c r="AC416" s="5"/>
      <c r="AD416" s="5"/>
      <c r="AE416" s="5"/>
      <c r="AF416" s="5"/>
      <c r="AG416" s="5"/>
      <c r="AH416" s="5"/>
      <c r="AI416" s="5"/>
      <c r="AJ416" s="5"/>
      <c r="AK416" s="5"/>
      <c r="AL416" s="5"/>
      <c r="AM416" s="5"/>
      <c r="AN416" s="5"/>
      <c r="AO416" s="5"/>
    </row>
    <row r="417" ht="16.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
      <c r="Z417" s="5"/>
      <c r="AA417" s="5"/>
      <c r="AB417" s="5"/>
      <c r="AC417" s="5"/>
      <c r="AD417" s="5"/>
      <c r="AE417" s="5"/>
      <c r="AF417" s="5"/>
      <c r="AG417" s="5"/>
      <c r="AH417" s="5"/>
      <c r="AI417" s="5"/>
      <c r="AJ417" s="5"/>
      <c r="AK417" s="5"/>
      <c r="AL417" s="5"/>
      <c r="AM417" s="5"/>
      <c r="AN417" s="5"/>
      <c r="AO417" s="5"/>
    </row>
    <row r="418" ht="16.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
      <c r="Z418" s="5"/>
      <c r="AA418" s="5"/>
      <c r="AB418" s="5"/>
      <c r="AC418" s="5"/>
      <c r="AD418" s="5"/>
      <c r="AE418" s="5"/>
      <c r="AF418" s="5"/>
      <c r="AG418" s="5"/>
      <c r="AH418" s="5"/>
      <c r="AI418" s="5"/>
      <c r="AJ418" s="5"/>
      <c r="AK418" s="5"/>
      <c r="AL418" s="5"/>
      <c r="AM418" s="5"/>
      <c r="AN418" s="5"/>
      <c r="AO418" s="5"/>
    </row>
    <row r="419" ht="16.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
      <c r="Z419" s="5"/>
      <c r="AA419" s="5"/>
      <c r="AB419" s="5"/>
      <c r="AC419" s="5"/>
      <c r="AD419" s="5"/>
      <c r="AE419" s="5"/>
      <c r="AF419" s="5"/>
      <c r="AG419" s="5"/>
      <c r="AH419" s="5"/>
      <c r="AI419" s="5"/>
      <c r="AJ419" s="5"/>
      <c r="AK419" s="5"/>
      <c r="AL419" s="5"/>
      <c r="AM419" s="5"/>
      <c r="AN419" s="5"/>
      <c r="AO419" s="5"/>
    </row>
    <row r="420" ht="16.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
      <c r="Z420" s="5"/>
      <c r="AA420" s="5"/>
      <c r="AB420" s="5"/>
      <c r="AC420" s="5"/>
      <c r="AD420" s="5"/>
      <c r="AE420" s="5"/>
      <c r="AF420" s="5"/>
      <c r="AG420" s="5"/>
      <c r="AH420" s="5"/>
      <c r="AI420" s="5"/>
      <c r="AJ420" s="5"/>
      <c r="AK420" s="5"/>
      <c r="AL420" s="5"/>
      <c r="AM420" s="5"/>
      <c r="AN420" s="5"/>
      <c r="AO420" s="5"/>
    </row>
    <row r="421" ht="16.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
      <c r="Z421" s="5"/>
      <c r="AA421" s="5"/>
      <c r="AB421" s="5"/>
      <c r="AC421" s="5"/>
      <c r="AD421" s="5"/>
      <c r="AE421" s="5"/>
      <c r="AF421" s="5"/>
      <c r="AG421" s="5"/>
      <c r="AH421" s="5"/>
      <c r="AI421" s="5"/>
      <c r="AJ421" s="5"/>
      <c r="AK421" s="5"/>
      <c r="AL421" s="5"/>
      <c r="AM421" s="5"/>
      <c r="AN421" s="5"/>
      <c r="AO421" s="5"/>
    </row>
    <row r="422" ht="16.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
      <c r="Z422" s="5"/>
      <c r="AA422" s="5"/>
      <c r="AB422" s="5"/>
      <c r="AC422" s="5"/>
      <c r="AD422" s="5"/>
      <c r="AE422" s="5"/>
      <c r="AF422" s="5"/>
      <c r="AG422" s="5"/>
      <c r="AH422" s="5"/>
      <c r="AI422" s="5"/>
      <c r="AJ422" s="5"/>
      <c r="AK422" s="5"/>
      <c r="AL422" s="5"/>
      <c r="AM422" s="5"/>
      <c r="AN422" s="5"/>
      <c r="AO422" s="5"/>
    </row>
    <row r="423" ht="16.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
      <c r="Z423" s="5"/>
      <c r="AA423" s="5"/>
      <c r="AB423" s="5"/>
      <c r="AC423" s="5"/>
      <c r="AD423" s="5"/>
      <c r="AE423" s="5"/>
      <c r="AF423" s="5"/>
      <c r="AG423" s="5"/>
      <c r="AH423" s="5"/>
      <c r="AI423" s="5"/>
      <c r="AJ423" s="5"/>
      <c r="AK423" s="5"/>
      <c r="AL423" s="5"/>
      <c r="AM423" s="5"/>
      <c r="AN423" s="5"/>
      <c r="AO423" s="5"/>
    </row>
    <row r="424" ht="16.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
      <c r="Z424" s="5"/>
      <c r="AA424" s="5"/>
      <c r="AB424" s="5"/>
      <c r="AC424" s="5"/>
      <c r="AD424" s="5"/>
      <c r="AE424" s="5"/>
      <c r="AF424" s="5"/>
      <c r="AG424" s="5"/>
      <c r="AH424" s="5"/>
      <c r="AI424" s="5"/>
      <c r="AJ424" s="5"/>
      <c r="AK424" s="5"/>
      <c r="AL424" s="5"/>
      <c r="AM424" s="5"/>
      <c r="AN424" s="5"/>
      <c r="AO424" s="5"/>
    </row>
    <row r="425" ht="16.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
      <c r="Z425" s="5"/>
      <c r="AA425" s="5"/>
      <c r="AB425" s="5"/>
      <c r="AC425" s="5"/>
      <c r="AD425" s="5"/>
      <c r="AE425" s="5"/>
      <c r="AF425" s="5"/>
      <c r="AG425" s="5"/>
      <c r="AH425" s="5"/>
      <c r="AI425" s="5"/>
      <c r="AJ425" s="5"/>
      <c r="AK425" s="5"/>
      <c r="AL425" s="5"/>
      <c r="AM425" s="5"/>
      <c r="AN425" s="5"/>
      <c r="AO425" s="5"/>
    </row>
    <row r="426" ht="16.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
      <c r="Z426" s="5"/>
      <c r="AA426" s="5"/>
      <c r="AB426" s="5"/>
      <c r="AC426" s="5"/>
      <c r="AD426" s="5"/>
      <c r="AE426" s="5"/>
      <c r="AF426" s="5"/>
      <c r="AG426" s="5"/>
      <c r="AH426" s="5"/>
      <c r="AI426" s="5"/>
      <c r="AJ426" s="5"/>
      <c r="AK426" s="5"/>
      <c r="AL426" s="5"/>
      <c r="AM426" s="5"/>
      <c r="AN426" s="5"/>
      <c r="AO426" s="5"/>
    </row>
    <row r="427" ht="16.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
      <c r="Z427" s="5"/>
      <c r="AA427" s="5"/>
      <c r="AB427" s="5"/>
      <c r="AC427" s="5"/>
      <c r="AD427" s="5"/>
      <c r="AE427" s="5"/>
      <c r="AF427" s="5"/>
      <c r="AG427" s="5"/>
      <c r="AH427" s="5"/>
      <c r="AI427" s="5"/>
      <c r="AJ427" s="5"/>
      <c r="AK427" s="5"/>
      <c r="AL427" s="5"/>
      <c r="AM427" s="5"/>
      <c r="AN427" s="5"/>
      <c r="AO427" s="5"/>
    </row>
    <row r="428" ht="16.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
      <c r="Z428" s="5"/>
      <c r="AA428" s="5"/>
      <c r="AB428" s="5"/>
      <c r="AC428" s="5"/>
      <c r="AD428" s="5"/>
      <c r="AE428" s="5"/>
      <c r="AF428" s="5"/>
      <c r="AG428" s="5"/>
      <c r="AH428" s="5"/>
      <c r="AI428" s="5"/>
      <c r="AJ428" s="5"/>
      <c r="AK428" s="5"/>
      <c r="AL428" s="5"/>
      <c r="AM428" s="5"/>
      <c r="AN428" s="5"/>
      <c r="AO428" s="5"/>
    </row>
    <row r="429" ht="16.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
      <c r="Z429" s="5"/>
      <c r="AA429" s="5"/>
      <c r="AB429" s="5"/>
      <c r="AC429" s="5"/>
      <c r="AD429" s="5"/>
      <c r="AE429" s="5"/>
      <c r="AF429" s="5"/>
      <c r="AG429" s="5"/>
      <c r="AH429" s="5"/>
      <c r="AI429" s="5"/>
      <c r="AJ429" s="5"/>
      <c r="AK429" s="5"/>
      <c r="AL429" s="5"/>
      <c r="AM429" s="5"/>
      <c r="AN429" s="5"/>
      <c r="AO429" s="5"/>
    </row>
    <row r="430" ht="16.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
      <c r="Z430" s="5"/>
      <c r="AA430" s="5"/>
      <c r="AB430" s="5"/>
      <c r="AC430" s="5"/>
      <c r="AD430" s="5"/>
      <c r="AE430" s="5"/>
      <c r="AF430" s="5"/>
      <c r="AG430" s="5"/>
      <c r="AH430" s="5"/>
      <c r="AI430" s="5"/>
      <c r="AJ430" s="5"/>
      <c r="AK430" s="5"/>
      <c r="AL430" s="5"/>
      <c r="AM430" s="5"/>
      <c r="AN430" s="5"/>
      <c r="AO430" s="5"/>
    </row>
    <row r="431" ht="16.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
      <c r="Z431" s="5"/>
      <c r="AA431" s="5"/>
      <c r="AB431" s="5"/>
      <c r="AC431" s="5"/>
      <c r="AD431" s="5"/>
      <c r="AE431" s="5"/>
      <c r="AF431" s="5"/>
      <c r="AG431" s="5"/>
      <c r="AH431" s="5"/>
      <c r="AI431" s="5"/>
      <c r="AJ431" s="5"/>
      <c r="AK431" s="5"/>
      <c r="AL431" s="5"/>
      <c r="AM431" s="5"/>
      <c r="AN431" s="5"/>
      <c r="AO431" s="5"/>
    </row>
    <row r="432" ht="16.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
      <c r="Z432" s="5"/>
      <c r="AA432" s="5"/>
      <c r="AB432" s="5"/>
      <c r="AC432" s="5"/>
      <c r="AD432" s="5"/>
      <c r="AE432" s="5"/>
      <c r="AF432" s="5"/>
      <c r="AG432" s="5"/>
      <c r="AH432" s="5"/>
      <c r="AI432" s="5"/>
      <c r="AJ432" s="5"/>
      <c r="AK432" s="5"/>
      <c r="AL432" s="5"/>
      <c r="AM432" s="5"/>
      <c r="AN432" s="5"/>
      <c r="AO432" s="5"/>
    </row>
    <row r="433" ht="16.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
      <c r="Z433" s="5"/>
      <c r="AA433" s="5"/>
      <c r="AB433" s="5"/>
      <c r="AC433" s="5"/>
      <c r="AD433" s="5"/>
      <c r="AE433" s="5"/>
      <c r="AF433" s="5"/>
      <c r="AG433" s="5"/>
      <c r="AH433" s="5"/>
      <c r="AI433" s="5"/>
      <c r="AJ433" s="5"/>
      <c r="AK433" s="5"/>
      <c r="AL433" s="5"/>
      <c r="AM433" s="5"/>
      <c r="AN433" s="5"/>
      <c r="AO433" s="5"/>
    </row>
    <row r="434" ht="16.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
      <c r="Z434" s="5"/>
      <c r="AA434" s="5"/>
      <c r="AB434" s="5"/>
      <c r="AC434" s="5"/>
      <c r="AD434" s="5"/>
      <c r="AE434" s="5"/>
      <c r="AF434" s="5"/>
      <c r="AG434" s="5"/>
      <c r="AH434" s="5"/>
      <c r="AI434" s="5"/>
      <c r="AJ434" s="5"/>
      <c r="AK434" s="5"/>
      <c r="AL434" s="5"/>
      <c r="AM434" s="5"/>
      <c r="AN434" s="5"/>
      <c r="AO434" s="5"/>
    </row>
    <row r="435" ht="16.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
      <c r="Z435" s="5"/>
      <c r="AA435" s="5"/>
      <c r="AB435" s="5"/>
      <c r="AC435" s="5"/>
      <c r="AD435" s="5"/>
      <c r="AE435" s="5"/>
      <c r="AF435" s="5"/>
      <c r="AG435" s="5"/>
      <c r="AH435" s="5"/>
      <c r="AI435" s="5"/>
      <c r="AJ435" s="5"/>
      <c r="AK435" s="5"/>
      <c r="AL435" s="5"/>
      <c r="AM435" s="5"/>
      <c r="AN435" s="5"/>
      <c r="AO435" s="5"/>
    </row>
    <row r="436" ht="16.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
      <c r="Z436" s="5"/>
      <c r="AA436" s="5"/>
      <c r="AB436" s="5"/>
      <c r="AC436" s="5"/>
      <c r="AD436" s="5"/>
      <c r="AE436" s="5"/>
      <c r="AF436" s="5"/>
      <c r="AG436" s="5"/>
      <c r="AH436" s="5"/>
      <c r="AI436" s="5"/>
      <c r="AJ436" s="5"/>
      <c r="AK436" s="5"/>
      <c r="AL436" s="5"/>
      <c r="AM436" s="5"/>
      <c r="AN436" s="5"/>
      <c r="AO436" s="5"/>
    </row>
    <row r="437" ht="16.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
      <c r="Z437" s="5"/>
      <c r="AA437" s="5"/>
      <c r="AB437" s="5"/>
      <c r="AC437" s="5"/>
      <c r="AD437" s="5"/>
      <c r="AE437" s="5"/>
      <c r="AF437" s="5"/>
      <c r="AG437" s="5"/>
      <c r="AH437" s="5"/>
      <c r="AI437" s="5"/>
      <c r="AJ437" s="5"/>
      <c r="AK437" s="5"/>
      <c r="AL437" s="5"/>
      <c r="AM437" s="5"/>
      <c r="AN437" s="5"/>
      <c r="AO437" s="5"/>
    </row>
    <row r="438" ht="16.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
      <c r="Z438" s="5"/>
      <c r="AA438" s="5"/>
      <c r="AB438" s="5"/>
      <c r="AC438" s="5"/>
      <c r="AD438" s="5"/>
      <c r="AE438" s="5"/>
      <c r="AF438" s="5"/>
      <c r="AG438" s="5"/>
      <c r="AH438" s="5"/>
      <c r="AI438" s="5"/>
      <c r="AJ438" s="5"/>
      <c r="AK438" s="5"/>
      <c r="AL438" s="5"/>
      <c r="AM438" s="5"/>
      <c r="AN438" s="5"/>
      <c r="AO438" s="5"/>
    </row>
    <row r="439" ht="16.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
      <c r="Z439" s="5"/>
      <c r="AA439" s="5"/>
      <c r="AB439" s="5"/>
      <c r="AC439" s="5"/>
      <c r="AD439" s="5"/>
      <c r="AE439" s="5"/>
      <c r="AF439" s="5"/>
      <c r="AG439" s="5"/>
      <c r="AH439" s="5"/>
      <c r="AI439" s="5"/>
      <c r="AJ439" s="5"/>
      <c r="AK439" s="5"/>
      <c r="AL439" s="5"/>
      <c r="AM439" s="5"/>
      <c r="AN439" s="5"/>
      <c r="AO439" s="5"/>
    </row>
    <row r="440" ht="16.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
      <c r="Z440" s="5"/>
      <c r="AA440" s="5"/>
      <c r="AB440" s="5"/>
      <c r="AC440" s="5"/>
      <c r="AD440" s="5"/>
      <c r="AE440" s="5"/>
      <c r="AF440" s="5"/>
      <c r="AG440" s="5"/>
      <c r="AH440" s="5"/>
      <c r="AI440" s="5"/>
      <c r="AJ440" s="5"/>
      <c r="AK440" s="5"/>
      <c r="AL440" s="5"/>
      <c r="AM440" s="5"/>
      <c r="AN440" s="5"/>
      <c r="AO440" s="5"/>
    </row>
    <row r="441" ht="16.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
      <c r="Z441" s="5"/>
      <c r="AA441" s="5"/>
      <c r="AB441" s="5"/>
      <c r="AC441" s="5"/>
      <c r="AD441" s="5"/>
      <c r="AE441" s="5"/>
      <c r="AF441" s="5"/>
      <c r="AG441" s="5"/>
      <c r="AH441" s="5"/>
      <c r="AI441" s="5"/>
      <c r="AJ441" s="5"/>
      <c r="AK441" s="5"/>
      <c r="AL441" s="5"/>
      <c r="AM441" s="5"/>
      <c r="AN441" s="5"/>
      <c r="AO441" s="5"/>
    </row>
    <row r="442" ht="16.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
      <c r="Z442" s="5"/>
      <c r="AA442" s="5"/>
      <c r="AB442" s="5"/>
      <c r="AC442" s="5"/>
      <c r="AD442" s="5"/>
      <c r="AE442" s="5"/>
      <c r="AF442" s="5"/>
      <c r="AG442" s="5"/>
      <c r="AH442" s="5"/>
      <c r="AI442" s="5"/>
      <c r="AJ442" s="5"/>
      <c r="AK442" s="5"/>
      <c r="AL442" s="5"/>
      <c r="AM442" s="5"/>
      <c r="AN442" s="5"/>
      <c r="AO442" s="5"/>
    </row>
    <row r="443" ht="16.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
      <c r="Z443" s="5"/>
      <c r="AA443" s="5"/>
      <c r="AB443" s="5"/>
      <c r="AC443" s="5"/>
      <c r="AD443" s="5"/>
      <c r="AE443" s="5"/>
      <c r="AF443" s="5"/>
      <c r="AG443" s="5"/>
      <c r="AH443" s="5"/>
      <c r="AI443" s="5"/>
      <c r="AJ443" s="5"/>
      <c r="AK443" s="5"/>
      <c r="AL443" s="5"/>
      <c r="AM443" s="5"/>
      <c r="AN443" s="5"/>
      <c r="AO443" s="5"/>
    </row>
    <row r="444" ht="16.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
      <c r="Z444" s="5"/>
      <c r="AA444" s="5"/>
      <c r="AB444" s="5"/>
      <c r="AC444" s="5"/>
      <c r="AD444" s="5"/>
      <c r="AE444" s="5"/>
      <c r="AF444" s="5"/>
      <c r="AG444" s="5"/>
      <c r="AH444" s="5"/>
      <c r="AI444" s="5"/>
      <c r="AJ444" s="5"/>
      <c r="AK444" s="5"/>
      <c r="AL444" s="5"/>
      <c r="AM444" s="5"/>
      <c r="AN444" s="5"/>
      <c r="AO444" s="5"/>
    </row>
    <row r="445" ht="16.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
      <c r="Z445" s="5"/>
      <c r="AA445" s="5"/>
      <c r="AB445" s="5"/>
      <c r="AC445" s="5"/>
      <c r="AD445" s="5"/>
      <c r="AE445" s="5"/>
      <c r="AF445" s="5"/>
      <c r="AG445" s="5"/>
      <c r="AH445" s="5"/>
      <c r="AI445" s="5"/>
      <c r="AJ445" s="5"/>
      <c r="AK445" s="5"/>
      <c r="AL445" s="5"/>
      <c r="AM445" s="5"/>
      <c r="AN445" s="5"/>
      <c r="AO445" s="5"/>
    </row>
    <row r="446" ht="16.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
      <c r="Z446" s="5"/>
      <c r="AA446" s="5"/>
      <c r="AB446" s="5"/>
      <c r="AC446" s="5"/>
      <c r="AD446" s="5"/>
      <c r="AE446" s="5"/>
      <c r="AF446" s="5"/>
      <c r="AG446" s="5"/>
      <c r="AH446" s="5"/>
      <c r="AI446" s="5"/>
      <c r="AJ446" s="5"/>
      <c r="AK446" s="5"/>
      <c r="AL446" s="5"/>
      <c r="AM446" s="5"/>
      <c r="AN446" s="5"/>
      <c r="AO446" s="5"/>
    </row>
    <row r="447" ht="16.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
      <c r="Z447" s="5"/>
      <c r="AA447" s="5"/>
      <c r="AB447" s="5"/>
      <c r="AC447" s="5"/>
      <c r="AD447" s="5"/>
      <c r="AE447" s="5"/>
      <c r="AF447" s="5"/>
      <c r="AG447" s="5"/>
      <c r="AH447" s="5"/>
      <c r="AI447" s="5"/>
      <c r="AJ447" s="5"/>
      <c r="AK447" s="5"/>
      <c r="AL447" s="5"/>
      <c r="AM447" s="5"/>
      <c r="AN447" s="5"/>
      <c r="AO447" s="5"/>
    </row>
    <row r="448" ht="16.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
      <c r="Z448" s="5"/>
      <c r="AA448" s="5"/>
      <c r="AB448" s="5"/>
      <c r="AC448" s="5"/>
      <c r="AD448" s="5"/>
      <c r="AE448" s="5"/>
      <c r="AF448" s="5"/>
      <c r="AG448" s="5"/>
      <c r="AH448" s="5"/>
      <c r="AI448" s="5"/>
      <c r="AJ448" s="5"/>
      <c r="AK448" s="5"/>
      <c r="AL448" s="5"/>
      <c r="AM448" s="5"/>
      <c r="AN448" s="5"/>
      <c r="AO448" s="5"/>
    </row>
    <row r="449" ht="16.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
      <c r="Z449" s="5"/>
      <c r="AA449" s="5"/>
      <c r="AB449" s="5"/>
      <c r="AC449" s="5"/>
      <c r="AD449" s="5"/>
      <c r="AE449" s="5"/>
      <c r="AF449" s="5"/>
      <c r="AG449" s="5"/>
      <c r="AH449" s="5"/>
      <c r="AI449" s="5"/>
      <c r="AJ449" s="5"/>
      <c r="AK449" s="5"/>
      <c r="AL449" s="5"/>
      <c r="AM449" s="5"/>
      <c r="AN449" s="5"/>
      <c r="AO449" s="5"/>
    </row>
    <row r="450" ht="16.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
      <c r="Z450" s="5"/>
      <c r="AA450" s="5"/>
      <c r="AB450" s="5"/>
      <c r="AC450" s="5"/>
      <c r="AD450" s="5"/>
      <c r="AE450" s="5"/>
      <c r="AF450" s="5"/>
      <c r="AG450" s="5"/>
      <c r="AH450" s="5"/>
      <c r="AI450" s="5"/>
      <c r="AJ450" s="5"/>
      <c r="AK450" s="5"/>
      <c r="AL450" s="5"/>
      <c r="AM450" s="5"/>
      <c r="AN450" s="5"/>
      <c r="AO450" s="5"/>
    </row>
    <row r="451" ht="16.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
      <c r="Z451" s="5"/>
      <c r="AA451" s="5"/>
      <c r="AB451" s="5"/>
      <c r="AC451" s="5"/>
      <c r="AD451" s="5"/>
      <c r="AE451" s="5"/>
      <c r="AF451" s="5"/>
      <c r="AG451" s="5"/>
      <c r="AH451" s="5"/>
      <c r="AI451" s="5"/>
      <c r="AJ451" s="5"/>
      <c r="AK451" s="5"/>
      <c r="AL451" s="5"/>
      <c r="AM451" s="5"/>
      <c r="AN451" s="5"/>
      <c r="AO451" s="5"/>
    </row>
    <row r="452" ht="16.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
      <c r="Z452" s="5"/>
      <c r="AA452" s="5"/>
      <c r="AB452" s="5"/>
      <c r="AC452" s="5"/>
      <c r="AD452" s="5"/>
      <c r="AE452" s="5"/>
      <c r="AF452" s="5"/>
      <c r="AG452" s="5"/>
      <c r="AH452" s="5"/>
      <c r="AI452" s="5"/>
      <c r="AJ452" s="5"/>
      <c r="AK452" s="5"/>
      <c r="AL452" s="5"/>
      <c r="AM452" s="5"/>
      <c r="AN452" s="5"/>
      <c r="AO452" s="5"/>
    </row>
    <row r="453" ht="16.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
      <c r="Z453" s="5"/>
      <c r="AA453" s="5"/>
      <c r="AB453" s="5"/>
      <c r="AC453" s="5"/>
      <c r="AD453" s="5"/>
      <c r="AE453" s="5"/>
      <c r="AF453" s="5"/>
      <c r="AG453" s="5"/>
      <c r="AH453" s="5"/>
      <c r="AI453" s="5"/>
      <c r="AJ453" s="5"/>
      <c r="AK453" s="5"/>
      <c r="AL453" s="5"/>
      <c r="AM453" s="5"/>
      <c r="AN453" s="5"/>
      <c r="AO453" s="5"/>
    </row>
    <row r="454" ht="16.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
      <c r="Z454" s="5"/>
      <c r="AA454" s="5"/>
      <c r="AB454" s="5"/>
      <c r="AC454" s="5"/>
      <c r="AD454" s="5"/>
      <c r="AE454" s="5"/>
      <c r="AF454" s="5"/>
      <c r="AG454" s="5"/>
      <c r="AH454" s="5"/>
      <c r="AI454" s="5"/>
      <c r="AJ454" s="5"/>
      <c r="AK454" s="5"/>
      <c r="AL454" s="5"/>
      <c r="AM454" s="5"/>
      <c r="AN454" s="5"/>
      <c r="AO454" s="5"/>
    </row>
    <row r="455" ht="16.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
      <c r="Z455" s="5"/>
      <c r="AA455" s="5"/>
      <c r="AB455" s="5"/>
      <c r="AC455" s="5"/>
      <c r="AD455" s="5"/>
      <c r="AE455" s="5"/>
      <c r="AF455" s="5"/>
      <c r="AG455" s="5"/>
      <c r="AH455" s="5"/>
      <c r="AI455" s="5"/>
      <c r="AJ455" s="5"/>
      <c r="AK455" s="5"/>
      <c r="AL455" s="5"/>
      <c r="AM455" s="5"/>
      <c r="AN455" s="5"/>
      <c r="AO455" s="5"/>
    </row>
    <row r="456" ht="16.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
      <c r="Z456" s="5"/>
      <c r="AA456" s="5"/>
      <c r="AB456" s="5"/>
      <c r="AC456" s="5"/>
      <c r="AD456" s="5"/>
      <c r="AE456" s="5"/>
      <c r="AF456" s="5"/>
      <c r="AG456" s="5"/>
      <c r="AH456" s="5"/>
      <c r="AI456" s="5"/>
      <c r="AJ456" s="5"/>
      <c r="AK456" s="5"/>
      <c r="AL456" s="5"/>
      <c r="AM456" s="5"/>
      <c r="AN456" s="5"/>
      <c r="AO456" s="5"/>
    </row>
    <row r="457" ht="16.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
      <c r="Z457" s="5"/>
      <c r="AA457" s="5"/>
      <c r="AB457" s="5"/>
      <c r="AC457" s="5"/>
      <c r="AD457" s="5"/>
      <c r="AE457" s="5"/>
      <c r="AF457" s="5"/>
      <c r="AG457" s="5"/>
      <c r="AH457" s="5"/>
      <c r="AI457" s="5"/>
      <c r="AJ457" s="5"/>
      <c r="AK457" s="5"/>
      <c r="AL457" s="5"/>
      <c r="AM457" s="5"/>
      <c r="AN457" s="5"/>
      <c r="AO457" s="5"/>
    </row>
    <row r="458" ht="16.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
      <c r="Z458" s="5"/>
      <c r="AA458" s="5"/>
      <c r="AB458" s="5"/>
      <c r="AC458" s="5"/>
      <c r="AD458" s="5"/>
      <c r="AE458" s="5"/>
      <c r="AF458" s="5"/>
      <c r="AG458" s="5"/>
      <c r="AH458" s="5"/>
      <c r="AI458" s="5"/>
      <c r="AJ458" s="5"/>
      <c r="AK458" s="5"/>
      <c r="AL458" s="5"/>
      <c r="AM458" s="5"/>
      <c r="AN458" s="5"/>
      <c r="AO458" s="5"/>
    </row>
    <row r="459" ht="16.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
      <c r="Z459" s="5"/>
      <c r="AA459" s="5"/>
      <c r="AB459" s="5"/>
      <c r="AC459" s="5"/>
      <c r="AD459" s="5"/>
      <c r="AE459" s="5"/>
      <c r="AF459" s="5"/>
      <c r="AG459" s="5"/>
      <c r="AH459" s="5"/>
      <c r="AI459" s="5"/>
      <c r="AJ459" s="5"/>
      <c r="AK459" s="5"/>
      <c r="AL459" s="5"/>
      <c r="AM459" s="5"/>
      <c r="AN459" s="5"/>
      <c r="AO459" s="5"/>
    </row>
    <row r="460" ht="16.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
      <c r="Z460" s="5"/>
      <c r="AA460" s="5"/>
      <c r="AB460" s="5"/>
      <c r="AC460" s="5"/>
      <c r="AD460" s="5"/>
      <c r="AE460" s="5"/>
      <c r="AF460" s="5"/>
      <c r="AG460" s="5"/>
      <c r="AH460" s="5"/>
      <c r="AI460" s="5"/>
      <c r="AJ460" s="5"/>
      <c r="AK460" s="5"/>
      <c r="AL460" s="5"/>
      <c r="AM460" s="5"/>
      <c r="AN460" s="5"/>
      <c r="AO460" s="5"/>
    </row>
    <row r="461" ht="16.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
      <c r="Z461" s="5"/>
      <c r="AA461" s="5"/>
      <c r="AB461" s="5"/>
      <c r="AC461" s="5"/>
      <c r="AD461" s="5"/>
      <c r="AE461" s="5"/>
      <c r="AF461" s="5"/>
      <c r="AG461" s="5"/>
      <c r="AH461" s="5"/>
      <c r="AI461" s="5"/>
      <c r="AJ461" s="5"/>
      <c r="AK461" s="5"/>
      <c r="AL461" s="5"/>
      <c r="AM461" s="5"/>
      <c r="AN461" s="5"/>
      <c r="AO461" s="5"/>
    </row>
    <row r="462" ht="16.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
      <c r="Z462" s="5"/>
      <c r="AA462" s="5"/>
      <c r="AB462" s="5"/>
      <c r="AC462" s="5"/>
      <c r="AD462" s="5"/>
      <c r="AE462" s="5"/>
      <c r="AF462" s="5"/>
      <c r="AG462" s="5"/>
      <c r="AH462" s="5"/>
      <c r="AI462" s="5"/>
      <c r="AJ462" s="5"/>
      <c r="AK462" s="5"/>
      <c r="AL462" s="5"/>
      <c r="AM462" s="5"/>
      <c r="AN462" s="5"/>
      <c r="AO462" s="5"/>
    </row>
    <row r="463" ht="16.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
      <c r="Z463" s="5"/>
      <c r="AA463" s="5"/>
      <c r="AB463" s="5"/>
      <c r="AC463" s="5"/>
      <c r="AD463" s="5"/>
      <c r="AE463" s="5"/>
      <c r="AF463" s="5"/>
      <c r="AG463" s="5"/>
      <c r="AH463" s="5"/>
      <c r="AI463" s="5"/>
      <c r="AJ463" s="5"/>
      <c r="AK463" s="5"/>
      <c r="AL463" s="5"/>
      <c r="AM463" s="5"/>
      <c r="AN463" s="5"/>
      <c r="AO463" s="5"/>
    </row>
    <row r="464" ht="16.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
      <c r="Z464" s="5"/>
      <c r="AA464" s="5"/>
      <c r="AB464" s="5"/>
      <c r="AC464" s="5"/>
      <c r="AD464" s="5"/>
      <c r="AE464" s="5"/>
      <c r="AF464" s="5"/>
      <c r="AG464" s="5"/>
      <c r="AH464" s="5"/>
      <c r="AI464" s="5"/>
      <c r="AJ464" s="5"/>
      <c r="AK464" s="5"/>
      <c r="AL464" s="5"/>
      <c r="AM464" s="5"/>
      <c r="AN464" s="5"/>
      <c r="AO464" s="5"/>
    </row>
    <row r="465" ht="16.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
      <c r="Z465" s="5"/>
      <c r="AA465" s="5"/>
      <c r="AB465" s="5"/>
      <c r="AC465" s="5"/>
      <c r="AD465" s="5"/>
      <c r="AE465" s="5"/>
      <c r="AF465" s="5"/>
      <c r="AG465" s="5"/>
      <c r="AH465" s="5"/>
      <c r="AI465" s="5"/>
      <c r="AJ465" s="5"/>
      <c r="AK465" s="5"/>
      <c r="AL465" s="5"/>
      <c r="AM465" s="5"/>
      <c r="AN465" s="5"/>
      <c r="AO465" s="5"/>
    </row>
    <row r="466" ht="16.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
      <c r="Z466" s="5"/>
      <c r="AA466" s="5"/>
      <c r="AB466" s="5"/>
      <c r="AC466" s="5"/>
      <c r="AD466" s="5"/>
      <c r="AE466" s="5"/>
      <c r="AF466" s="5"/>
      <c r="AG466" s="5"/>
      <c r="AH466" s="5"/>
      <c r="AI466" s="5"/>
      <c r="AJ466" s="5"/>
      <c r="AK466" s="5"/>
      <c r="AL466" s="5"/>
      <c r="AM466" s="5"/>
      <c r="AN466" s="5"/>
      <c r="AO466" s="5"/>
    </row>
    <row r="467" ht="16.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
      <c r="Z467" s="5"/>
      <c r="AA467" s="5"/>
      <c r="AB467" s="5"/>
      <c r="AC467" s="5"/>
      <c r="AD467" s="5"/>
      <c r="AE467" s="5"/>
      <c r="AF467" s="5"/>
      <c r="AG467" s="5"/>
      <c r="AH467" s="5"/>
      <c r="AI467" s="5"/>
      <c r="AJ467" s="5"/>
      <c r="AK467" s="5"/>
      <c r="AL467" s="5"/>
      <c r="AM467" s="5"/>
      <c r="AN467" s="5"/>
      <c r="AO467" s="5"/>
    </row>
    <row r="468" ht="16.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
      <c r="Z468" s="5"/>
      <c r="AA468" s="5"/>
      <c r="AB468" s="5"/>
      <c r="AC468" s="5"/>
      <c r="AD468" s="5"/>
      <c r="AE468" s="5"/>
      <c r="AF468" s="5"/>
      <c r="AG468" s="5"/>
      <c r="AH468" s="5"/>
      <c r="AI468" s="5"/>
      <c r="AJ468" s="5"/>
      <c r="AK468" s="5"/>
      <c r="AL468" s="5"/>
      <c r="AM468" s="5"/>
      <c r="AN468" s="5"/>
      <c r="AO468" s="5"/>
    </row>
    <row r="469" ht="16.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
      <c r="Z469" s="5"/>
      <c r="AA469" s="5"/>
      <c r="AB469" s="5"/>
      <c r="AC469" s="5"/>
      <c r="AD469" s="5"/>
      <c r="AE469" s="5"/>
      <c r="AF469" s="5"/>
      <c r="AG469" s="5"/>
      <c r="AH469" s="5"/>
      <c r="AI469" s="5"/>
      <c r="AJ469" s="5"/>
      <c r="AK469" s="5"/>
      <c r="AL469" s="5"/>
      <c r="AM469" s="5"/>
      <c r="AN469" s="5"/>
      <c r="AO469" s="5"/>
    </row>
    <row r="470" ht="16.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
      <c r="Z470" s="5"/>
      <c r="AA470" s="5"/>
      <c r="AB470" s="5"/>
      <c r="AC470" s="5"/>
      <c r="AD470" s="5"/>
      <c r="AE470" s="5"/>
      <c r="AF470" s="5"/>
      <c r="AG470" s="5"/>
      <c r="AH470" s="5"/>
      <c r="AI470" s="5"/>
      <c r="AJ470" s="5"/>
      <c r="AK470" s="5"/>
      <c r="AL470" s="5"/>
      <c r="AM470" s="5"/>
      <c r="AN470" s="5"/>
      <c r="AO470" s="5"/>
    </row>
    <row r="471" ht="16.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
      <c r="Z471" s="5"/>
      <c r="AA471" s="5"/>
      <c r="AB471" s="5"/>
      <c r="AC471" s="5"/>
      <c r="AD471" s="5"/>
      <c r="AE471" s="5"/>
      <c r="AF471" s="5"/>
      <c r="AG471" s="5"/>
      <c r="AH471" s="5"/>
      <c r="AI471" s="5"/>
      <c r="AJ471" s="5"/>
      <c r="AK471" s="5"/>
      <c r="AL471" s="5"/>
      <c r="AM471" s="5"/>
      <c r="AN471" s="5"/>
      <c r="AO471" s="5"/>
    </row>
    <row r="472" ht="16.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
      <c r="Z472" s="5"/>
      <c r="AA472" s="5"/>
      <c r="AB472" s="5"/>
      <c r="AC472" s="5"/>
      <c r="AD472" s="5"/>
      <c r="AE472" s="5"/>
      <c r="AF472" s="5"/>
      <c r="AG472" s="5"/>
      <c r="AH472" s="5"/>
      <c r="AI472" s="5"/>
      <c r="AJ472" s="5"/>
      <c r="AK472" s="5"/>
      <c r="AL472" s="5"/>
      <c r="AM472" s="5"/>
      <c r="AN472" s="5"/>
      <c r="AO472" s="5"/>
    </row>
    <row r="473" ht="16.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
      <c r="Z473" s="5"/>
      <c r="AA473" s="5"/>
      <c r="AB473" s="5"/>
      <c r="AC473" s="5"/>
      <c r="AD473" s="5"/>
      <c r="AE473" s="5"/>
      <c r="AF473" s="5"/>
      <c r="AG473" s="5"/>
      <c r="AH473" s="5"/>
      <c r="AI473" s="5"/>
      <c r="AJ473" s="5"/>
      <c r="AK473" s="5"/>
      <c r="AL473" s="5"/>
      <c r="AM473" s="5"/>
      <c r="AN473" s="5"/>
      <c r="AO473" s="5"/>
    </row>
    <row r="474" ht="16.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
      <c r="Z474" s="5"/>
      <c r="AA474" s="5"/>
      <c r="AB474" s="5"/>
      <c r="AC474" s="5"/>
      <c r="AD474" s="5"/>
      <c r="AE474" s="5"/>
      <c r="AF474" s="5"/>
      <c r="AG474" s="5"/>
      <c r="AH474" s="5"/>
      <c r="AI474" s="5"/>
      <c r="AJ474" s="5"/>
      <c r="AK474" s="5"/>
      <c r="AL474" s="5"/>
      <c r="AM474" s="5"/>
      <c r="AN474" s="5"/>
      <c r="AO474" s="5"/>
    </row>
    <row r="475" ht="16.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
      <c r="Z475" s="5"/>
      <c r="AA475" s="5"/>
      <c r="AB475" s="5"/>
      <c r="AC475" s="5"/>
      <c r="AD475" s="5"/>
      <c r="AE475" s="5"/>
      <c r="AF475" s="5"/>
      <c r="AG475" s="5"/>
      <c r="AH475" s="5"/>
      <c r="AI475" s="5"/>
      <c r="AJ475" s="5"/>
      <c r="AK475" s="5"/>
      <c r="AL475" s="5"/>
      <c r="AM475" s="5"/>
      <c r="AN475" s="5"/>
      <c r="AO475" s="5"/>
    </row>
    <row r="476" ht="16.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
      <c r="Z476" s="5"/>
      <c r="AA476" s="5"/>
      <c r="AB476" s="5"/>
      <c r="AC476" s="5"/>
      <c r="AD476" s="5"/>
      <c r="AE476" s="5"/>
      <c r="AF476" s="5"/>
      <c r="AG476" s="5"/>
      <c r="AH476" s="5"/>
      <c r="AI476" s="5"/>
      <c r="AJ476" s="5"/>
      <c r="AK476" s="5"/>
      <c r="AL476" s="5"/>
      <c r="AM476" s="5"/>
      <c r="AN476" s="5"/>
      <c r="AO476" s="5"/>
    </row>
    <row r="477" ht="16.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
      <c r="Z477" s="5"/>
      <c r="AA477" s="5"/>
      <c r="AB477" s="5"/>
      <c r="AC477" s="5"/>
      <c r="AD477" s="5"/>
      <c r="AE477" s="5"/>
      <c r="AF477" s="5"/>
      <c r="AG477" s="5"/>
      <c r="AH477" s="5"/>
      <c r="AI477" s="5"/>
      <c r="AJ477" s="5"/>
      <c r="AK477" s="5"/>
      <c r="AL477" s="5"/>
      <c r="AM477" s="5"/>
      <c r="AN477" s="5"/>
      <c r="AO477" s="5"/>
    </row>
    <row r="478" ht="16.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
      <c r="Z478" s="5"/>
      <c r="AA478" s="5"/>
      <c r="AB478" s="5"/>
      <c r="AC478" s="5"/>
      <c r="AD478" s="5"/>
      <c r="AE478" s="5"/>
      <c r="AF478" s="5"/>
      <c r="AG478" s="5"/>
      <c r="AH478" s="5"/>
      <c r="AI478" s="5"/>
      <c r="AJ478" s="5"/>
      <c r="AK478" s="5"/>
      <c r="AL478" s="5"/>
      <c r="AM478" s="5"/>
      <c r="AN478" s="5"/>
      <c r="AO478" s="5"/>
    </row>
    <row r="479" ht="16.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
      <c r="Z479" s="5"/>
      <c r="AA479" s="5"/>
      <c r="AB479" s="5"/>
      <c r="AC479" s="5"/>
      <c r="AD479" s="5"/>
      <c r="AE479" s="5"/>
      <c r="AF479" s="5"/>
      <c r="AG479" s="5"/>
      <c r="AH479" s="5"/>
      <c r="AI479" s="5"/>
      <c r="AJ479" s="5"/>
      <c r="AK479" s="5"/>
      <c r="AL479" s="5"/>
      <c r="AM479" s="5"/>
      <c r="AN479" s="5"/>
      <c r="AO479" s="5"/>
    </row>
    <row r="480" ht="16.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
      <c r="Z480" s="5"/>
      <c r="AA480" s="5"/>
      <c r="AB480" s="5"/>
      <c r="AC480" s="5"/>
      <c r="AD480" s="5"/>
      <c r="AE480" s="5"/>
      <c r="AF480" s="5"/>
      <c r="AG480" s="5"/>
      <c r="AH480" s="5"/>
      <c r="AI480" s="5"/>
      <c r="AJ480" s="5"/>
      <c r="AK480" s="5"/>
      <c r="AL480" s="5"/>
      <c r="AM480" s="5"/>
      <c r="AN480" s="5"/>
      <c r="AO480" s="5"/>
    </row>
    <row r="481" ht="16.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
      <c r="Z481" s="5"/>
      <c r="AA481" s="5"/>
      <c r="AB481" s="5"/>
      <c r="AC481" s="5"/>
      <c r="AD481" s="5"/>
      <c r="AE481" s="5"/>
      <c r="AF481" s="5"/>
      <c r="AG481" s="5"/>
      <c r="AH481" s="5"/>
      <c r="AI481" s="5"/>
      <c r="AJ481" s="5"/>
      <c r="AK481" s="5"/>
      <c r="AL481" s="5"/>
      <c r="AM481" s="5"/>
      <c r="AN481" s="5"/>
      <c r="AO481" s="5"/>
    </row>
    <row r="482" ht="16.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
      <c r="Z482" s="5"/>
      <c r="AA482" s="5"/>
      <c r="AB482" s="5"/>
      <c r="AC482" s="5"/>
      <c r="AD482" s="5"/>
      <c r="AE482" s="5"/>
      <c r="AF482" s="5"/>
      <c r="AG482" s="5"/>
      <c r="AH482" s="5"/>
      <c r="AI482" s="5"/>
      <c r="AJ482" s="5"/>
      <c r="AK482" s="5"/>
      <c r="AL482" s="5"/>
      <c r="AM482" s="5"/>
      <c r="AN482" s="5"/>
      <c r="AO482" s="5"/>
    </row>
    <row r="483" ht="16.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
      <c r="Z483" s="5"/>
      <c r="AA483" s="5"/>
      <c r="AB483" s="5"/>
      <c r="AC483" s="5"/>
      <c r="AD483" s="5"/>
      <c r="AE483" s="5"/>
      <c r="AF483" s="5"/>
      <c r="AG483" s="5"/>
      <c r="AH483" s="5"/>
      <c r="AI483" s="5"/>
      <c r="AJ483" s="5"/>
      <c r="AK483" s="5"/>
      <c r="AL483" s="5"/>
      <c r="AM483" s="5"/>
      <c r="AN483" s="5"/>
      <c r="AO483" s="5"/>
    </row>
    <row r="484" ht="16.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
      <c r="Z484" s="5"/>
      <c r="AA484" s="5"/>
      <c r="AB484" s="5"/>
      <c r="AC484" s="5"/>
      <c r="AD484" s="5"/>
      <c r="AE484" s="5"/>
      <c r="AF484" s="5"/>
      <c r="AG484" s="5"/>
      <c r="AH484" s="5"/>
      <c r="AI484" s="5"/>
      <c r="AJ484" s="5"/>
      <c r="AK484" s="5"/>
      <c r="AL484" s="5"/>
      <c r="AM484" s="5"/>
      <c r="AN484" s="5"/>
      <c r="AO484" s="5"/>
    </row>
    <row r="485" ht="16.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
      <c r="Z485" s="5"/>
      <c r="AA485" s="5"/>
      <c r="AB485" s="5"/>
      <c r="AC485" s="5"/>
      <c r="AD485" s="5"/>
      <c r="AE485" s="5"/>
      <c r="AF485" s="5"/>
      <c r="AG485" s="5"/>
      <c r="AH485" s="5"/>
      <c r="AI485" s="5"/>
      <c r="AJ485" s="5"/>
      <c r="AK485" s="5"/>
      <c r="AL485" s="5"/>
      <c r="AM485" s="5"/>
      <c r="AN485" s="5"/>
      <c r="AO485" s="5"/>
    </row>
    <row r="486" ht="16.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
      <c r="Z486" s="5"/>
      <c r="AA486" s="5"/>
      <c r="AB486" s="5"/>
      <c r="AC486" s="5"/>
      <c r="AD486" s="5"/>
      <c r="AE486" s="5"/>
      <c r="AF486" s="5"/>
      <c r="AG486" s="5"/>
      <c r="AH486" s="5"/>
      <c r="AI486" s="5"/>
      <c r="AJ486" s="5"/>
      <c r="AK486" s="5"/>
      <c r="AL486" s="5"/>
      <c r="AM486" s="5"/>
      <c r="AN486" s="5"/>
      <c r="AO486" s="5"/>
    </row>
    <row r="487" ht="16.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
      <c r="Z487" s="5"/>
      <c r="AA487" s="5"/>
      <c r="AB487" s="5"/>
      <c r="AC487" s="5"/>
      <c r="AD487" s="5"/>
      <c r="AE487" s="5"/>
      <c r="AF487" s="5"/>
      <c r="AG487" s="5"/>
      <c r="AH487" s="5"/>
      <c r="AI487" s="5"/>
      <c r="AJ487" s="5"/>
      <c r="AK487" s="5"/>
      <c r="AL487" s="5"/>
      <c r="AM487" s="5"/>
      <c r="AN487" s="5"/>
      <c r="AO487" s="5"/>
    </row>
    <row r="488" ht="16.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
      <c r="Z488" s="5"/>
      <c r="AA488" s="5"/>
      <c r="AB488" s="5"/>
      <c r="AC488" s="5"/>
      <c r="AD488" s="5"/>
      <c r="AE488" s="5"/>
      <c r="AF488" s="5"/>
      <c r="AG488" s="5"/>
      <c r="AH488" s="5"/>
      <c r="AI488" s="5"/>
      <c r="AJ488" s="5"/>
      <c r="AK488" s="5"/>
      <c r="AL488" s="5"/>
      <c r="AM488" s="5"/>
      <c r="AN488" s="5"/>
      <c r="AO488" s="5"/>
    </row>
    <row r="489" ht="16.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
      <c r="Z489" s="5"/>
      <c r="AA489" s="5"/>
      <c r="AB489" s="5"/>
      <c r="AC489" s="5"/>
      <c r="AD489" s="5"/>
      <c r="AE489" s="5"/>
      <c r="AF489" s="5"/>
      <c r="AG489" s="5"/>
      <c r="AH489" s="5"/>
      <c r="AI489" s="5"/>
      <c r="AJ489" s="5"/>
      <c r="AK489" s="5"/>
      <c r="AL489" s="5"/>
      <c r="AM489" s="5"/>
      <c r="AN489" s="5"/>
      <c r="AO489" s="5"/>
    </row>
    <row r="490" ht="16.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
      <c r="Z490" s="5"/>
      <c r="AA490" s="5"/>
      <c r="AB490" s="5"/>
      <c r="AC490" s="5"/>
      <c r="AD490" s="5"/>
      <c r="AE490" s="5"/>
      <c r="AF490" s="5"/>
      <c r="AG490" s="5"/>
      <c r="AH490" s="5"/>
      <c r="AI490" s="5"/>
      <c r="AJ490" s="5"/>
      <c r="AK490" s="5"/>
      <c r="AL490" s="5"/>
      <c r="AM490" s="5"/>
      <c r="AN490" s="5"/>
      <c r="AO490" s="5"/>
    </row>
    <row r="491" ht="16.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
      <c r="Z491" s="5"/>
      <c r="AA491" s="5"/>
      <c r="AB491" s="5"/>
      <c r="AC491" s="5"/>
      <c r="AD491" s="5"/>
      <c r="AE491" s="5"/>
      <c r="AF491" s="5"/>
      <c r="AG491" s="5"/>
      <c r="AH491" s="5"/>
      <c r="AI491" s="5"/>
      <c r="AJ491" s="5"/>
      <c r="AK491" s="5"/>
      <c r="AL491" s="5"/>
      <c r="AM491" s="5"/>
      <c r="AN491" s="5"/>
      <c r="AO491" s="5"/>
    </row>
    <row r="492" ht="16.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
      <c r="Z492" s="5"/>
      <c r="AA492" s="5"/>
      <c r="AB492" s="5"/>
      <c r="AC492" s="5"/>
      <c r="AD492" s="5"/>
      <c r="AE492" s="5"/>
      <c r="AF492" s="5"/>
      <c r="AG492" s="5"/>
      <c r="AH492" s="5"/>
      <c r="AI492" s="5"/>
      <c r="AJ492" s="5"/>
      <c r="AK492" s="5"/>
      <c r="AL492" s="5"/>
      <c r="AM492" s="5"/>
      <c r="AN492" s="5"/>
      <c r="AO492" s="5"/>
    </row>
    <row r="493" ht="16.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
      <c r="Z493" s="5"/>
      <c r="AA493" s="5"/>
      <c r="AB493" s="5"/>
      <c r="AC493" s="5"/>
      <c r="AD493" s="5"/>
      <c r="AE493" s="5"/>
      <c r="AF493" s="5"/>
      <c r="AG493" s="5"/>
      <c r="AH493" s="5"/>
      <c r="AI493" s="5"/>
      <c r="AJ493" s="5"/>
      <c r="AK493" s="5"/>
      <c r="AL493" s="5"/>
      <c r="AM493" s="5"/>
      <c r="AN493" s="5"/>
      <c r="AO493" s="5"/>
    </row>
    <row r="494" ht="16.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
      <c r="Z494" s="5"/>
      <c r="AA494" s="5"/>
      <c r="AB494" s="5"/>
      <c r="AC494" s="5"/>
      <c r="AD494" s="5"/>
      <c r="AE494" s="5"/>
      <c r="AF494" s="5"/>
      <c r="AG494" s="5"/>
      <c r="AH494" s="5"/>
      <c r="AI494" s="5"/>
      <c r="AJ494" s="5"/>
      <c r="AK494" s="5"/>
      <c r="AL494" s="5"/>
      <c r="AM494" s="5"/>
      <c r="AN494" s="5"/>
      <c r="AO494" s="5"/>
    </row>
    <row r="495" ht="16.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
      <c r="Z495" s="5"/>
      <c r="AA495" s="5"/>
      <c r="AB495" s="5"/>
      <c r="AC495" s="5"/>
      <c r="AD495" s="5"/>
      <c r="AE495" s="5"/>
      <c r="AF495" s="5"/>
      <c r="AG495" s="5"/>
      <c r="AH495" s="5"/>
      <c r="AI495" s="5"/>
      <c r="AJ495" s="5"/>
      <c r="AK495" s="5"/>
      <c r="AL495" s="5"/>
      <c r="AM495" s="5"/>
      <c r="AN495" s="5"/>
      <c r="AO495" s="5"/>
    </row>
    <row r="496" ht="16.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
      <c r="Z496" s="5"/>
      <c r="AA496" s="5"/>
      <c r="AB496" s="5"/>
      <c r="AC496" s="5"/>
      <c r="AD496" s="5"/>
      <c r="AE496" s="5"/>
      <c r="AF496" s="5"/>
      <c r="AG496" s="5"/>
      <c r="AH496" s="5"/>
      <c r="AI496" s="5"/>
      <c r="AJ496" s="5"/>
      <c r="AK496" s="5"/>
      <c r="AL496" s="5"/>
      <c r="AM496" s="5"/>
      <c r="AN496" s="5"/>
      <c r="AO496" s="5"/>
    </row>
    <row r="497" ht="16.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
      <c r="Z497" s="5"/>
      <c r="AA497" s="5"/>
      <c r="AB497" s="5"/>
      <c r="AC497" s="5"/>
      <c r="AD497" s="5"/>
      <c r="AE497" s="5"/>
      <c r="AF497" s="5"/>
      <c r="AG497" s="5"/>
      <c r="AH497" s="5"/>
      <c r="AI497" s="5"/>
      <c r="AJ497" s="5"/>
      <c r="AK497" s="5"/>
      <c r="AL497" s="5"/>
      <c r="AM497" s="5"/>
      <c r="AN497" s="5"/>
      <c r="AO497" s="5"/>
    </row>
    <row r="498" ht="16.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
      <c r="Z498" s="5"/>
      <c r="AA498" s="5"/>
      <c r="AB498" s="5"/>
      <c r="AC498" s="5"/>
      <c r="AD498" s="5"/>
      <c r="AE498" s="5"/>
      <c r="AF498" s="5"/>
      <c r="AG498" s="5"/>
      <c r="AH498" s="5"/>
      <c r="AI498" s="5"/>
      <c r="AJ498" s="5"/>
      <c r="AK498" s="5"/>
      <c r="AL498" s="5"/>
      <c r="AM498" s="5"/>
      <c r="AN498" s="5"/>
      <c r="AO498" s="5"/>
    </row>
    <row r="499" ht="16.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
      <c r="Z499" s="5"/>
      <c r="AA499" s="5"/>
      <c r="AB499" s="5"/>
      <c r="AC499" s="5"/>
      <c r="AD499" s="5"/>
      <c r="AE499" s="5"/>
      <c r="AF499" s="5"/>
      <c r="AG499" s="5"/>
      <c r="AH499" s="5"/>
      <c r="AI499" s="5"/>
      <c r="AJ499" s="5"/>
      <c r="AK499" s="5"/>
      <c r="AL499" s="5"/>
      <c r="AM499" s="5"/>
      <c r="AN499" s="5"/>
      <c r="AO499" s="5"/>
    </row>
    <row r="500" ht="16.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
      <c r="Z500" s="5"/>
      <c r="AA500" s="5"/>
      <c r="AB500" s="5"/>
      <c r="AC500" s="5"/>
      <c r="AD500" s="5"/>
      <c r="AE500" s="5"/>
      <c r="AF500" s="5"/>
      <c r="AG500" s="5"/>
      <c r="AH500" s="5"/>
      <c r="AI500" s="5"/>
      <c r="AJ500" s="5"/>
      <c r="AK500" s="5"/>
      <c r="AL500" s="5"/>
      <c r="AM500" s="5"/>
      <c r="AN500" s="5"/>
      <c r="AO500" s="5"/>
    </row>
    <row r="501" ht="16.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
      <c r="Z501" s="5"/>
      <c r="AA501" s="5"/>
      <c r="AB501" s="5"/>
      <c r="AC501" s="5"/>
      <c r="AD501" s="5"/>
      <c r="AE501" s="5"/>
      <c r="AF501" s="5"/>
      <c r="AG501" s="5"/>
      <c r="AH501" s="5"/>
      <c r="AI501" s="5"/>
      <c r="AJ501" s="5"/>
      <c r="AK501" s="5"/>
      <c r="AL501" s="5"/>
      <c r="AM501" s="5"/>
      <c r="AN501" s="5"/>
      <c r="AO501" s="5"/>
    </row>
    <row r="502" ht="16.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
      <c r="Z502" s="5"/>
      <c r="AA502" s="5"/>
      <c r="AB502" s="5"/>
      <c r="AC502" s="5"/>
      <c r="AD502" s="5"/>
      <c r="AE502" s="5"/>
      <c r="AF502" s="5"/>
      <c r="AG502" s="5"/>
      <c r="AH502" s="5"/>
      <c r="AI502" s="5"/>
      <c r="AJ502" s="5"/>
      <c r="AK502" s="5"/>
      <c r="AL502" s="5"/>
      <c r="AM502" s="5"/>
      <c r="AN502" s="5"/>
      <c r="AO502" s="5"/>
    </row>
    <row r="503" ht="16.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
      <c r="Z503" s="5"/>
      <c r="AA503" s="5"/>
      <c r="AB503" s="5"/>
      <c r="AC503" s="5"/>
      <c r="AD503" s="5"/>
      <c r="AE503" s="5"/>
      <c r="AF503" s="5"/>
      <c r="AG503" s="5"/>
      <c r="AH503" s="5"/>
      <c r="AI503" s="5"/>
      <c r="AJ503" s="5"/>
      <c r="AK503" s="5"/>
      <c r="AL503" s="5"/>
      <c r="AM503" s="5"/>
      <c r="AN503" s="5"/>
      <c r="AO503" s="5"/>
    </row>
    <row r="504" ht="16.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
      <c r="Z504" s="5"/>
      <c r="AA504" s="5"/>
      <c r="AB504" s="5"/>
      <c r="AC504" s="5"/>
      <c r="AD504" s="5"/>
      <c r="AE504" s="5"/>
      <c r="AF504" s="5"/>
      <c r="AG504" s="5"/>
      <c r="AH504" s="5"/>
      <c r="AI504" s="5"/>
      <c r="AJ504" s="5"/>
      <c r="AK504" s="5"/>
      <c r="AL504" s="5"/>
      <c r="AM504" s="5"/>
      <c r="AN504" s="5"/>
      <c r="AO504" s="5"/>
    </row>
    <row r="505" ht="16.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
      <c r="Z505" s="5"/>
      <c r="AA505" s="5"/>
      <c r="AB505" s="5"/>
      <c r="AC505" s="5"/>
      <c r="AD505" s="5"/>
      <c r="AE505" s="5"/>
      <c r="AF505" s="5"/>
      <c r="AG505" s="5"/>
      <c r="AH505" s="5"/>
      <c r="AI505" s="5"/>
      <c r="AJ505" s="5"/>
      <c r="AK505" s="5"/>
      <c r="AL505" s="5"/>
      <c r="AM505" s="5"/>
      <c r="AN505" s="5"/>
      <c r="AO505" s="5"/>
    </row>
    <row r="506" ht="16.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
      <c r="Z506" s="5"/>
      <c r="AA506" s="5"/>
      <c r="AB506" s="5"/>
      <c r="AC506" s="5"/>
      <c r="AD506" s="5"/>
      <c r="AE506" s="5"/>
      <c r="AF506" s="5"/>
      <c r="AG506" s="5"/>
      <c r="AH506" s="5"/>
      <c r="AI506" s="5"/>
      <c r="AJ506" s="5"/>
      <c r="AK506" s="5"/>
      <c r="AL506" s="5"/>
      <c r="AM506" s="5"/>
      <c r="AN506" s="5"/>
      <c r="AO506" s="5"/>
    </row>
    <row r="507" ht="16.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
      <c r="Z507" s="5"/>
      <c r="AA507" s="5"/>
      <c r="AB507" s="5"/>
      <c r="AC507" s="5"/>
      <c r="AD507" s="5"/>
      <c r="AE507" s="5"/>
      <c r="AF507" s="5"/>
      <c r="AG507" s="5"/>
      <c r="AH507" s="5"/>
      <c r="AI507" s="5"/>
      <c r="AJ507" s="5"/>
      <c r="AK507" s="5"/>
      <c r="AL507" s="5"/>
      <c r="AM507" s="5"/>
      <c r="AN507" s="5"/>
      <c r="AO507" s="5"/>
    </row>
    <row r="508" ht="16.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
      <c r="Z508" s="5"/>
      <c r="AA508" s="5"/>
      <c r="AB508" s="5"/>
      <c r="AC508" s="5"/>
      <c r="AD508" s="5"/>
      <c r="AE508" s="5"/>
      <c r="AF508" s="5"/>
      <c r="AG508" s="5"/>
      <c r="AH508" s="5"/>
      <c r="AI508" s="5"/>
      <c r="AJ508" s="5"/>
      <c r="AK508" s="5"/>
      <c r="AL508" s="5"/>
      <c r="AM508" s="5"/>
      <c r="AN508" s="5"/>
      <c r="AO508" s="5"/>
    </row>
    <row r="509" ht="16.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
      <c r="Z509" s="5"/>
      <c r="AA509" s="5"/>
      <c r="AB509" s="5"/>
      <c r="AC509" s="5"/>
      <c r="AD509" s="5"/>
      <c r="AE509" s="5"/>
      <c r="AF509" s="5"/>
      <c r="AG509" s="5"/>
      <c r="AH509" s="5"/>
      <c r="AI509" s="5"/>
      <c r="AJ509" s="5"/>
      <c r="AK509" s="5"/>
      <c r="AL509" s="5"/>
      <c r="AM509" s="5"/>
      <c r="AN509" s="5"/>
      <c r="AO509" s="5"/>
    </row>
    <row r="510" ht="16.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
      <c r="Z510" s="5"/>
      <c r="AA510" s="5"/>
      <c r="AB510" s="5"/>
      <c r="AC510" s="5"/>
      <c r="AD510" s="5"/>
      <c r="AE510" s="5"/>
      <c r="AF510" s="5"/>
      <c r="AG510" s="5"/>
      <c r="AH510" s="5"/>
      <c r="AI510" s="5"/>
      <c r="AJ510" s="5"/>
      <c r="AK510" s="5"/>
      <c r="AL510" s="5"/>
      <c r="AM510" s="5"/>
      <c r="AN510" s="5"/>
      <c r="AO510" s="5"/>
    </row>
    <row r="511" ht="16.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
      <c r="Z511" s="5"/>
      <c r="AA511" s="5"/>
      <c r="AB511" s="5"/>
      <c r="AC511" s="5"/>
      <c r="AD511" s="5"/>
      <c r="AE511" s="5"/>
      <c r="AF511" s="5"/>
      <c r="AG511" s="5"/>
      <c r="AH511" s="5"/>
      <c r="AI511" s="5"/>
      <c r="AJ511" s="5"/>
      <c r="AK511" s="5"/>
      <c r="AL511" s="5"/>
      <c r="AM511" s="5"/>
      <c r="AN511" s="5"/>
      <c r="AO511" s="5"/>
    </row>
    <row r="512" ht="16.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
      <c r="Z512" s="5"/>
      <c r="AA512" s="5"/>
      <c r="AB512" s="5"/>
      <c r="AC512" s="5"/>
      <c r="AD512" s="5"/>
      <c r="AE512" s="5"/>
      <c r="AF512" s="5"/>
      <c r="AG512" s="5"/>
      <c r="AH512" s="5"/>
      <c r="AI512" s="5"/>
      <c r="AJ512" s="5"/>
      <c r="AK512" s="5"/>
      <c r="AL512" s="5"/>
      <c r="AM512" s="5"/>
      <c r="AN512" s="5"/>
      <c r="AO512" s="5"/>
    </row>
    <row r="513" ht="16.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
      <c r="Z513" s="5"/>
      <c r="AA513" s="5"/>
      <c r="AB513" s="5"/>
      <c r="AC513" s="5"/>
      <c r="AD513" s="5"/>
      <c r="AE513" s="5"/>
      <c r="AF513" s="5"/>
      <c r="AG513" s="5"/>
      <c r="AH513" s="5"/>
      <c r="AI513" s="5"/>
      <c r="AJ513" s="5"/>
      <c r="AK513" s="5"/>
      <c r="AL513" s="5"/>
      <c r="AM513" s="5"/>
      <c r="AN513" s="5"/>
      <c r="AO513" s="5"/>
    </row>
    <row r="514" ht="16.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
      <c r="Z514" s="5"/>
      <c r="AA514" s="5"/>
      <c r="AB514" s="5"/>
      <c r="AC514" s="5"/>
      <c r="AD514" s="5"/>
      <c r="AE514" s="5"/>
      <c r="AF514" s="5"/>
      <c r="AG514" s="5"/>
      <c r="AH514" s="5"/>
      <c r="AI514" s="5"/>
      <c r="AJ514" s="5"/>
      <c r="AK514" s="5"/>
      <c r="AL514" s="5"/>
      <c r="AM514" s="5"/>
      <c r="AN514" s="5"/>
      <c r="AO514" s="5"/>
    </row>
    <row r="515" ht="16.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
      <c r="Z515" s="5"/>
      <c r="AA515" s="5"/>
      <c r="AB515" s="5"/>
      <c r="AC515" s="5"/>
      <c r="AD515" s="5"/>
      <c r="AE515" s="5"/>
      <c r="AF515" s="5"/>
      <c r="AG515" s="5"/>
      <c r="AH515" s="5"/>
      <c r="AI515" s="5"/>
      <c r="AJ515" s="5"/>
      <c r="AK515" s="5"/>
      <c r="AL515" s="5"/>
      <c r="AM515" s="5"/>
      <c r="AN515" s="5"/>
      <c r="AO515" s="5"/>
    </row>
    <row r="516" ht="16.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
      <c r="Z516" s="5"/>
      <c r="AA516" s="5"/>
      <c r="AB516" s="5"/>
      <c r="AC516" s="5"/>
      <c r="AD516" s="5"/>
      <c r="AE516" s="5"/>
      <c r="AF516" s="5"/>
      <c r="AG516" s="5"/>
      <c r="AH516" s="5"/>
      <c r="AI516" s="5"/>
      <c r="AJ516" s="5"/>
      <c r="AK516" s="5"/>
      <c r="AL516" s="5"/>
      <c r="AM516" s="5"/>
      <c r="AN516" s="5"/>
      <c r="AO516" s="5"/>
    </row>
    <row r="517" ht="16.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
      <c r="Z517" s="5"/>
      <c r="AA517" s="5"/>
      <c r="AB517" s="5"/>
      <c r="AC517" s="5"/>
      <c r="AD517" s="5"/>
      <c r="AE517" s="5"/>
      <c r="AF517" s="5"/>
      <c r="AG517" s="5"/>
      <c r="AH517" s="5"/>
      <c r="AI517" s="5"/>
      <c r="AJ517" s="5"/>
      <c r="AK517" s="5"/>
      <c r="AL517" s="5"/>
      <c r="AM517" s="5"/>
      <c r="AN517" s="5"/>
      <c r="AO517" s="5"/>
    </row>
    <row r="518" ht="16.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
      <c r="Z518" s="5"/>
      <c r="AA518" s="5"/>
      <c r="AB518" s="5"/>
      <c r="AC518" s="5"/>
      <c r="AD518" s="5"/>
      <c r="AE518" s="5"/>
      <c r="AF518" s="5"/>
      <c r="AG518" s="5"/>
      <c r="AH518" s="5"/>
      <c r="AI518" s="5"/>
      <c r="AJ518" s="5"/>
      <c r="AK518" s="5"/>
      <c r="AL518" s="5"/>
      <c r="AM518" s="5"/>
      <c r="AN518" s="5"/>
      <c r="AO518" s="5"/>
    </row>
    <row r="519" ht="16.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
      <c r="Z519" s="5"/>
      <c r="AA519" s="5"/>
      <c r="AB519" s="5"/>
      <c r="AC519" s="5"/>
      <c r="AD519" s="5"/>
      <c r="AE519" s="5"/>
      <c r="AF519" s="5"/>
      <c r="AG519" s="5"/>
      <c r="AH519" s="5"/>
      <c r="AI519" s="5"/>
      <c r="AJ519" s="5"/>
      <c r="AK519" s="5"/>
      <c r="AL519" s="5"/>
      <c r="AM519" s="5"/>
      <c r="AN519" s="5"/>
      <c r="AO519" s="5"/>
    </row>
    <row r="520" ht="16.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
      <c r="Z520" s="5"/>
      <c r="AA520" s="5"/>
      <c r="AB520" s="5"/>
      <c r="AC520" s="5"/>
      <c r="AD520" s="5"/>
      <c r="AE520" s="5"/>
      <c r="AF520" s="5"/>
      <c r="AG520" s="5"/>
      <c r="AH520" s="5"/>
      <c r="AI520" s="5"/>
      <c r="AJ520" s="5"/>
      <c r="AK520" s="5"/>
      <c r="AL520" s="5"/>
      <c r="AM520" s="5"/>
      <c r="AN520" s="5"/>
      <c r="AO520" s="5"/>
    </row>
    <row r="521" ht="16.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
      <c r="Z521" s="5"/>
      <c r="AA521" s="5"/>
      <c r="AB521" s="5"/>
      <c r="AC521" s="5"/>
      <c r="AD521" s="5"/>
      <c r="AE521" s="5"/>
      <c r="AF521" s="5"/>
      <c r="AG521" s="5"/>
      <c r="AH521" s="5"/>
      <c r="AI521" s="5"/>
      <c r="AJ521" s="5"/>
      <c r="AK521" s="5"/>
      <c r="AL521" s="5"/>
      <c r="AM521" s="5"/>
      <c r="AN521" s="5"/>
      <c r="AO521" s="5"/>
    </row>
    <row r="522" ht="16.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
      <c r="Z522" s="5"/>
      <c r="AA522" s="5"/>
      <c r="AB522" s="5"/>
      <c r="AC522" s="5"/>
      <c r="AD522" s="5"/>
      <c r="AE522" s="5"/>
      <c r="AF522" s="5"/>
      <c r="AG522" s="5"/>
      <c r="AH522" s="5"/>
      <c r="AI522" s="5"/>
      <c r="AJ522" s="5"/>
      <c r="AK522" s="5"/>
      <c r="AL522" s="5"/>
      <c r="AM522" s="5"/>
      <c r="AN522" s="5"/>
      <c r="AO522" s="5"/>
    </row>
    <row r="523" ht="16.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
      <c r="Z523" s="5"/>
      <c r="AA523" s="5"/>
      <c r="AB523" s="5"/>
      <c r="AC523" s="5"/>
      <c r="AD523" s="5"/>
      <c r="AE523" s="5"/>
      <c r="AF523" s="5"/>
      <c r="AG523" s="5"/>
      <c r="AH523" s="5"/>
      <c r="AI523" s="5"/>
      <c r="AJ523" s="5"/>
      <c r="AK523" s="5"/>
      <c r="AL523" s="5"/>
      <c r="AM523" s="5"/>
      <c r="AN523" s="5"/>
      <c r="AO523" s="5"/>
    </row>
    <row r="524" ht="16.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
      <c r="Z524" s="5"/>
      <c r="AA524" s="5"/>
      <c r="AB524" s="5"/>
      <c r="AC524" s="5"/>
      <c r="AD524" s="5"/>
      <c r="AE524" s="5"/>
      <c r="AF524" s="5"/>
      <c r="AG524" s="5"/>
      <c r="AH524" s="5"/>
      <c r="AI524" s="5"/>
      <c r="AJ524" s="5"/>
      <c r="AK524" s="5"/>
      <c r="AL524" s="5"/>
      <c r="AM524" s="5"/>
      <c r="AN524" s="5"/>
      <c r="AO524" s="5"/>
    </row>
    <row r="525" ht="16.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
      <c r="Z525" s="5"/>
      <c r="AA525" s="5"/>
      <c r="AB525" s="5"/>
      <c r="AC525" s="5"/>
      <c r="AD525" s="5"/>
      <c r="AE525" s="5"/>
      <c r="AF525" s="5"/>
      <c r="AG525" s="5"/>
      <c r="AH525" s="5"/>
      <c r="AI525" s="5"/>
      <c r="AJ525" s="5"/>
      <c r="AK525" s="5"/>
      <c r="AL525" s="5"/>
      <c r="AM525" s="5"/>
      <c r="AN525" s="5"/>
      <c r="AO525" s="5"/>
    </row>
    <row r="526" ht="16.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
      <c r="Z526" s="5"/>
      <c r="AA526" s="5"/>
      <c r="AB526" s="5"/>
      <c r="AC526" s="5"/>
      <c r="AD526" s="5"/>
      <c r="AE526" s="5"/>
      <c r="AF526" s="5"/>
      <c r="AG526" s="5"/>
      <c r="AH526" s="5"/>
      <c r="AI526" s="5"/>
      <c r="AJ526" s="5"/>
      <c r="AK526" s="5"/>
      <c r="AL526" s="5"/>
      <c r="AM526" s="5"/>
      <c r="AN526" s="5"/>
      <c r="AO526" s="5"/>
    </row>
    <row r="527" ht="16.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
      <c r="Z527" s="5"/>
      <c r="AA527" s="5"/>
      <c r="AB527" s="5"/>
      <c r="AC527" s="5"/>
      <c r="AD527" s="5"/>
      <c r="AE527" s="5"/>
      <c r="AF527" s="5"/>
      <c r="AG527" s="5"/>
      <c r="AH527" s="5"/>
      <c r="AI527" s="5"/>
      <c r="AJ527" s="5"/>
      <c r="AK527" s="5"/>
      <c r="AL527" s="5"/>
      <c r="AM527" s="5"/>
      <c r="AN527" s="5"/>
      <c r="AO527" s="5"/>
    </row>
    <row r="528" ht="16.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
      <c r="Z528" s="5"/>
      <c r="AA528" s="5"/>
      <c r="AB528" s="5"/>
      <c r="AC528" s="5"/>
      <c r="AD528" s="5"/>
      <c r="AE528" s="5"/>
      <c r="AF528" s="5"/>
      <c r="AG528" s="5"/>
      <c r="AH528" s="5"/>
      <c r="AI528" s="5"/>
      <c r="AJ528" s="5"/>
      <c r="AK528" s="5"/>
      <c r="AL528" s="5"/>
      <c r="AM528" s="5"/>
      <c r="AN528" s="5"/>
      <c r="AO528" s="5"/>
    </row>
    <row r="529" ht="16.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
      <c r="Z529" s="5"/>
      <c r="AA529" s="5"/>
      <c r="AB529" s="5"/>
      <c r="AC529" s="5"/>
      <c r="AD529" s="5"/>
      <c r="AE529" s="5"/>
      <c r="AF529" s="5"/>
      <c r="AG529" s="5"/>
      <c r="AH529" s="5"/>
      <c r="AI529" s="5"/>
      <c r="AJ529" s="5"/>
      <c r="AK529" s="5"/>
      <c r="AL529" s="5"/>
      <c r="AM529" s="5"/>
      <c r="AN529" s="5"/>
      <c r="AO529" s="5"/>
    </row>
    <row r="530" ht="16.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
      <c r="Z530" s="5"/>
      <c r="AA530" s="5"/>
      <c r="AB530" s="5"/>
      <c r="AC530" s="5"/>
      <c r="AD530" s="5"/>
      <c r="AE530" s="5"/>
      <c r="AF530" s="5"/>
      <c r="AG530" s="5"/>
      <c r="AH530" s="5"/>
      <c r="AI530" s="5"/>
      <c r="AJ530" s="5"/>
      <c r="AK530" s="5"/>
      <c r="AL530" s="5"/>
      <c r="AM530" s="5"/>
      <c r="AN530" s="5"/>
      <c r="AO530" s="5"/>
    </row>
    <row r="531" ht="16.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
      <c r="Z531" s="5"/>
      <c r="AA531" s="5"/>
      <c r="AB531" s="5"/>
      <c r="AC531" s="5"/>
      <c r="AD531" s="5"/>
      <c r="AE531" s="5"/>
      <c r="AF531" s="5"/>
      <c r="AG531" s="5"/>
      <c r="AH531" s="5"/>
      <c r="AI531" s="5"/>
      <c r="AJ531" s="5"/>
      <c r="AK531" s="5"/>
      <c r="AL531" s="5"/>
      <c r="AM531" s="5"/>
      <c r="AN531" s="5"/>
      <c r="AO531" s="5"/>
    </row>
    <row r="532" ht="16.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
      <c r="Z532" s="5"/>
      <c r="AA532" s="5"/>
      <c r="AB532" s="5"/>
      <c r="AC532" s="5"/>
      <c r="AD532" s="5"/>
      <c r="AE532" s="5"/>
      <c r="AF532" s="5"/>
      <c r="AG532" s="5"/>
      <c r="AH532" s="5"/>
      <c r="AI532" s="5"/>
      <c r="AJ532" s="5"/>
      <c r="AK532" s="5"/>
      <c r="AL532" s="5"/>
      <c r="AM532" s="5"/>
      <c r="AN532" s="5"/>
      <c r="AO532" s="5"/>
    </row>
    <row r="533" ht="16.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
      <c r="Z533" s="5"/>
      <c r="AA533" s="5"/>
      <c r="AB533" s="5"/>
      <c r="AC533" s="5"/>
      <c r="AD533" s="5"/>
      <c r="AE533" s="5"/>
      <c r="AF533" s="5"/>
      <c r="AG533" s="5"/>
      <c r="AH533" s="5"/>
      <c r="AI533" s="5"/>
      <c r="AJ533" s="5"/>
      <c r="AK533" s="5"/>
      <c r="AL533" s="5"/>
      <c r="AM533" s="5"/>
      <c r="AN533" s="5"/>
      <c r="AO533" s="5"/>
    </row>
    <row r="534" ht="16.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
      <c r="Z534" s="5"/>
      <c r="AA534" s="5"/>
      <c r="AB534" s="5"/>
      <c r="AC534" s="5"/>
      <c r="AD534" s="5"/>
      <c r="AE534" s="5"/>
      <c r="AF534" s="5"/>
      <c r="AG534" s="5"/>
      <c r="AH534" s="5"/>
      <c r="AI534" s="5"/>
      <c r="AJ534" s="5"/>
      <c r="AK534" s="5"/>
      <c r="AL534" s="5"/>
      <c r="AM534" s="5"/>
      <c r="AN534" s="5"/>
      <c r="AO534" s="5"/>
    </row>
    <row r="535" ht="16.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
      <c r="Z535" s="5"/>
      <c r="AA535" s="5"/>
      <c r="AB535" s="5"/>
      <c r="AC535" s="5"/>
      <c r="AD535" s="5"/>
      <c r="AE535" s="5"/>
      <c r="AF535" s="5"/>
      <c r="AG535" s="5"/>
      <c r="AH535" s="5"/>
      <c r="AI535" s="5"/>
      <c r="AJ535" s="5"/>
      <c r="AK535" s="5"/>
      <c r="AL535" s="5"/>
      <c r="AM535" s="5"/>
      <c r="AN535" s="5"/>
      <c r="AO535" s="5"/>
    </row>
    <row r="536" ht="16.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
      <c r="Z536" s="5"/>
      <c r="AA536" s="5"/>
      <c r="AB536" s="5"/>
      <c r="AC536" s="5"/>
      <c r="AD536" s="5"/>
      <c r="AE536" s="5"/>
      <c r="AF536" s="5"/>
      <c r="AG536" s="5"/>
      <c r="AH536" s="5"/>
      <c r="AI536" s="5"/>
      <c r="AJ536" s="5"/>
      <c r="AK536" s="5"/>
      <c r="AL536" s="5"/>
      <c r="AM536" s="5"/>
      <c r="AN536" s="5"/>
      <c r="AO536" s="5"/>
    </row>
    <row r="537" ht="16.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
      <c r="Z537" s="5"/>
      <c r="AA537" s="5"/>
      <c r="AB537" s="5"/>
      <c r="AC537" s="5"/>
      <c r="AD537" s="5"/>
      <c r="AE537" s="5"/>
      <c r="AF537" s="5"/>
      <c r="AG537" s="5"/>
      <c r="AH537" s="5"/>
      <c r="AI537" s="5"/>
      <c r="AJ537" s="5"/>
      <c r="AK537" s="5"/>
      <c r="AL537" s="5"/>
      <c r="AM537" s="5"/>
      <c r="AN537" s="5"/>
      <c r="AO537" s="5"/>
    </row>
    <row r="538" ht="16.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
      <c r="Z538" s="5"/>
      <c r="AA538" s="5"/>
      <c r="AB538" s="5"/>
      <c r="AC538" s="5"/>
      <c r="AD538" s="5"/>
      <c r="AE538" s="5"/>
      <c r="AF538" s="5"/>
      <c r="AG538" s="5"/>
      <c r="AH538" s="5"/>
      <c r="AI538" s="5"/>
      <c r="AJ538" s="5"/>
      <c r="AK538" s="5"/>
      <c r="AL538" s="5"/>
      <c r="AM538" s="5"/>
      <c r="AN538" s="5"/>
      <c r="AO538" s="5"/>
    </row>
    <row r="539" ht="16.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
      <c r="Z539" s="5"/>
      <c r="AA539" s="5"/>
      <c r="AB539" s="5"/>
      <c r="AC539" s="5"/>
      <c r="AD539" s="5"/>
      <c r="AE539" s="5"/>
      <c r="AF539" s="5"/>
      <c r="AG539" s="5"/>
      <c r="AH539" s="5"/>
      <c r="AI539" s="5"/>
      <c r="AJ539" s="5"/>
      <c r="AK539" s="5"/>
      <c r="AL539" s="5"/>
      <c r="AM539" s="5"/>
      <c r="AN539" s="5"/>
      <c r="AO539" s="5"/>
    </row>
    <row r="540" ht="16.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
      <c r="Z540" s="5"/>
      <c r="AA540" s="5"/>
      <c r="AB540" s="5"/>
      <c r="AC540" s="5"/>
      <c r="AD540" s="5"/>
      <c r="AE540" s="5"/>
      <c r="AF540" s="5"/>
      <c r="AG540" s="5"/>
      <c r="AH540" s="5"/>
      <c r="AI540" s="5"/>
      <c r="AJ540" s="5"/>
      <c r="AK540" s="5"/>
      <c r="AL540" s="5"/>
      <c r="AM540" s="5"/>
      <c r="AN540" s="5"/>
      <c r="AO540" s="5"/>
    </row>
    <row r="541" ht="16.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
      <c r="Z541" s="5"/>
      <c r="AA541" s="5"/>
      <c r="AB541" s="5"/>
      <c r="AC541" s="5"/>
      <c r="AD541" s="5"/>
      <c r="AE541" s="5"/>
      <c r="AF541" s="5"/>
      <c r="AG541" s="5"/>
      <c r="AH541" s="5"/>
      <c r="AI541" s="5"/>
      <c r="AJ541" s="5"/>
      <c r="AK541" s="5"/>
      <c r="AL541" s="5"/>
      <c r="AM541" s="5"/>
      <c r="AN541" s="5"/>
      <c r="AO541" s="5"/>
    </row>
    <row r="542" ht="16.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
      <c r="Z542" s="5"/>
      <c r="AA542" s="5"/>
      <c r="AB542" s="5"/>
      <c r="AC542" s="5"/>
      <c r="AD542" s="5"/>
      <c r="AE542" s="5"/>
      <c r="AF542" s="5"/>
      <c r="AG542" s="5"/>
      <c r="AH542" s="5"/>
      <c r="AI542" s="5"/>
      <c r="AJ542" s="5"/>
      <c r="AK542" s="5"/>
      <c r="AL542" s="5"/>
      <c r="AM542" s="5"/>
      <c r="AN542" s="5"/>
      <c r="AO542" s="5"/>
    </row>
    <row r="543" ht="16.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
      <c r="Z543" s="5"/>
      <c r="AA543" s="5"/>
      <c r="AB543" s="5"/>
      <c r="AC543" s="5"/>
      <c r="AD543" s="5"/>
      <c r="AE543" s="5"/>
      <c r="AF543" s="5"/>
      <c r="AG543" s="5"/>
      <c r="AH543" s="5"/>
      <c r="AI543" s="5"/>
      <c r="AJ543" s="5"/>
      <c r="AK543" s="5"/>
      <c r="AL543" s="5"/>
      <c r="AM543" s="5"/>
      <c r="AN543" s="5"/>
      <c r="AO543" s="5"/>
    </row>
    <row r="544" ht="16.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
      <c r="Z544" s="5"/>
      <c r="AA544" s="5"/>
      <c r="AB544" s="5"/>
      <c r="AC544" s="5"/>
      <c r="AD544" s="5"/>
      <c r="AE544" s="5"/>
      <c r="AF544" s="5"/>
      <c r="AG544" s="5"/>
      <c r="AH544" s="5"/>
      <c r="AI544" s="5"/>
      <c r="AJ544" s="5"/>
      <c r="AK544" s="5"/>
      <c r="AL544" s="5"/>
      <c r="AM544" s="5"/>
      <c r="AN544" s="5"/>
      <c r="AO544" s="5"/>
    </row>
    <row r="545" ht="16.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
      <c r="Z545" s="5"/>
      <c r="AA545" s="5"/>
      <c r="AB545" s="5"/>
      <c r="AC545" s="5"/>
      <c r="AD545" s="5"/>
      <c r="AE545" s="5"/>
      <c r="AF545" s="5"/>
      <c r="AG545" s="5"/>
      <c r="AH545" s="5"/>
      <c r="AI545" s="5"/>
      <c r="AJ545" s="5"/>
      <c r="AK545" s="5"/>
      <c r="AL545" s="5"/>
      <c r="AM545" s="5"/>
      <c r="AN545" s="5"/>
      <c r="AO545" s="5"/>
    </row>
    <row r="546" ht="16.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
      <c r="Z546" s="5"/>
      <c r="AA546" s="5"/>
      <c r="AB546" s="5"/>
      <c r="AC546" s="5"/>
      <c r="AD546" s="5"/>
      <c r="AE546" s="5"/>
      <c r="AF546" s="5"/>
      <c r="AG546" s="5"/>
      <c r="AH546" s="5"/>
      <c r="AI546" s="5"/>
      <c r="AJ546" s="5"/>
      <c r="AK546" s="5"/>
      <c r="AL546" s="5"/>
      <c r="AM546" s="5"/>
      <c r="AN546" s="5"/>
      <c r="AO546" s="5"/>
    </row>
    <row r="547" ht="16.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
      <c r="Z547" s="5"/>
      <c r="AA547" s="5"/>
      <c r="AB547" s="5"/>
      <c r="AC547" s="5"/>
      <c r="AD547" s="5"/>
      <c r="AE547" s="5"/>
      <c r="AF547" s="5"/>
      <c r="AG547" s="5"/>
      <c r="AH547" s="5"/>
      <c r="AI547" s="5"/>
      <c r="AJ547" s="5"/>
      <c r="AK547" s="5"/>
      <c r="AL547" s="5"/>
      <c r="AM547" s="5"/>
      <c r="AN547" s="5"/>
      <c r="AO547" s="5"/>
    </row>
    <row r="548" ht="16.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
      <c r="Z548" s="5"/>
      <c r="AA548" s="5"/>
      <c r="AB548" s="5"/>
      <c r="AC548" s="5"/>
      <c r="AD548" s="5"/>
      <c r="AE548" s="5"/>
      <c r="AF548" s="5"/>
      <c r="AG548" s="5"/>
      <c r="AH548" s="5"/>
      <c r="AI548" s="5"/>
      <c r="AJ548" s="5"/>
      <c r="AK548" s="5"/>
      <c r="AL548" s="5"/>
      <c r="AM548" s="5"/>
      <c r="AN548" s="5"/>
      <c r="AO548" s="5"/>
    </row>
    <row r="549" ht="16.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
      <c r="Z549" s="5"/>
      <c r="AA549" s="5"/>
      <c r="AB549" s="5"/>
      <c r="AC549" s="5"/>
      <c r="AD549" s="5"/>
      <c r="AE549" s="5"/>
      <c r="AF549" s="5"/>
      <c r="AG549" s="5"/>
      <c r="AH549" s="5"/>
      <c r="AI549" s="5"/>
      <c r="AJ549" s="5"/>
      <c r="AK549" s="5"/>
      <c r="AL549" s="5"/>
      <c r="AM549" s="5"/>
      <c r="AN549" s="5"/>
      <c r="AO549" s="5"/>
    </row>
    <row r="550" ht="16.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
      <c r="Z550" s="5"/>
      <c r="AA550" s="5"/>
      <c r="AB550" s="5"/>
      <c r="AC550" s="5"/>
      <c r="AD550" s="5"/>
      <c r="AE550" s="5"/>
      <c r="AF550" s="5"/>
      <c r="AG550" s="5"/>
      <c r="AH550" s="5"/>
      <c r="AI550" s="5"/>
      <c r="AJ550" s="5"/>
      <c r="AK550" s="5"/>
      <c r="AL550" s="5"/>
      <c r="AM550" s="5"/>
      <c r="AN550" s="5"/>
      <c r="AO550" s="5"/>
    </row>
    <row r="551" ht="16.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
      <c r="Z551" s="5"/>
      <c r="AA551" s="5"/>
      <c r="AB551" s="5"/>
      <c r="AC551" s="5"/>
      <c r="AD551" s="5"/>
      <c r="AE551" s="5"/>
      <c r="AF551" s="5"/>
      <c r="AG551" s="5"/>
      <c r="AH551" s="5"/>
      <c r="AI551" s="5"/>
      <c r="AJ551" s="5"/>
      <c r="AK551" s="5"/>
      <c r="AL551" s="5"/>
      <c r="AM551" s="5"/>
      <c r="AN551" s="5"/>
      <c r="AO551" s="5"/>
    </row>
    <row r="552" ht="16.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
      <c r="Z552" s="5"/>
      <c r="AA552" s="5"/>
      <c r="AB552" s="5"/>
      <c r="AC552" s="5"/>
      <c r="AD552" s="5"/>
      <c r="AE552" s="5"/>
      <c r="AF552" s="5"/>
      <c r="AG552" s="5"/>
      <c r="AH552" s="5"/>
      <c r="AI552" s="5"/>
      <c r="AJ552" s="5"/>
      <c r="AK552" s="5"/>
      <c r="AL552" s="5"/>
      <c r="AM552" s="5"/>
      <c r="AN552" s="5"/>
      <c r="AO552" s="5"/>
    </row>
    <row r="553" ht="16.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
      <c r="Z553" s="5"/>
      <c r="AA553" s="5"/>
      <c r="AB553" s="5"/>
      <c r="AC553" s="5"/>
      <c r="AD553" s="5"/>
      <c r="AE553" s="5"/>
      <c r="AF553" s="5"/>
      <c r="AG553" s="5"/>
      <c r="AH553" s="5"/>
      <c r="AI553" s="5"/>
      <c r="AJ553" s="5"/>
      <c r="AK553" s="5"/>
      <c r="AL553" s="5"/>
      <c r="AM553" s="5"/>
      <c r="AN553" s="5"/>
      <c r="AO553" s="5"/>
    </row>
    <row r="554" ht="16.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
      <c r="Z554" s="5"/>
      <c r="AA554" s="5"/>
      <c r="AB554" s="5"/>
      <c r="AC554" s="5"/>
      <c r="AD554" s="5"/>
      <c r="AE554" s="5"/>
      <c r="AF554" s="5"/>
      <c r="AG554" s="5"/>
      <c r="AH554" s="5"/>
      <c r="AI554" s="5"/>
      <c r="AJ554" s="5"/>
      <c r="AK554" s="5"/>
      <c r="AL554" s="5"/>
      <c r="AM554" s="5"/>
      <c r="AN554" s="5"/>
      <c r="AO554" s="5"/>
    </row>
    <row r="555" ht="16.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
      <c r="Z555" s="5"/>
      <c r="AA555" s="5"/>
      <c r="AB555" s="5"/>
      <c r="AC555" s="5"/>
      <c r="AD555" s="5"/>
      <c r="AE555" s="5"/>
      <c r="AF555" s="5"/>
      <c r="AG555" s="5"/>
      <c r="AH555" s="5"/>
      <c r="AI555" s="5"/>
      <c r="AJ555" s="5"/>
      <c r="AK555" s="5"/>
      <c r="AL555" s="5"/>
      <c r="AM555" s="5"/>
      <c r="AN555" s="5"/>
      <c r="AO555" s="5"/>
    </row>
    <row r="556" ht="16.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
      <c r="Z556" s="5"/>
      <c r="AA556" s="5"/>
      <c r="AB556" s="5"/>
      <c r="AC556" s="5"/>
      <c r="AD556" s="5"/>
      <c r="AE556" s="5"/>
      <c r="AF556" s="5"/>
      <c r="AG556" s="5"/>
      <c r="AH556" s="5"/>
      <c r="AI556" s="5"/>
      <c r="AJ556" s="5"/>
      <c r="AK556" s="5"/>
      <c r="AL556" s="5"/>
      <c r="AM556" s="5"/>
      <c r="AN556" s="5"/>
      <c r="AO556" s="5"/>
    </row>
    <row r="557" ht="16.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
      <c r="Z557" s="5"/>
      <c r="AA557" s="5"/>
      <c r="AB557" s="5"/>
      <c r="AC557" s="5"/>
      <c r="AD557" s="5"/>
      <c r="AE557" s="5"/>
      <c r="AF557" s="5"/>
      <c r="AG557" s="5"/>
      <c r="AH557" s="5"/>
      <c r="AI557" s="5"/>
      <c r="AJ557" s="5"/>
      <c r="AK557" s="5"/>
      <c r="AL557" s="5"/>
      <c r="AM557" s="5"/>
      <c r="AN557" s="5"/>
      <c r="AO557" s="5"/>
    </row>
    <row r="558" ht="16.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
      <c r="Z558" s="5"/>
      <c r="AA558" s="5"/>
      <c r="AB558" s="5"/>
      <c r="AC558" s="5"/>
      <c r="AD558" s="5"/>
      <c r="AE558" s="5"/>
      <c r="AF558" s="5"/>
      <c r="AG558" s="5"/>
      <c r="AH558" s="5"/>
      <c r="AI558" s="5"/>
      <c r="AJ558" s="5"/>
      <c r="AK558" s="5"/>
      <c r="AL558" s="5"/>
      <c r="AM558" s="5"/>
      <c r="AN558" s="5"/>
      <c r="AO558" s="5"/>
    </row>
    <row r="559" ht="16.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
      <c r="Z559" s="5"/>
      <c r="AA559" s="5"/>
      <c r="AB559" s="5"/>
      <c r="AC559" s="5"/>
      <c r="AD559" s="5"/>
      <c r="AE559" s="5"/>
      <c r="AF559" s="5"/>
      <c r="AG559" s="5"/>
      <c r="AH559" s="5"/>
      <c r="AI559" s="5"/>
      <c r="AJ559" s="5"/>
      <c r="AK559" s="5"/>
      <c r="AL559" s="5"/>
      <c r="AM559" s="5"/>
      <c r="AN559" s="5"/>
      <c r="AO559" s="5"/>
    </row>
    <row r="560" ht="16.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
      <c r="Z560" s="5"/>
      <c r="AA560" s="5"/>
      <c r="AB560" s="5"/>
      <c r="AC560" s="5"/>
      <c r="AD560" s="5"/>
      <c r="AE560" s="5"/>
      <c r="AF560" s="5"/>
      <c r="AG560" s="5"/>
      <c r="AH560" s="5"/>
      <c r="AI560" s="5"/>
      <c r="AJ560" s="5"/>
      <c r="AK560" s="5"/>
      <c r="AL560" s="5"/>
      <c r="AM560" s="5"/>
      <c r="AN560" s="5"/>
      <c r="AO560" s="5"/>
    </row>
    <row r="561" ht="16.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
      <c r="Z561" s="5"/>
      <c r="AA561" s="5"/>
      <c r="AB561" s="5"/>
      <c r="AC561" s="5"/>
      <c r="AD561" s="5"/>
      <c r="AE561" s="5"/>
      <c r="AF561" s="5"/>
      <c r="AG561" s="5"/>
      <c r="AH561" s="5"/>
      <c r="AI561" s="5"/>
      <c r="AJ561" s="5"/>
      <c r="AK561" s="5"/>
      <c r="AL561" s="5"/>
      <c r="AM561" s="5"/>
      <c r="AN561" s="5"/>
      <c r="AO561" s="5"/>
    </row>
    <row r="562" ht="16.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
      <c r="Z562" s="5"/>
      <c r="AA562" s="5"/>
      <c r="AB562" s="5"/>
      <c r="AC562" s="5"/>
      <c r="AD562" s="5"/>
      <c r="AE562" s="5"/>
      <c r="AF562" s="5"/>
      <c r="AG562" s="5"/>
      <c r="AH562" s="5"/>
      <c r="AI562" s="5"/>
      <c r="AJ562" s="5"/>
      <c r="AK562" s="5"/>
      <c r="AL562" s="5"/>
      <c r="AM562" s="5"/>
      <c r="AN562" s="5"/>
      <c r="AO562" s="5"/>
    </row>
    <row r="563" ht="16.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
      <c r="Z563" s="5"/>
      <c r="AA563" s="5"/>
      <c r="AB563" s="5"/>
      <c r="AC563" s="5"/>
      <c r="AD563" s="5"/>
      <c r="AE563" s="5"/>
      <c r="AF563" s="5"/>
      <c r="AG563" s="5"/>
      <c r="AH563" s="5"/>
      <c r="AI563" s="5"/>
      <c r="AJ563" s="5"/>
      <c r="AK563" s="5"/>
      <c r="AL563" s="5"/>
      <c r="AM563" s="5"/>
      <c r="AN563" s="5"/>
      <c r="AO563" s="5"/>
    </row>
    <row r="564" ht="16.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
      <c r="Z564" s="5"/>
      <c r="AA564" s="5"/>
      <c r="AB564" s="5"/>
      <c r="AC564" s="5"/>
      <c r="AD564" s="5"/>
      <c r="AE564" s="5"/>
      <c r="AF564" s="5"/>
      <c r="AG564" s="5"/>
      <c r="AH564" s="5"/>
      <c r="AI564" s="5"/>
      <c r="AJ564" s="5"/>
      <c r="AK564" s="5"/>
      <c r="AL564" s="5"/>
      <c r="AM564" s="5"/>
      <c r="AN564" s="5"/>
      <c r="AO564" s="5"/>
    </row>
    <row r="565" ht="16.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
      <c r="Z565" s="5"/>
      <c r="AA565" s="5"/>
      <c r="AB565" s="5"/>
      <c r="AC565" s="5"/>
      <c r="AD565" s="5"/>
      <c r="AE565" s="5"/>
      <c r="AF565" s="5"/>
      <c r="AG565" s="5"/>
      <c r="AH565" s="5"/>
      <c r="AI565" s="5"/>
      <c r="AJ565" s="5"/>
      <c r="AK565" s="5"/>
      <c r="AL565" s="5"/>
      <c r="AM565" s="5"/>
      <c r="AN565" s="5"/>
      <c r="AO565" s="5"/>
    </row>
    <row r="566" ht="16.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
      <c r="Z566" s="5"/>
      <c r="AA566" s="5"/>
      <c r="AB566" s="5"/>
      <c r="AC566" s="5"/>
      <c r="AD566" s="5"/>
      <c r="AE566" s="5"/>
      <c r="AF566" s="5"/>
      <c r="AG566" s="5"/>
      <c r="AH566" s="5"/>
      <c r="AI566" s="5"/>
      <c r="AJ566" s="5"/>
      <c r="AK566" s="5"/>
      <c r="AL566" s="5"/>
      <c r="AM566" s="5"/>
      <c r="AN566" s="5"/>
      <c r="AO566" s="5"/>
    </row>
    <row r="567" ht="16.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
      <c r="Z567" s="5"/>
      <c r="AA567" s="5"/>
      <c r="AB567" s="5"/>
      <c r="AC567" s="5"/>
      <c r="AD567" s="5"/>
      <c r="AE567" s="5"/>
      <c r="AF567" s="5"/>
      <c r="AG567" s="5"/>
      <c r="AH567" s="5"/>
      <c r="AI567" s="5"/>
      <c r="AJ567" s="5"/>
      <c r="AK567" s="5"/>
      <c r="AL567" s="5"/>
      <c r="AM567" s="5"/>
      <c r="AN567" s="5"/>
      <c r="AO567" s="5"/>
    </row>
    <row r="568" ht="16.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
      <c r="Z568" s="5"/>
      <c r="AA568" s="5"/>
      <c r="AB568" s="5"/>
      <c r="AC568" s="5"/>
      <c r="AD568" s="5"/>
      <c r="AE568" s="5"/>
      <c r="AF568" s="5"/>
      <c r="AG568" s="5"/>
      <c r="AH568" s="5"/>
      <c r="AI568" s="5"/>
      <c r="AJ568" s="5"/>
      <c r="AK568" s="5"/>
      <c r="AL568" s="5"/>
      <c r="AM568" s="5"/>
      <c r="AN568" s="5"/>
      <c r="AO568" s="5"/>
    </row>
    <row r="569" ht="16.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
      <c r="Z569" s="5"/>
      <c r="AA569" s="5"/>
      <c r="AB569" s="5"/>
      <c r="AC569" s="5"/>
      <c r="AD569" s="5"/>
      <c r="AE569" s="5"/>
      <c r="AF569" s="5"/>
      <c r="AG569" s="5"/>
      <c r="AH569" s="5"/>
      <c r="AI569" s="5"/>
      <c r="AJ569" s="5"/>
      <c r="AK569" s="5"/>
      <c r="AL569" s="5"/>
      <c r="AM569" s="5"/>
      <c r="AN569" s="5"/>
      <c r="AO569" s="5"/>
    </row>
    <row r="570" ht="16.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
      <c r="Z570" s="5"/>
      <c r="AA570" s="5"/>
      <c r="AB570" s="5"/>
      <c r="AC570" s="5"/>
      <c r="AD570" s="5"/>
      <c r="AE570" s="5"/>
      <c r="AF570" s="5"/>
      <c r="AG570" s="5"/>
      <c r="AH570" s="5"/>
      <c r="AI570" s="5"/>
      <c r="AJ570" s="5"/>
      <c r="AK570" s="5"/>
      <c r="AL570" s="5"/>
      <c r="AM570" s="5"/>
      <c r="AN570" s="5"/>
      <c r="AO570" s="5"/>
    </row>
    <row r="571" ht="16.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
      <c r="Z571" s="5"/>
      <c r="AA571" s="5"/>
      <c r="AB571" s="5"/>
      <c r="AC571" s="5"/>
      <c r="AD571" s="5"/>
      <c r="AE571" s="5"/>
      <c r="AF571" s="5"/>
      <c r="AG571" s="5"/>
      <c r="AH571" s="5"/>
      <c r="AI571" s="5"/>
      <c r="AJ571" s="5"/>
      <c r="AK571" s="5"/>
      <c r="AL571" s="5"/>
      <c r="AM571" s="5"/>
      <c r="AN571" s="5"/>
      <c r="AO571" s="5"/>
    </row>
    <row r="572" ht="16.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
      <c r="Z572" s="5"/>
      <c r="AA572" s="5"/>
      <c r="AB572" s="5"/>
      <c r="AC572" s="5"/>
      <c r="AD572" s="5"/>
      <c r="AE572" s="5"/>
      <c r="AF572" s="5"/>
      <c r="AG572" s="5"/>
      <c r="AH572" s="5"/>
      <c r="AI572" s="5"/>
      <c r="AJ572" s="5"/>
      <c r="AK572" s="5"/>
      <c r="AL572" s="5"/>
      <c r="AM572" s="5"/>
      <c r="AN572" s="5"/>
      <c r="AO572" s="5"/>
    </row>
    <row r="573" ht="16.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
      <c r="Z573" s="5"/>
      <c r="AA573" s="5"/>
      <c r="AB573" s="5"/>
      <c r="AC573" s="5"/>
      <c r="AD573" s="5"/>
      <c r="AE573" s="5"/>
      <c r="AF573" s="5"/>
      <c r="AG573" s="5"/>
      <c r="AH573" s="5"/>
      <c r="AI573" s="5"/>
      <c r="AJ573" s="5"/>
      <c r="AK573" s="5"/>
      <c r="AL573" s="5"/>
      <c r="AM573" s="5"/>
      <c r="AN573" s="5"/>
      <c r="AO573" s="5"/>
    </row>
    <row r="574" ht="16.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
      <c r="Z574" s="5"/>
      <c r="AA574" s="5"/>
      <c r="AB574" s="5"/>
      <c r="AC574" s="5"/>
      <c r="AD574" s="5"/>
      <c r="AE574" s="5"/>
      <c r="AF574" s="5"/>
      <c r="AG574" s="5"/>
      <c r="AH574" s="5"/>
      <c r="AI574" s="5"/>
      <c r="AJ574" s="5"/>
      <c r="AK574" s="5"/>
      <c r="AL574" s="5"/>
      <c r="AM574" s="5"/>
      <c r="AN574" s="5"/>
      <c r="AO574" s="5"/>
    </row>
    <row r="575" ht="16.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
      <c r="Z575" s="5"/>
      <c r="AA575" s="5"/>
      <c r="AB575" s="5"/>
      <c r="AC575" s="5"/>
      <c r="AD575" s="5"/>
      <c r="AE575" s="5"/>
      <c r="AF575" s="5"/>
      <c r="AG575" s="5"/>
      <c r="AH575" s="5"/>
      <c r="AI575" s="5"/>
      <c r="AJ575" s="5"/>
      <c r="AK575" s="5"/>
      <c r="AL575" s="5"/>
      <c r="AM575" s="5"/>
      <c r="AN575" s="5"/>
      <c r="AO575" s="5"/>
    </row>
    <row r="576" ht="16.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
      <c r="Z576" s="5"/>
      <c r="AA576" s="5"/>
      <c r="AB576" s="5"/>
      <c r="AC576" s="5"/>
      <c r="AD576" s="5"/>
      <c r="AE576" s="5"/>
      <c r="AF576" s="5"/>
      <c r="AG576" s="5"/>
      <c r="AH576" s="5"/>
      <c r="AI576" s="5"/>
      <c r="AJ576" s="5"/>
      <c r="AK576" s="5"/>
      <c r="AL576" s="5"/>
      <c r="AM576" s="5"/>
      <c r="AN576" s="5"/>
      <c r="AO576" s="5"/>
    </row>
    <row r="577" ht="16.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
      <c r="Z577" s="5"/>
      <c r="AA577" s="5"/>
      <c r="AB577" s="5"/>
      <c r="AC577" s="5"/>
      <c r="AD577" s="5"/>
      <c r="AE577" s="5"/>
      <c r="AF577" s="5"/>
      <c r="AG577" s="5"/>
      <c r="AH577" s="5"/>
      <c r="AI577" s="5"/>
      <c r="AJ577" s="5"/>
      <c r="AK577" s="5"/>
      <c r="AL577" s="5"/>
      <c r="AM577" s="5"/>
      <c r="AN577" s="5"/>
      <c r="AO577" s="5"/>
    </row>
    <row r="578" ht="16.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
      <c r="Z578" s="5"/>
      <c r="AA578" s="5"/>
      <c r="AB578" s="5"/>
      <c r="AC578" s="5"/>
      <c r="AD578" s="5"/>
      <c r="AE578" s="5"/>
      <c r="AF578" s="5"/>
      <c r="AG578" s="5"/>
      <c r="AH578" s="5"/>
      <c r="AI578" s="5"/>
      <c r="AJ578" s="5"/>
      <c r="AK578" s="5"/>
      <c r="AL578" s="5"/>
      <c r="AM578" s="5"/>
      <c r="AN578" s="5"/>
      <c r="AO578" s="5"/>
    </row>
    <row r="579" ht="16.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
      <c r="Z579" s="5"/>
      <c r="AA579" s="5"/>
      <c r="AB579" s="5"/>
      <c r="AC579" s="5"/>
      <c r="AD579" s="5"/>
      <c r="AE579" s="5"/>
      <c r="AF579" s="5"/>
      <c r="AG579" s="5"/>
      <c r="AH579" s="5"/>
      <c r="AI579" s="5"/>
      <c r="AJ579" s="5"/>
      <c r="AK579" s="5"/>
      <c r="AL579" s="5"/>
      <c r="AM579" s="5"/>
      <c r="AN579" s="5"/>
      <c r="AO579" s="5"/>
    </row>
    <row r="580" ht="16.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
      <c r="Z580" s="5"/>
      <c r="AA580" s="5"/>
      <c r="AB580" s="5"/>
      <c r="AC580" s="5"/>
      <c r="AD580" s="5"/>
      <c r="AE580" s="5"/>
      <c r="AF580" s="5"/>
      <c r="AG580" s="5"/>
      <c r="AH580" s="5"/>
      <c r="AI580" s="5"/>
      <c r="AJ580" s="5"/>
      <c r="AK580" s="5"/>
      <c r="AL580" s="5"/>
      <c r="AM580" s="5"/>
      <c r="AN580" s="5"/>
      <c r="AO580" s="5"/>
    </row>
    <row r="581" ht="16.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
      <c r="Z581" s="5"/>
      <c r="AA581" s="5"/>
      <c r="AB581" s="5"/>
      <c r="AC581" s="5"/>
      <c r="AD581" s="5"/>
      <c r="AE581" s="5"/>
      <c r="AF581" s="5"/>
      <c r="AG581" s="5"/>
      <c r="AH581" s="5"/>
      <c r="AI581" s="5"/>
      <c r="AJ581" s="5"/>
      <c r="AK581" s="5"/>
      <c r="AL581" s="5"/>
      <c r="AM581" s="5"/>
      <c r="AN581" s="5"/>
      <c r="AO581" s="5"/>
    </row>
    <row r="582" ht="16.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
      <c r="Z582" s="5"/>
      <c r="AA582" s="5"/>
      <c r="AB582" s="5"/>
      <c r="AC582" s="5"/>
      <c r="AD582" s="5"/>
      <c r="AE582" s="5"/>
      <c r="AF582" s="5"/>
      <c r="AG582" s="5"/>
      <c r="AH582" s="5"/>
      <c r="AI582" s="5"/>
      <c r="AJ582" s="5"/>
      <c r="AK582" s="5"/>
      <c r="AL582" s="5"/>
      <c r="AM582" s="5"/>
      <c r="AN582" s="5"/>
      <c r="AO582" s="5"/>
    </row>
    <row r="583" ht="16.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
      <c r="Z583" s="5"/>
      <c r="AA583" s="5"/>
      <c r="AB583" s="5"/>
      <c r="AC583" s="5"/>
      <c r="AD583" s="5"/>
      <c r="AE583" s="5"/>
      <c r="AF583" s="5"/>
      <c r="AG583" s="5"/>
      <c r="AH583" s="5"/>
      <c r="AI583" s="5"/>
      <c r="AJ583" s="5"/>
      <c r="AK583" s="5"/>
      <c r="AL583" s="5"/>
      <c r="AM583" s="5"/>
      <c r="AN583" s="5"/>
      <c r="AO583" s="5"/>
    </row>
    <row r="584" ht="16.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
      <c r="Z584" s="5"/>
      <c r="AA584" s="5"/>
      <c r="AB584" s="5"/>
      <c r="AC584" s="5"/>
      <c r="AD584" s="5"/>
      <c r="AE584" s="5"/>
      <c r="AF584" s="5"/>
      <c r="AG584" s="5"/>
      <c r="AH584" s="5"/>
      <c r="AI584" s="5"/>
      <c r="AJ584" s="5"/>
      <c r="AK584" s="5"/>
      <c r="AL584" s="5"/>
      <c r="AM584" s="5"/>
      <c r="AN584" s="5"/>
      <c r="AO584" s="5"/>
    </row>
    <row r="585" ht="16.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
      <c r="Z585" s="5"/>
      <c r="AA585" s="5"/>
      <c r="AB585" s="5"/>
      <c r="AC585" s="5"/>
      <c r="AD585" s="5"/>
      <c r="AE585" s="5"/>
      <c r="AF585" s="5"/>
      <c r="AG585" s="5"/>
      <c r="AH585" s="5"/>
      <c r="AI585" s="5"/>
      <c r="AJ585" s="5"/>
      <c r="AK585" s="5"/>
      <c r="AL585" s="5"/>
      <c r="AM585" s="5"/>
      <c r="AN585" s="5"/>
      <c r="AO585" s="5"/>
    </row>
    <row r="586" ht="16.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
      <c r="Z586" s="5"/>
      <c r="AA586" s="5"/>
      <c r="AB586" s="5"/>
      <c r="AC586" s="5"/>
      <c r="AD586" s="5"/>
      <c r="AE586" s="5"/>
      <c r="AF586" s="5"/>
      <c r="AG586" s="5"/>
      <c r="AH586" s="5"/>
      <c r="AI586" s="5"/>
      <c r="AJ586" s="5"/>
      <c r="AK586" s="5"/>
      <c r="AL586" s="5"/>
      <c r="AM586" s="5"/>
      <c r="AN586" s="5"/>
      <c r="AO586" s="5"/>
    </row>
    <row r="587" ht="16.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
      <c r="Z587" s="5"/>
      <c r="AA587" s="5"/>
      <c r="AB587" s="5"/>
      <c r="AC587" s="5"/>
      <c r="AD587" s="5"/>
      <c r="AE587" s="5"/>
      <c r="AF587" s="5"/>
      <c r="AG587" s="5"/>
      <c r="AH587" s="5"/>
      <c r="AI587" s="5"/>
      <c r="AJ587" s="5"/>
      <c r="AK587" s="5"/>
      <c r="AL587" s="5"/>
      <c r="AM587" s="5"/>
      <c r="AN587" s="5"/>
      <c r="AO587" s="5"/>
    </row>
    <row r="588" ht="16.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
      <c r="Z588" s="5"/>
      <c r="AA588" s="5"/>
      <c r="AB588" s="5"/>
      <c r="AC588" s="5"/>
      <c r="AD588" s="5"/>
      <c r="AE588" s="5"/>
      <c r="AF588" s="5"/>
      <c r="AG588" s="5"/>
      <c r="AH588" s="5"/>
      <c r="AI588" s="5"/>
      <c r="AJ588" s="5"/>
      <c r="AK588" s="5"/>
      <c r="AL588" s="5"/>
      <c r="AM588" s="5"/>
      <c r="AN588" s="5"/>
      <c r="AO588" s="5"/>
    </row>
    <row r="589" ht="16.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
      <c r="Z589" s="5"/>
      <c r="AA589" s="5"/>
      <c r="AB589" s="5"/>
      <c r="AC589" s="5"/>
      <c r="AD589" s="5"/>
      <c r="AE589" s="5"/>
      <c r="AF589" s="5"/>
      <c r="AG589" s="5"/>
      <c r="AH589" s="5"/>
      <c r="AI589" s="5"/>
      <c r="AJ589" s="5"/>
      <c r="AK589" s="5"/>
      <c r="AL589" s="5"/>
      <c r="AM589" s="5"/>
      <c r="AN589" s="5"/>
      <c r="AO589" s="5"/>
    </row>
    <row r="590" ht="16.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
      <c r="Z590" s="5"/>
      <c r="AA590" s="5"/>
      <c r="AB590" s="5"/>
      <c r="AC590" s="5"/>
      <c r="AD590" s="5"/>
      <c r="AE590" s="5"/>
      <c r="AF590" s="5"/>
      <c r="AG590" s="5"/>
      <c r="AH590" s="5"/>
      <c r="AI590" s="5"/>
      <c r="AJ590" s="5"/>
      <c r="AK590" s="5"/>
      <c r="AL590" s="5"/>
      <c r="AM590" s="5"/>
      <c r="AN590" s="5"/>
      <c r="AO590" s="5"/>
    </row>
    <row r="591" ht="16.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
      <c r="Z591" s="5"/>
      <c r="AA591" s="5"/>
      <c r="AB591" s="5"/>
      <c r="AC591" s="5"/>
      <c r="AD591" s="5"/>
      <c r="AE591" s="5"/>
      <c r="AF591" s="5"/>
      <c r="AG591" s="5"/>
      <c r="AH591" s="5"/>
      <c r="AI591" s="5"/>
      <c r="AJ591" s="5"/>
      <c r="AK591" s="5"/>
      <c r="AL591" s="5"/>
      <c r="AM591" s="5"/>
      <c r="AN591" s="5"/>
      <c r="AO591" s="5"/>
    </row>
    <row r="592" ht="16.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
      <c r="Z592" s="5"/>
      <c r="AA592" s="5"/>
      <c r="AB592" s="5"/>
      <c r="AC592" s="5"/>
      <c r="AD592" s="5"/>
      <c r="AE592" s="5"/>
      <c r="AF592" s="5"/>
      <c r="AG592" s="5"/>
      <c r="AH592" s="5"/>
      <c r="AI592" s="5"/>
      <c r="AJ592" s="5"/>
      <c r="AK592" s="5"/>
      <c r="AL592" s="5"/>
      <c r="AM592" s="5"/>
      <c r="AN592" s="5"/>
      <c r="AO592" s="5"/>
    </row>
    <row r="593" ht="16.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
      <c r="Z593" s="5"/>
      <c r="AA593" s="5"/>
      <c r="AB593" s="5"/>
      <c r="AC593" s="5"/>
      <c r="AD593" s="5"/>
      <c r="AE593" s="5"/>
      <c r="AF593" s="5"/>
      <c r="AG593" s="5"/>
      <c r="AH593" s="5"/>
      <c r="AI593" s="5"/>
      <c r="AJ593" s="5"/>
      <c r="AK593" s="5"/>
      <c r="AL593" s="5"/>
      <c r="AM593" s="5"/>
      <c r="AN593" s="5"/>
      <c r="AO593" s="5"/>
    </row>
    <row r="594" ht="16.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
      <c r="Z594" s="5"/>
      <c r="AA594" s="5"/>
      <c r="AB594" s="5"/>
      <c r="AC594" s="5"/>
      <c r="AD594" s="5"/>
      <c r="AE594" s="5"/>
      <c r="AF594" s="5"/>
      <c r="AG594" s="5"/>
      <c r="AH594" s="5"/>
      <c r="AI594" s="5"/>
      <c r="AJ594" s="5"/>
      <c r="AK594" s="5"/>
      <c r="AL594" s="5"/>
      <c r="AM594" s="5"/>
      <c r="AN594" s="5"/>
      <c r="AO594" s="5"/>
    </row>
    <row r="595" ht="16.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
      <c r="Z595" s="5"/>
      <c r="AA595" s="5"/>
      <c r="AB595" s="5"/>
      <c r="AC595" s="5"/>
      <c r="AD595" s="5"/>
      <c r="AE595" s="5"/>
      <c r="AF595" s="5"/>
      <c r="AG595" s="5"/>
      <c r="AH595" s="5"/>
      <c r="AI595" s="5"/>
      <c r="AJ595" s="5"/>
      <c r="AK595" s="5"/>
      <c r="AL595" s="5"/>
      <c r="AM595" s="5"/>
      <c r="AN595" s="5"/>
      <c r="AO595" s="5"/>
    </row>
    <row r="596" ht="16.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
      <c r="Z596" s="5"/>
      <c r="AA596" s="5"/>
      <c r="AB596" s="5"/>
      <c r="AC596" s="5"/>
      <c r="AD596" s="5"/>
      <c r="AE596" s="5"/>
      <c r="AF596" s="5"/>
      <c r="AG596" s="5"/>
      <c r="AH596" s="5"/>
      <c r="AI596" s="5"/>
      <c r="AJ596" s="5"/>
      <c r="AK596" s="5"/>
      <c r="AL596" s="5"/>
      <c r="AM596" s="5"/>
      <c r="AN596" s="5"/>
      <c r="AO596" s="5"/>
    </row>
    <row r="597" ht="16.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
      <c r="Z597" s="5"/>
      <c r="AA597" s="5"/>
      <c r="AB597" s="5"/>
      <c r="AC597" s="5"/>
      <c r="AD597" s="5"/>
      <c r="AE597" s="5"/>
      <c r="AF597" s="5"/>
      <c r="AG597" s="5"/>
      <c r="AH597" s="5"/>
      <c r="AI597" s="5"/>
      <c r="AJ597" s="5"/>
      <c r="AK597" s="5"/>
      <c r="AL597" s="5"/>
      <c r="AM597" s="5"/>
      <c r="AN597" s="5"/>
      <c r="AO597" s="5"/>
    </row>
    <row r="598" ht="16.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
      <c r="Z598" s="5"/>
      <c r="AA598" s="5"/>
      <c r="AB598" s="5"/>
      <c r="AC598" s="5"/>
      <c r="AD598" s="5"/>
      <c r="AE598" s="5"/>
      <c r="AF598" s="5"/>
      <c r="AG598" s="5"/>
      <c r="AH598" s="5"/>
      <c r="AI598" s="5"/>
      <c r="AJ598" s="5"/>
      <c r="AK598" s="5"/>
      <c r="AL598" s="5"/>
      <c r="AM598" s="5"/>
      <c r="AN598" s="5"/>
      <c r="AO598" s="5"/>
    </row>
    <row r="599" ht="16.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
      <c r="Z599" s="5"/>
      <c r="AA599" s="5"/>
      <c r="AB599" s="5"/>
      <c r="AC599" s="5"/>
      <c r="AD599" s="5"/>
      <c r="AE599" s="5"/>
      <c r="AF599" s="5"/>
      <c r="AG599" s="5"/>
      <c r="AH599" s="5"/>
      <c r="AI599" s="5"/>
      <c r="AJ599" s="5"/>
      <c r="AK599" s="5"/>
      <c r="AL599" s="5"/>
      <c r="AM599" s="5"/>
      <c r="AN599" s="5"/>
      <c r="AO599" s="5"/>
    </row>
    <row r="600" ht="16.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
      <c r="Z600" s="5"/>
      <c r="AA600" s="5"/>
      <c r="AB600" s="5"/>
      <c r="AC600" s="5"/>
      <c r="AD600" s="5"/>
      <c r="AE600" s="5"/>
      <c r="AF600" s="5"/>
      <c r="AG600" s="5"/>
      <c r="AH600" s="5"/>
      <c r="AI600" s="5"/>
      <c r="AJ600" s="5"/>
      <c r="AK600" s="5"/>
      <c r="AL600" s="5"/>
      <c r="AM600" s="5"/>
      <c r="AN600" s="5"/>
      <c r="AO600" s="5"/>
    </row>
    <row r="601" ht="16.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
      <c r="Z601" s="5"/>
      <c r="AA601" s="5"/>
      <c r="AB601" s="5"/>
      <c r="AC601" s="5"/>
      <c r="AD601" s="5"/>
      <c r="AE601" s="5"/>
      <c r="AF601" s="5"/>
      <c r="AG601" s="5"/>
      <c r="AH601" s="5"/>
      <c r="AI601" s="5"/>
      <c r="AJ601" s="5"/>
      <c r="AK601" s="5"/>
      <c r="AL601" s="5"/>
      <c r="AM601" s="5"/>
      <c r="AN601" s="5"/>
      <c r="AO601" s="5"/>
    </row>
    <row r="602" ht="16.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
      <c r="Z602" s="5"/>
      <c r="AA602" s="5"/>
      <c r="AB602" s="5"/>
      <c r="AC602" s="5"/>
      <c r="AD602" s="5"/>
      <c r="AE602" s="5"/>
      <c r="AF602" s="5"/>
      <c r="AG602" s="5"/>
      <c r="AH602" s="5"/>
      <c r="AI602" s="5"/>
      <c r="AJ602" s="5"/>
      <c r="AK602" s="5"/>
      <c r="AL602" s="5"/>
      <c r="AM602" s="5"/>
      <c r="AN602" s="5"/>
      <c r="AO602" s="5"/>
    </row>
    <row r="603" ht="16.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
      <c r="Z603" s="5"/>
      <c r="AA603" s="5"/>
      <c r="AB603" s="5"/>
      <c r="AC603" s="5"/>
      <c r="AD603" s="5"/>
      <c r="AE603" s="5"/>
      <c r="AF603" s="5"/>
      <c r="AG603" s="5"/>
      <c r="AH603" s="5"/>
      <c r="AI603" s="5"/>
      <c r="AJ603" s="5"/>
      <c r="AK603" s="5"/>
      <c r="AL603" s="5"/>
      <c r="AM603" s="5"/>
      <c r="AN603" s="5"/>
      <c r="AO603" s="5"/>
    </row>
    <row r="604" ht="16.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
      <c r="Z604" s="5"/>
      <c r="AA604" s="5"/>
      <c r="AB604" s="5"/>
      <c r="AC604" s="5"/>
      <c r="AD604" s="5"/>
      <c r="AE604" s="5"/>
      <c r="AF604" s="5"/>
      <c r="AG604" s="5"/>
      <c r="AH604" s="5"/>
      <c r="AI604" s="5"/>
      <c r="AJ604" s="5"/>
      <c r="AK604" s="5"/>
      <c r="AL604" s="5"/>
      <c r="AM604" s="5"/>
      <c r="AN604" s="5"/>
      <c r="AO604" s="5"/>
    </row>
    <row r="605" ht="16.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
      <c r="Z605" s="5"/>
      <c r="AA605" s="5"/>
      <c r="AB605" s="5"/>
      <c r="AC605" s="5"/>
      <c r="AD605" s="5"/>
      <c r="AE605" s="5"/>
      <c r="AF605" s="5"/>
      <c r="AG605" s="5"/>
      <c r="AH605" s="5"/>
      <c r="AI605" s="5"/>
      <c r="AJ605" s="5"/>
      <c r="AK605" s="5"/>
      <c r="AL605" s="5"/>
      <c r="AM605" s="5"/>
      <c r="AN605" s="5"/>
      <c r="AO605" s="5"/>
    </row>
    <row r="606" ht="16.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
      <c r="Z606" s="5"/>
      <c r="AA606" s="5"/>
      <c r="AB606" s="5"/>
      <c r="AC606" s="5"/>
      <c r="AD606" s="5"/>
      <c r="AE606" s="5"/>
      <c r="AF606" s="5"/>
      <c r="AG606" s="5"/>
      <c r="AH606" s="5"/>
      <c r="AI606" s="5"/>
      <c r="AJ606" s="5"/>
      <c r="AK606" s="5"/>
      <c r="AL606" s="5"/>
      <c r="AM606" s="5"/>
      <c r="AN606" s="5"/>
      <c r="AO606" s="5"/>
    </row>
    <row r="607" ht="16.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
      <c r="Z607" s="5"/>
      <c r="AA607" s="5"/>
      <c r="AB607" s="5"/>
      <c r="AC607" s="5"/>
      <c r="AD607" s="5"/>
      <c r="AE607" s="5"/>
      <c r="AF607" s="5"/>
      <c r="AG607" s="5"/>
      <c r="AH607" s="5"/>
      <c r="AI607" s="5"/>
      <c r="AJ607" s="5"/>
      <c r="AK607" s="5"/>
      <c r="AL607" s="5"/>
      <c r="AM607" s="5"/>
      <c r="AN607" s="5"/>
      <c r="AO607" s="5"/>
    </row>
    <row r="608" ht="16.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
      <c r="Z608" s="5"/>
      <c r="AA608" s="5"/>
      <c r="AB608" s="5"/>
      <c r="AC608" s="5"/>
      <c r="AD608" s="5"/>
      <c r="AE608" s="5"/>
      <c r="AF608" s="5"/>
      <c r="AG608" s="5"/>
      <c r="AH608" s="5"/>
      <c r="AI608" s="5"/>
      <c r="AJ608" s="5"/>
      <c r="AK608" s="5"/>
      <c r="AL608" s="5"/>
      <c r="AM608" s="5"/>
      <c r="AN608" s="5"/>
      <c r="AO608" s="5"/>
    </row>
    <row r="609" ht="16.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
      <c r="Z609" s="5"/>
      <c r="AA609" s="5"/>
      <c r="AB609" s="5"/>
      <c r="AC609" s="5"/>
      <c r="AD609" s="5"/>
      <c r="AE609" s="5"/>
      <c r="AF609" s="5"/>
      <c r="AG609" s="5"/>
      <c r="AH609" s="5"/>
      <c r="AI609" s="5"/>
      <c r="AJ609" s="5"/>
      <c r="AK609" s="5"/>
      <c r="AL609" s="5"/>
      <c r="AM609" s="5"/>
      <c r="AN609" s="5"/>
      <c r="AO609" s="5"/>
    </row>
    <row r="610" ht="16.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
      <c r="Z610" s="5"/>
      <c r="AA610" s="5"/>
      <c r="AB610" s="5"/>
      <c r="AC610" s="5"/>
      <c r="AD610" s="5"/>
      <c r="AE610" s="5"/>
      <c r="AF610" s="5"/>
      <c r="AG610" s="5"/>
      <c r="AH610" s="5"/>
      <c r="AI610" s="5"/>
      <c r="AJ610" s="5"/>
      <c r="AK610" s="5"/>
      <c r="AL610" s="5"/>
      <c r="AM610" s="5"/>
      <c r="AN610" s="5"/>
      <c r="AO610" s="5"/>
    </row>
    <row r="611" ht="16.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
      <c r="Z611" s="5"/>
      <c r="AA611" s="5"/>
      <c r="AB611" s="5"/>
      <c r="AC611" s="5"/>
      <c r="AD611" s="5"/>
      <c r="AE611" s="5"/>
      <c r="AF611" s="5"/>
      <c r="AG611" s="5"/>
      <c r="AH611" s="5"/>
      <c r="AI611" s="5"/>
      <c r="AJ611" s="5"/>
      <c r="AK611" s="5"/>
      <c r="AL611" s="5"/>
      <c r="AM611" s="5"/>
      <c r="AN611" s="5"/>
      <c r="AO611" s="5"/>
    </row>
    <row r="612" ht="16.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
      <c r="Z612" s="5"/>
      <c r="AA612" s="5"/>
      <c r="AB612" s="5"/>
      <c r="AC612" s="5"/>
      <c r="AD612" s="5"/>
      <c r="AE612" s="5"/>
      <c r="AF612" s="5"/>
      <c r="AG612" s="5"/>
      <c r="AH612" s="5"/>
      <c r="AI612" s="5"/>
      <c r="AJ612" s="5"/>
      <c r="AK612" s="5"/>
      <c r="AL612" s="5"/>
      <c r="AM612" s="5"/>
      <c r="AN612" s="5"/>
      <c r="AO612" s="5"/>
    </row>
    <row r="613" ht="16.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
      <c r="Z613" s="5"/>
      <c r="AA613" s="5"/>
      <c r="AB613" s="5"/>
      <c r="AC613" s="5"/>
      <c r="AD613" s="5"/>
      <c r="AE613" s="5"/>
      <c r="AF613" s="5"/>
      <c r="AG613" s="5"/>
      <c r="AH613" s="5"/>
      <c r="AI613" s="5"/>
      <c r="AJ613" s="5"/>
      <c r="AK613" s="5"/>
      <c r="AL613" s="5"/>
      <c r="AM613" s="5"/>
      <c r="AN613" s="5"/>
      <c r="AO613" s="5"/>
    </row>
    <row r="614" ht="16.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
      <c r="Z614" s="5"/>
      <c r="AA614" s="5"/>
      <c r="AB614" s="5"/>
      <c r="AC614" s="5"/>
      <c r="AD614" s="5"/>
      <c r="AE614" s="5"/>
      <c r="AF614" s="5"/>
      <c r="AG614" s="5"/>
      <c r="AH614" s="5"/>
      <c r="AI614" s="5"/>
      <c r="AJ614" s="5"/>
      <c r="AK614" s="5"/>
      <c r="AL614" s="5"/>
      <c r="AM614" s="5"/>
      <c r="AN614" s="5"/>
      <c r="AO614" s="5"/>
    </row>
    <row r="615" ht="16.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
      <c r="Z615" s="5"/>
      <c r="AA615" s="5"/>
      <c r="AB615" s="5"/>
      <c r="AC615" s="5"/>
      <c r="AD615" s="5"/>
      <c r="AE615" s="5"/>
      <c r="AF615" s="5"/>
      <c r="AG615" s="5"/>
      <c r="AH615" s="5"/>
      <c r="AI615" s="5"/>
      <c r="AJ615" s="5"/>
      <c r="AK615" s="5"/>
      <c r="AL615" s="5"/>
      <c r="AM615" s="5"/>
      <c r="AN615" s="5"/>
      <c r="AO615" s="5"/>
    </row>
    <row r="616" ht="16.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
      <c r="Z616" s="5"/>
      <c r="AA616" s="5"/>
      <c r="AB616" s="5"/>
      <c r="AC616" s="5"/>
      <c r="AD616" s="5"/>
      <c r="AE616" s="5"/>
      <c r="AF616" s="5"/>
      <c r="AG616" s="5"/>
      <c r="AH616" s="5"/>
      <c r="AI616" s="5"/>
      <c r="AJ616" s="5"/>
      <c r="AK616" s="5"/>
      <c r="AL616" s="5"/>
      <c r="AM616" s="5"/>
      <c r="AN616" s="5"/>
      <c r="AO616" s="5"/>
    </row>
    <row r="617" ht="16.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
      <c r="Z617" s="5"/>
      <c r="AA617" s="5"/>
      <c r="AB617" s="5"/>
      <c r="AC617" s="5"/>
      <c r="AD617" s="5"/>
      <c r="AE617" s="5"/>
      <c r="AF617" s="5"/>
      <c r="AG617" s="5"/>
      <c r="AH617" s="5"/>
      <c r="AI617" s="5"/>
      <c r="AJ617" s="5"/>
      <c r="AK617" s="5"/>
      <c r="AL617" s="5"/>
      <c r="AM617" s="5"/>
      <c r="AN617" s="5"/>
      <c r="AO617" s="5"/>
    </row>
    <row r="618" ht="16.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
      <c r="Z618" s="5"/>
      <c r="AA618" s="5"/>
      <c r="AB618" s="5"/>
      <c r="AC618" s="5"/>
      <c r="AD618" s="5"/>
      <c r="AE618" s="5"/>
      <c r="AF618" s="5"/>
      <c r="AG618" s="5"/>
      <c r="AH618" s="5"/>
      <c r="AI618" s="5"/>
      <c r="AJ618" s="5"/>
      <c r="AK618" s="5"/>
      <c r="AL618" s="5"/>
      <c r="AM618" s="5"/>
      <c r="AN618" s="5"/>
      <c r="AO618" s="5"/>
    </row>
    <row r="619" ht="16.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
      <c r="Z619" s="5"/>
      <c r="AA619" s="5"/>
      <c r="AB619" s="5"/>
      <c r="AC619" s="5"/>
      <c r="AD619" s="5"/>
      <c r="AE619" s="5"/>
      <c r="AF619" s="5"/>
      <c r="AG619" s="5"/>
      <c r="AH619" s="5"/>
      <c r="AI619" s="5"/>
      <c r="AJ619" s="5"/>
      <c r="AK619" s="5"/>
      <c r="AL619" s="5"/>
      <c r="AM619" s="5"/>
      <c r="AN619" s="5"/>
      <c r="AO619" s="5"/>
    </row>
    <row r="620" ht="16.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
      <c r="Z620" s="5"/>
      <c r="AA620" s="5"/>
      <c r="AB620" s="5"/>
      <c r="AC620" s="5"/>
      <c r="AD620" s="5"/>
      <c r="AE620" s="5"/>
      <c r="AF620" s="5"/>
      <c r="AG620" s="5"/>
      <c r="AH620" s="5"/>
      <c r="AI620" s="5"/>
      <c r="AJ620" s="5"/>
      <c r="AK620" s="5"/>
      <c r="AL620" s="5"/>
      <c r="AM620" s="5"/>
      <c r="AN620" s="5"/>
      <c r="AO620" s="5"/>
    </row>
    <row r="621" ht="16.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
      <c r="Z621" s="5"/>
      <c r="AA621" s="5"/>
      <c r="AB621" s="5"/>
      <c r="AC621" s="5"/>
      <c r="AD621" s="5"/>
      <c r="AE621" s="5"/>
      <c r="AF621" s="5"/>
      <c r="AG621" s="5"/>
      <c r="AH621" s="5"/>
      <c r="AI621" s="5"/>
      <c r="AJ621" s="5"/>
      <c r="AK621" s="5"/>
      <c r="AL621" s="5"/>
      <c r="AM621" s="5"/>
      <c r="AN621" s="5"/>
      <c r="AO621" s="5"/>
    </row>
    <row r="622" ht="16.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
      <c r="Z622" s="5"/>
      <c r="AA622" s="5"/>
      <c r="AB622" s="5"/>
      <c r="AC622" s="5"/>
      <c r="AD622" s="5"/>
      <c r="AE622" s="5"/>
      <c r="AF622" s="5"/>
      <c r="AG622" s="5"/>
      <c r="AH622" s="5"/>
      <c r="AI622" s="5"/>
      <c r="AJ622" s="5"/>
      <c r="AK622" s="5"/>
      <c r="AL622" s="5"/>
      <c r="AM622" s="5"/>
      <c r="AN622" s="5"/>
      <c r="AO622" s="5"/>
    </row>
    <row r="623" ht="16.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
      <c r="Z623" s="5"/>
      <c r="AA623" s="5"/>
      <c r="AB623" s="5"/>
      <c r="AC623" s="5"/>
      <c r="AD623" s="5"/>
      <c r="AE623" s="5"/>
      <c r="AF623" s="5"/>
      <c r="AG623" s="5"/>
      <c r="AH623" s="5"/>
      <c r="AI623" s="5"/>
      <c r="AJ623" s="5"/>
      <c r="AK623" s="5"/>
      <c r="AL623" s="5"/>
      <c r="AM623" s="5"/>
      <c r="AN623" s="5"/>
      <c r="AO623" s="5"/>
    </row>
    <row r="624" ht="16.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
      <c r="Z624" s="5"/>
      <c r="AA624" s="5"/>
      <c r="AB624" s="5"/>
      <c r="AC624" s="5"/>
      <c r="AD624" s="5"/>
      <c r="AE624" s="5"/>
      <c r="AF624" s="5"/>
      <c r="AG624" s="5"/>
      <c r="AH624" s="5"/>
      <c r="AI624" s="5"/>
      <c r="AJ624" s="5"/>
      <c r="AK624" s="5"/>
      <c r="AL624" s="5"/>
      <c r="AM624" s="5"/>
      <c r="AN624" s="5"/>
      <c r="AO624" s="5"/>
    </row>
    <row r="625" ht="16.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
      <c r="Z625" s="5"/>
      <c r="AA625" s="5"/>
      <c r="AB625" s="5"/>
      <c r="AC625" s="5"/>
      <c r="AD625" s="5"/>
      <c r="AE625" s="5"/>
      <c r="AF625" s="5"/>
      <c r="AG625" s="5"/>
      <c r="AH625" s="5"/>
      <c r="AI625" s="5"/>
      <c r="AJ625" s="5"/>
      <c r="AK625" s="5"/>
      <c r="AL625" s="5"/>
      <c r="AM625" s="5"/>
      <c r="AN625" s="5"/>
      <c r="AO625" s="5"/>
    </row>
    <row r="626" ht="16.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
      <c r="Z626" s="5"/>
      <c r="AA626" s="5"/>
      <c r="AB626" s="5"/>
      <c r="AC626" s="5"/>
      <c r="AD626" s="5"/>
      <c r="AE626" s="5"/>
      <c r="AF626" s="5"/>
      <c r="AG626" s="5"/>
      <c r="AH626" s="5"/>
      <c r="AI626" s="5"/>
      <c r="AJ626" s="5"/>
      <c r="AK626" s="5"/>
      <c r="AL626" s="5"/>
      <c r="AM626" s="5"/>
      <c r="AN626" s="5"/>
      <c r="AO626" s="5"/>
    </row>
    <row r="627" ht="16.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
      <c r="Z627" s="5"/>
      <c r="AA627" s="5"/>
      <c r="AB627" s="5"/>
      <c r="AC627" s="5"/>
      <c r="AD627" s="5"/>
      <c r="AE627" s="5"/>
      <c r="AF627" s="5"/>
      <c r="AG627" s="5"/>
      <c r="AH627" s="5"/>
      <c r="AI627" s="5"/>
      <c r="AJ627" s="5"/>
      <c r="AK627" s="5"/>
      <c r="AL627" s="5"/>
      <c r="AM627" s="5"/>
      <c r="AN627" s="5"/>
      <c r="AO627" s="5"/>
    </row>
    <row r="628" ht="16.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
      <c r="Z628" s="5"/>
      <c r="AA628" s="5"/>
      <c r="AB628" s="5"/>
      <c r="AC628" s="5"/>
      <c r="AD628" s="5"/>
      <c r="AE628" s="5"/>
      <c r="AF628" s="5"/>
      <c r="AG628" s="5"/>
      <c r="AH628" s="5"/>
      <c r="AI628" s="5"/>
      <c r="AJ628" s="5"/>
      <c r="AK628" s="5"/>
      <c r="AL628" s="5"/>
      <c r="AM628" s="5"/>
      <c r="AN628" s="5"/>
      <c r="AO628" s="5"/>
    </row>
    <row r="629" ht="16.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
      <c r="Z629" s="5"/>
      <c r="AA629" s="5"/>
      <c r="AB629" s="5"/>
      <c r="AC629" s="5"/>
      <c r="AD629" s="5"/>
      <c r="AE629" s="5"/>
      <c r="AF629" s="5"/>
      <c r="AG629" s="5"/>
      <c r="AH629" s="5"/>
      <c r="AI629" s="5"/>
      <c r="AJ629" s="5"/>
      <c r="AK629" s="5"/>
      <c r="AL629" s="5"/>
      <c r="AM629" s="5"/>
      <c r="AN629" s="5"/>
      <c r="AO629" s="5"/>
    </row>
    <row r="630" ht="16.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
      <c r="Z630" s="5"/>
      <c r="AA630" s="5"/>
      <c r="AB630" s="5"/>
      <c r="AC630" s="5"/>
      <c r="AD630" s="5"/>
      <c r="AE630" s="5"/>
      <c r="AF630" s="5"/>
      <c r="AG630" s="5"/>
      <c r="AH630" s="5"/>
      <c r="AI630" s="5"/>
      <c r="AJ630" s="5"/>
      <c r="AK630" s="5"/>
      <c r="AL630" s="5"/>
      <c r="AM630" s="5"/>
      <c r="AN630" s="5"/>
      <c r="AO630" s="5"/>
    </row>
    <row r="631" ht="16.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
      <c r="Z631" s="5"/>
      <c r="AA631" s="5"/>
      <c r="AB631" s="5"/>
      <c r="AC631" s="5"/>
      <c r="AD631" s="5"/>
      <c r="AE631" s="5"/>
      <c r="AF631" s="5"/>
      <c r="AG631" s="5"/>
      <c r="AH631" s="5"/>
      <c r="AI631" s="5"/>
      <c r="AJ631" s="5"/>
      <c r="AK631" s="5"/>
      <c r="AL631" s="5"/>
      <c r="AM631" s="5"/>
      <c r="AN631" s="5"/>
      <c r="AO631" s="5"/>
    </row>
    <row r="632" ht="16.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
      <c r="Z632" s="5"/>
      <c r="AA632" s="5"/>
      <c r="AB632" s="5"/>
      <c r="AC632" s="5"/>
      <c r="AD632" s="5"/>
      <c r="AE632" s="5"/>
      <c r="AF632" s="5"/>
      <c r="AG632" s="5"/>
      <c r="AH632" s="5"/>
      <c r="AI632" s="5"/>
      <c r="AJ632" s="5"/>
      <c r="AK632" s="5"/>
      <c r="AL632" s="5"/>
      <c r="AM632" s="5"/>
      <c r="AN632" s="5"/>
      <c r="AO632" s="5"/>
    </row>
    <row r="633" ht="16.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
      <c r="Z633" s="5"/>
      <c r="AA633" s="5"/>
      <c r="AB633" s="5"/>
      <c r="AC633" s="5"/>
      <c r="AD633" s="5"/>
      <c r="AE633" s="5"/>
      <c r="AF633" s="5"/>
      <c r="AG633" s="5"/>
      <c r="AH633" s="5"/>
      <c r="AI633" s="5"/>
      <c r="AJ633" s="5"/>
      <c r="AK633" s="5"/>
      <c r="AL633" s="5"/>
      <c r="AM633" s="5"/>
      <c r="AN633" s="5"/>
      <c r="AO633" s="5"/>
    </row>
    <row r="634" ht="16.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
      <c r="Z634" s="5"/>
      <c r="AA634" s="5"/>
      <c r="AB634" s="5"/>
      <c r="AC634" s="5"/>
      <c r="AD634" s="5"/>
      <c r="AE634" s="5"/>
      <c r="AF634" s="5"/>
      <c r="AG634" s="5"/>
      <c r="AH634" s="5"/>
      <c r="AI634" s="5"/>
      <c r="AJ634" s="5"/>
      <c r="AK634" s="5"/>
      <c r="AL634" s="5"/>
      <c r="AM634" s="5"/>
      <c r="AN634" s="5"/>
      <c r="AO634" s="5"/>
    </row>
    <row r="635" ht="16.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
      <c r="Z635" s="5"/>
      <c r="AA635" s="5"/>
      <c r="AB635" s="5"/>
      <c r="AC635" s="5"/>
      <c r="AD635" s="5"/>
      <c r="AE635" s="5"/>
      <c r="AF635" s="5"/>
      <c r="AG635" s="5"/>
      <c r="AH635" s="5"/>
      <c r="AI635" s="5"/>
      <c r="AJ635" s="5"/>
      <c r="AK635" s="5"/>
      <c r="AL635" s="5"/>
      <c r="AM635" s="5"/>
      <c r="AN635" s="5"/>
      <c r="AO635" s="5"/>
    </row>
    <row r="636" ht="16.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
      <c r="Z636" s="5"/>
      <c r="AA636" s="5"/>
      <c r="AB636" s="5"/>
      <c r="AC636" s="5"/>
      <c r="AD636" s="5"/>
      <c r="AE636" s="5"/>
      <c r="AF636" s="5"/>
      <c r="AG636" s="5"/>
      <c r="AH636" s="5"/>
      <c r="AI636" s="5"/>
      <c r="AJ636" s="5"/>
      <c r="AK636" s="5"/>
      <c r="AL636" s="5"/>
      <c r="AM636" s="5"/>
      <c r="AN636" s="5"/>
      <c r="AO636" s="5"/>
    </row>
    <row r="637" ht="16.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
      <c r="Z637" s="5"/>
      <c r="AA637" s="5"/>
      <c r="AB637" s="5"/>
      <c r="AC637" s="5"/>
      <c r="AD637" s="5"/>
      <c r="AE637" s="5"/>
      <c r="AF637" s="5"/>
      <c r="AG637" s="5"/>
      <c r="AH637" s="5"/>
      <c r="AI637" s="5"/>
      <c r="AJ637" s="5"/>
      <c r="AK637" s="5"/>
      <c r="AL637" s="5"/>
      <c r="AM637" s="5"/>
      <c r="AN637" s="5"/>
      <c r="AO637" s="5"/>
    </row>
    <row r="638" ht="16.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
      <c r="Z638" s="5"/>
      <c r="AA638" s="5"/>
      <c r="AB638" s="5"/>
      <c r="AC638" s="5"/>
      <c r="AD638" s="5"/>
      <c r="AE638" s="5"/>
      <c r="AF638" s="5"/>
      <c r="AG638" s="5"/>
      <c r="AH638" s="5"/>
      <c r="AI638" s="5"/>
      <c r="AJ638" s="5"/>
      <c r="AK638" s="5"/>
      <c r="AL638" s="5"/>
      <c r="AM638" s="5"/>
      <c r="AN638" s="5"/>
      <c r="AO638" s="5"/>
    </row>
    <row r="639" ht="16.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
      <c r="Z639" s="5"/>
      <c r="AA639" s="5"/>
      <c r="AB639" s="5"/>
      <c r="AC639" s="5"/>
      <c r="AD639" s="5"/>
      <c r="AE639" s="5"/>
      <c r="AF639" s="5"/>
      <c r="AG639" s="5"/>
      <c r="AH639" s="5"/>
      <c r="AI639" s="5"/>
      <c r="AJ639" s="5"/>
      <c r="AK639" s="5"/>
      <c r="AL639" s="5"/>
      <c r="AM639" s="5"/>
      <c r="AN639" s="5"/>
      <c r="AO639" s="5"/>
    </row>
    <row r="640" ht="16.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
      <c r="Z640" s="5"/>
      <c r="AA640" s="5"/>
      <c r="AB640" s="5"/>
      <c r="AC640" s="5"/>
      <c r="AD640" s="5"/>
      <c r="AE640" s="5"/>
      <c r="AF640" s="5"/>
      <c r="AG640" s="5"/>
      <c r="AH640" s="5"/>
      <c r="AI640" s="5"/>
      <c r="AJ640" s="5"/>
      <c r="AK640" s="5"/>
      <c r="AL640" s="5"/>
      <c r="AM640" s="5"/>
      <c r="AN640" s="5"/>
      <c r="AO640" s="5"/>
    </row>
    <row r="641" ht="16.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
      <c r="Z641" s="5"/>
      <c r="AA641" s="5"/>
      <c r="AB641" s="5"/>
      <c r="AC641" s="5"/>
      <c r="AD641" s="5"/>
      <c r="AE641" s="5"/>
      <c r="AF641" s="5"/>
      <c r="AG641" s="5"/>
      <c r="AH641" s="5"/>
      <c r="AI641" s="5"/>
      <c r="AJ641" s="5"/>
      <c r="AK641" s="5"/>
      <c r="AL641" s="5"/>
      <c r="AM641" s="5"/>
      <c r="AN641" s="5"/>
      <c r="AO641" s="5"/>
    </row>
    <row r="642" ht="16.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
      <c r="Z642" s="5"/>
      <c r="AA642" s="5"/>
      <c r="AB642" s="5"/>
      <c r="AC642" s="5"/>
      <c r="AD642" s="5"/>
      <c r="AE642" s="5"/>
      <c r="AF642" s="5"/>
      <c r="AG642" s="5"/>
      <c r="AH642" s="5"/>
      <c r="AI642" s="5"/>
      <c r="AJ642" s="5"/>
      <c r="AK642" s="5"/>
      <c r="AL642" s="5"/>
      <c r="AM642" s="5"/>
      <c r="AN642" s="5"/>
      <c r="AO642" s="5"/>
    </row>
    <row r="643" ht="16.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
      <c r="Z643" s="5"/>
      <c r="AA643" s="5"/>
      <c r="AB643" s="5"/>
      <c r="AC643" s="5"/>
      <c r="AD643" s="5"/>
      <c r="AE643" s="5"/>
      <c r="AF643" s="5"/>
      <c r="AG643" s="5"/>
      <c r="AH643" s="5"/>
      <c r="AI643" s="5"/>
      <c r="AJ643" s="5"/>
      <c r="AK643" s="5"/>
      <c r="AL643" s="5"/>
      <c r="AM643" s="5"/>
      <c r="AN643" s="5"/>
      <c r="AO643" s="5"/>
    </row>
    <row r="644" ht="16.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
      <c r="Z644" s="5"/>
      <c r="AA644" s="5"/>
      <c r="AB644" s="5"/>
      <c r="AC644" s="5"/>
      <c r="AD644" s="5"/>
      <c r="AE644" s="5"/>
      <c r="AF644" s="5"/>
      <c r="AG644" s="5"/>
      <c r="AH644" s="5"/>
      <c r="AI644" s="5"/>
      <c r="AJ644" s="5"/>
      <c r="AK644" s="5"/>
      <c r="AL644" s="5"/>
      <c r="AM644" s="5"/>
      <c r="AN644" s="5"/>
      <c r="AO644" s="5"/>
    </row>
    <row r="645" ht="16.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
      <c r="Z645" s="5"/>
      <c r="AA645" s="5"/>
      <c r="AB645" s="5"/>
      <c r="AC645" s="5"/>
      <c r="AD645" s="5"/>
      <c r="AE645" s="5"/>
      <c r="AF645" s="5"/>
      <c r="AG645" s="5"/>
      <c r="AH645" s="5"/>
      <c r="AI645" s="5"/>
      <c r="AJ645" s="5"/>
      <c r="AK645" s="5"/>
      <c r="AL645" s="5"/>
      <c r="AM645" s="5"/>
      <c r="AN645" s="5"/>
      <c r="AO645" s="5"/>
    </row>
    <row r="646" ht="16.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
      <c r="Z646" s="5"/>
      <c r="AA646" s="5"/>
      <c r="AB646" s="5"/>
      <c r="AC646" s="5"/>
      <c r="AD646" s="5"/>
      <c r="AE646" s="5"/>
      <c r="AF646" s="5"/>
      <c r="AG646" s="5"/>
      <c r="AH646" s="5"/>
      <c r="AI646" s="5"/>
      <c r="AJ646" s="5"/>
      <c r="AK646" s="5"/>
      <c r="AL646" s="5"/>
      <c r="AM646" s="5"/>
      <c r="AN646" s="5"/>
      <c r="AO646" s="5"/>
    </row>
    <row r="647" ht="16.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
      <c r="Z647" s="5"/>
      <c r="AA647" s="5"/>
      <c r="AB647" s="5"/>
      <c r="AC647" s="5"/>
      <c r="AD647" s="5"/>
      <c r="AE647" s="5"/>
      <c r="AF647" s="5"/>
      <c r="AG647" s="5"/>
      <c r="AH647" s="5"/>
      <c r="AI647" s="5"/>
      <c r="AJ647" s="5"/>
      <c r="AK647" s="5"/>
      <c r="AL647" s="5"/>
      <c r="AM647" s="5"/>
      <c r="AN647" s="5"/>
      <c r="AO647" s="5"/>
    </row>
    <row r="648" ht="16.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
      <c r="Z648" s="5"/>
      <c r="AA648" s="5"/>
      <c r="AB648" s="5"/>
      <c r="AC648" s="5"/>
      <c r="AD648" s="5"/>
      <c r="AE648" s="5"/>
      <c r="AF648" s="5"/>
      <c r="AG648" s="5"/>
      <c r="AH648" s="5"/>
      <c r="AI648" s="5"/>
      <c r="AJ648" s="5"/>
      <c r="AK648" s="5"/>
      <c r="AL648" s="5"/>
      <c r="AM648" s="5"/>
      <c r="AN648" s="5"/>
      <c r="AO648" s="5"/>
    </row>
    <row r="649" ht="16.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
      <c r="Z649" s="5"/>
      <c r="AA649" s="5"/>
      <c r="AB649" s="5"/>
      <c r="AC649" s="5"/>
      <c r="AD649" s="5"/>
      <c r="AE649" s="5"/>
      <c r="AF649" s="5"/>
      <c r="AG649" s="5"/>
      <c r="AH649" s="5"/>
      <c r="AI649" s="5"/>
      <c r="AJ649" s="5"/>
      <c r="AK649" s="5"/>
      <c r="AL649" s="5"/>
      <c r="AM649" s="5"/>
      <c r="AN649" s="5"/>
      <c r="AO649" s="5"/>
    </row>
    <row r="650" ht="16.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
      <c r="Z650" s="5"/>
      <c r="AA650" s="5"/>
      <c r="AB650" s="5"/>
      <c r="AC650" s="5"/>
      <c r="AD650" s="5"/>
      <c r="AE650" s="5"/>
      <c r="AF650" s="5"/>
      <c r="AG650" s="5"/>
      <c r="AH650" s="5"/>
      <c r="AI650" s="5"/>
      <c r="AJ650" s="5"/>
      <c r="AK650" s="5"/>
      <c r="AL650" s="5"/>
      <c r="AM650" s="5"/>
      <c r="AN650" s="5"/>
      <c r="AO650" s="5"/>
    </row>
    <row r="651" ht="16.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
      <c r="Z651" s="5"/>
      <c r="AA651" s="5"/>
      <c r="AB651" s="5"/>
      <c r="AC651" s="5"/>
      <c r="AD651" s="5"/>
      <c r="AE651" s="5"/>
      <c r="AF651" s="5"/>
      <c r="AG651" s="5"/>
      <c r="AH651" s="5"/>
      <c r="AI651" s="5"/>
      <c r="AJ651" s="5"/>
      <c r="AK651" s="5"/>
      <c r="AL651" s="5"/>
      <c r="AM651" s="5"/>
      <c r="AN651" s="5"/>
      <c r="AO651" s="5"/>
    </row>
    <row r="652" ht="16.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
      <c r="Z652" s="5"/>
      <c r="AA652" s="5"/>
      <c r="AB652" s="5"/>
      <c r="AC652" s="5"/>
      <c r="AD652" s="5"/>
      <c r="AE652" s="5"/>
      <c r="AF652" s="5"/>
      <c r="AG652" s="5"/>
      <c r="AH652" s="5"/>
      <c r="AI652" s="5"/>
      <c r="AJ652" s="5"/>
      <c r="AK652" s="5"/>
      <c r="AL652" s="5"/>
      <c r="AM652" s="5"/>
      <c r="AN652" s="5"/>
      <c r="AO652" s="5"/>
    </row>
    <row r="653" ht="16.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
      <c r="Z653" s="5"/>
      <c r="AA653" s="5"/>
      <c r="AB653" s="5"/>
      <c r="AC653" s="5"/>
      <c r="AD653" s="5"/>
      <c r="AE653" s="5"/>
      <c r="AF653" s="5"/>
      <c r="AG653" s="5"/>
      <c r="AH653" s="5"/>
      <c r="AI653" s="5"/>
      <c r="AJ653" s="5"/>
      <c r="AK653" s="5"/>
      <c r="AL653" s="5"/>
      <c r="AM653" s="5"/>
      <c r="AN653" s="5"/>
      <c r="AO653" s="5"/>
    </row>
    <row r="654" ht="16.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
      <c r="Z654" s="5"/>
      <c r="AA654" s="5"/>
      <c r="AB654" s="5"/>
      <c r="AC654" s="5"/>
      <c r="AD654" s="5"/>
      <c r="AE654" s="5"/>
      <c r="AF654" s="5"/>
      <c r="AG654" s="5"/>
      <c r="AH654" s="5"/>
      <c r="AI654" s="5"/>
      <c r="AJ654" s="5"/>
      <c r="AK654" s="5"/>
      <c r="AL654" s="5"/>
      <c r="AM654" s="5"/>
      <c r="AN654" s="5"/>
      <c r="AO654" s="5"/>
    </row>
    <row r="655" ht="16.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
      <c r="Z655" s="5"/>
      <c r="AA655" s="5"/>
      <c r="AB655" s="5"/>
      <c r="AC655" s="5"/>
      <c r="AD655" s="5"/>
      <c r="AE655" s="5"/>
      <c r="AF655" s="5"/>
      <c r="AG655" s="5"/>
      <c r="AH655" s="5"/>
      <c r="AI655" s="5"/>
      <c r="AJ655" s="5"/>
      <c r="AK655" s="5"/>
      <c r="AL655" s="5"/>
      <c r="AM655" s="5"/>
      <c r="AN655" s="5"/>
      <c r="AO655" s="5"/>
    </row>
    <row r="656" ht="16.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
      <c r="Z656" s="5"/>
      <c r="AA656" s="5"/>
      <c r="AB656" s="5"/>
      <c r="AC656" s="5"/>
      <c r="AD656" s="5"/>
      <c r="AE656" s="5"/>
      <c r="AF656" s="5"/>
      <c r="AG656" s="5"/>
      <c r="AH656" s="5"/>
      <c r="AI656" s="5"/>
      <c r="AJ656" s="5"/>
      <c r="AK656" s="5"/>
      <c r="AL656" s="5"/>
      <c r="AM656" s="5"/>
      <c r="AN656" s="5"/>
      <c r="AO656" s="5"/>
    </row>
    <row r="657" ht="16.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
      <c r="Z657" s="5"/>
      <c r="AA657" s="5"/>
      <c r="AB657" s="5"/>
      <c r="AC657" s="5"/>
      <c r="AD657" s="5"/>
      <c r="AE657" s="5"/>
      <c r="AF657" s="5"/>
      <c r="AG657" s="5"/>
      <c r="AH657" s="5"/>
      <c r="AI657" s="5"/>
      <c r="AJ657" s="5"/>
      <c r="AK657" s="5"/>
      <c r="AL657" s="5"/>
      <c r="AM657" s="5"/>
      <c r="AN657" s="5"/>
      <c r="AO657" s="5"/>
    </row>
    <row r="658" ht="16.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
      <c r="Z658" s="5"/>
      <c r="AA658" s="5"/>
      <c r="AB658" s="5"/>
      <c r="AC658" s="5"/>
      <c r="AD658" s="5"/>
      <c r="AE658" s="5"/>
      <c r="AF658" s="5"/>
      <c r="AG658" s="5"/>
      <c r="AH658" s="5"/>
      <c r="AI658" s="5"/>
      <c r="AJ658" s="5"/>
      <c r="AK658" s="5"/>
      <c r="AL658" s="5"/>
      <c r="AM658" s="5"/>
      <c r="AN658" s="5"/>
      <c r="AO658" s="5"/>
    </row>
    <row r="659" ht="16.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
      <c r="Z659" s="5"/>
      <c r="AA659" s="5"/>
      <c r="AB659" s="5"/>
      <c r="AC659" s="5"/>
      <c r="AD659" s="5"/>
      <c r="AE659" s="5"/>
      <c r="AF659" s="5"/>
      <c r="AG659" s="5"/>
      <c r="AH659" s="5"/>
      <c r="AI659" s="5"/>
      <c r="AJ659" s="5"/>
      <c r="AK659" s="5"/>
      <c r="AL659" s="5"/>
      <c r="AM659" s="5"/>
      <c r="AN659" s="5"/>
      <c r="AO659" s="5"/>
    </row>
    <row r="660" ht="16.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
      <c r="Z660" s="5"/>
      <c r="AA660" s="5"/>
      <c r="AB660" s="5"/>
      <c r="AC660" s="5"/>
      <c r="AD660" s="5"/>
      <c r="AE660" s="5"/>
      <c r="AF660" s="5"/>
      <c r="AG660" s="5"/>
      <c r="AH660" s="5"/>
      <c r="AI660" s="5"/>
      <c r="AJ660" s="5"/>
      <c r="AK660" s="5"/>
      <c r="AL660" s="5"/>
      <c r="AM660" s="5"/>
      <c r="AN660" s="5"/>
      <c r="AO660" s="5"/>
    </row>
    <row r="661" ht="16.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
      <c r="Z661" s="5"/>
      <c r="AA661" s="5"/>
      <c r="AB661" s="5"/>
      <c r="AC661" s="5"/>
      <c r="AD661" s="5"/>
      <c r="AE661" s="5"/>
      <c r="AF661" s="5"/>
      <c r="AG661" s="5"/>
      <c r="AH661" s="5"/>
      <c r="AI661" s="5"/>
      <c r="AJ661" s="5"/>
      <c r="AK661" s="5"/>
      <c r="AL661" s="5"/>
      <c r="AM661" s="5"/>
      <c r="AN661" s="5"/>
      <c r="AO661" s="5"/>
    </row>
    <row r="662" ht="16.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
      <c r="Z662" s="5"/>
      <c r="AA662" s="5"/>
      <c r="AB662" s="5"/>
      <c r="AC662" s="5"/>
      <c r="AD662" s="5"/>
      <c r="AE662" s="5"/>
      <c r="AF662" s="5"/>
      <c r="AG662" s="5"/>
      <c r="AH662" s="5"/>
      <c r="AI662" s="5"/>
      <c r="AJ662" s="5"/>
      <c r="AK662" s="5"/>
      <c r="AL662" s="5"/>
      <c r="AM662" s="5"/>
      <c r="AN662" s="5"/>
      <c r="AO662" s="5"/>
    </row>
    <row r="663" ht="16.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
      <c r="Z663" s="5"/>
      <c r="AA663" s="5"/>
      <c r="AB663" s="5"/>
      <c r="AC663" s="5"/>
      <c r="AD663" s="5"/>
      <c r="AE663" s="5"/>
      <c r="AF663" s="5"/>
      <c r="AG663" s="5"/>
      <c r="AH663" s="5"/>
      <c r="AI663" s="5"/>
      <c r="AJ663" s="5"/>
      <c r="AK663" s="5"/>
      <c r="AL663" s="5"/>
      <c r="AM663" s="5"/>
      <c r="AN663" s="5"/>
      <c r="AO663" s="5"/>
    </row>
    <row r="664" ht="16.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
      <c r="Z664" s="5"/>
      <c r="AA664" s="5"/>
      <c r="AB664" s="5"/>
      <c r="AC664" s="5"/>
      <c r="AD664" s="5"/>
      <c r="AE664" s="5"/>
      <c r="AF664" s="5"/>
      <c r="AG664" s="5"/>
      <c r="AH664" s="5"/>
      <c r="AI664" s="5"/>
      <c r="AJ664" s="5"/>
      <c r="AK664" s="5"/>
      <c r="AL664" s="5"/>
      <c r="AM664" s="5"/>
      <c r="AN664" s="5"/>
      <c r="AO664" s="5"/>
    </row>
    <row r="665" ht="16.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
      <c r="Z665" s="5"/>
      <c r="AA665" s="5"/>
      <c r="AB665" s="5"/>
      <c r="AC665" s="5"/>
      <c r="AD665" s="5"/>
      <c r="AE665" s="5"/>
      <c r="AF665" s="5"/>
      <c r="AG665" s="5"/>
      <c r="AH665" s="5"/>
      <c r="AI665" s="5"/>
      <c r="AJ665" s="5"/>
      <c r="AK665" s="5"/>
      <c r="AL665" s="5"/>
      <c r="AM665" s="5"/>
      <c r="AN665" s="5"/>
      <c r="AO665" s="5"/>
    </row>
    <row r="666" ht="16.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
      <c r="Z666" s="5"/>
      <c r="AA666" s="5"/>
      <c r="AB666" s="5"/>
      <c r="AC666" s="5"/>
      <c r="AD666" s="5"/>
      <c r="AE666" s="5"/>
      <c r="AF666" s="5"/>
      <c r="AG666" s="5"/>
      <c r="AH666" s="5"/>
      <c r="AI666" s="5"/>
      <c r="AJ666" s="5"/>
      <c r="AK666" s="5"/>
      <c r="AL666" s="5"/>
      <c r="AM666" s="5"/>
      <c r="AN666" s="5"/>
      <c r="AO666" s="5"/>
    </row>
    <row r="667" ht="16.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
      <c r="Z667" s="5"/>
      <c r="AA667" s="5"/>
      <c r="AB667" s="5"/>
      <c r="AC667" s="5"/>
      <c r="AD667" s="5"/>
      <c r="AE667" s="5"/>
      <c r="AF667" s="5"/>
      <c r="AG667" s="5"/>
      <c r="AH667" s="5"/>
      <c r="AI667" s="5"/>
      <c r="AJ667" s="5"/>
      <c r="AK667" s="5"/>
      <c r="AL667" s="5"/>
      <c r="AM667" s="5"/>
      <c r="AN667" s="5"/>
      <c r="AO667" s="5"/>
    </row>
    <row r="668" ht="16.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
      <c r="Z668" s="5"/>
      <c r="AA668" s="5"/>
      <c r="AB668" s="5"/>
      <c r="AC668" s="5"/>
      <c r="AD668" s="5"/>
      <c r="AE668" s="5"/>
      <c r="AF668" s="5"/>
      <c r="AG668" s="5"/>
      <c r="AH668" s="5"/>
      <c r="AI668" s="5"/>
      <c r="AJ668" s="5"/>
      <c r="AK668" s="5"/>
      <c r="AL668" s="5"/>
      <c r="AM668" s="5"/>
      <c r="AN668" s="5"/>
      <c r="AO668" s="5"/>
    </row>
    <row r="669" ht="16.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
      <c r="Z669" s="5"/>
      <c r="AA669" s="5"/>
      <c r="AB669" s="5"/>
      <c r="AC669" s="5"/>
      <c r="AD669" s="5"/>
      <c r="AE669" s="5"/>
      <c r="AF669" s="5"/>
      <c r="AG669" s="5"/>
      <c r="AH669" s="5"/>
      <c r="AI669" s="5"/>
      <c r="AJ669" s="5"/>
      <c r="AK669" s="5"/>
      <c r="AL669" s="5"/>
      <c r="AM669" s="5"/>
      <c r="AN669" s="5"/>
      <c r="AO669" s="5"/>
    </row>
    <row r="670" ht="16.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
      <c r="Z670" s="5"/>
      <c r="AA670" s="5"/>
      <c r="AB670" s="5"/>
      <c r="AC670" s="5"/>
      <c r="AD670" s="5"/>
      <c r="AE670" s="5"/>
      <c r="AF670" s="5"/>
      <c r="AG670" s="5"/>
      <c r="AH670" s="5"/>
      <c r="AI670" s="5"/>
      <c r="AJ670" s="5"/>
      <c r="AK670" s="5"/>
      <c r="AL670" s="5"/>
      <c r="AM670" s="5"/>
      <c r="AN670" s="5"/>
      <c r="AO670" s="5"/>
    </row>
    <row r="671" ht="16.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
      <c r="Z671" s="5"/>
      <c r="AA671" s="5"/>
      <c r="AB671" s="5"/>
      <c r="AC671" s="5"/>
      <c r="AD671" s="5"/>
      <c r="AE671" s="5"/>
      <c r="AF671" s="5"/>
      <c r="AG671" s="5"/>
      <c r="AH671" s="5"/>
      <c r="AI671" s="5"/>
      <c r="AJ671" s="5"/>
      <c r="AK671" s="5"/>
      <c r="AL671" s="5"/>
      <c r="AM671" s="5"/>
      <c r="AN671" s="5"/>
      <c r="AO671" s="5"/>
    </row>
    <row r="672" ht="16.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
      <c r="Z672" s="5"/>
      <c r="AA672" s="5"/>
      <c r="AB672" s="5"/>
      <c r="AC672" s="5"/>
      <c r="AD672" s="5"/>
      <c r="AE672" s="5"/>
      <c r="AF672" s="5"/>
      <c r="AG672" s="5"/>
      <c r="AH672" s="5"/>
      <c r="AI672" s="5"/>
      <c r="AJ672" s="5"/>
      <c r="AK672" s="5"/>
      <c r="AL672" s="5"/>
      <c r="AM672" s="5"/>
      <c r="AN672" s="5"/>
      <c r="AO672" s="5"/>
    </row>
    <row r="673" ht="16.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
      <c r="Z673" s="5"/>
      <c r="AA673" s="5"/>
      <c r="AB673" s="5"/>
      <c r="AC673" s="5"/>
      <c r="AD673" s="5"/>
      <c r="AE673" s="5"/>
      <c r="AF673" s="5"/>
      <c r="AG673" s="5"/>
      <c r="AH673" s="5"/>
      <c r="AI673" s="5"/>
      <c r="AJ673" s="5"/>
      <c r="AK673" s="5"/>
      <c r="AL673" s="5"/>
      <c r="AM673" s="5"/>
      <c r="AN673" s="5"/>
      <c r="AO673" s="5"/>
    </row>
    <row r="674" ht="16.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
      <c r="Z674" s="5"/>
      <c r="AA674" s="5"/>
      <c r="AB674" s="5"/>
      <c r="AC674" s="5"/>
      <c r="AD674" s="5"/>
      <c r="AE674" s="5"/>
      <c r="AF674" s="5"/>
      <c r="AG674" s="5"/>
      <c r="AH674" s="5"/>
      <c r="AI674" s="5"/>
      <c r="AJ674" s="5"/>
      <c r="AK674" s="5"/>
      <c r="AL674" s="5"/>
      <c r="AM674" s="5"/>
      <c r="AN674" s="5"/>
      <c r="AO674" s="5"/>
    </row>
    <row r="675" ht="16.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
      <c r="Z675" s="5"/>
      <c r="AA675" s="5"/>
      <c r="AB675" s="5"/>
      <c r="AC675" s="5"/>
      <c r="AD675" s="5"/>
      <c r="AE675" s="5"/>
      <c r="AF675" s="5"/>
      <c r="AG675" s="5"/>
      <c r="AH675" s="5"/>
      <c r="AI675" s="5"/>
      <c r="AJ675" s="5"/>
      <c r="AK675" s="5"/>
      <c r="AL675" s="5"/>
      <c r="AM675" s="5"/>
      <c r="AN675" s="5"/>
      <c r="AO675" s="5"/>
    </row>
    <row r="676" ht="16.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
      <c r="Z676" s="5"/>
      <c r="AA676" s="5"/>
      <c r="AB676" s="5"/>
      <c r="AC676" s="5"/>
      <c r="AD676" s="5"/>
      <c r="AE676" s="5"/>
      <c r="AF676" s="5"/>
      <c r="AG676" s="5"/>
      <c r="AH676" s="5"/>
      <c r="AI676" s="5"/>
      <c r="AJ676" s="5"/>
      <c r="AK676" s="5"/>
      <c r="AL676" s="5"/>
      <c r="AM676" s="5"/>
      <c r="AN676" s="5"/>
      <c r="AO676" s="5"/>
    </row>
    <row r="677" ht="16.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
      <c r="Z677" s="5"/>
      <c r="AA677" s="5"/>
      <c r="AB677" s="5"/>
      <c r="AC677" s="5"/>
      <c r="AD677" s="5"/>
      <c r="AE677" s="5"/>
      <c r="AF677" s="5"/>
      <c r="AG677" s="5"/>
      <c r="AH677" s="5"/>
      <c r="AI677" s="5"/>
      <c r="AJ677" s="5"/>
      <c r="AK677" s="5"/>
      <c r="AL677" s="5"/>
      <c r="AM677" s="5"/>
      <c r="AN677" s="5"/>
      <c r="AO677" s="5"/>
    </row>
    <row r="678" ht="16.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
      <c r="Z678" s="5"/>
      <c r="AA678" s="5"/>
      <c r="AB678" s="5"/>
      <c r="AC678" s="5"/>
      <c r="AD678" s="5"/>
      <c r="AE678" s="5"/>
      <c r="AF678" s="5"/>
      <c r="AG678" s="5"/>
      <c r="AH678" s="5"/>
      <c r="AI678" s="5"/>
      <c r="AJ678" s="5"/>
      <c r="AK678" s="5"/>
      <c r="AL678" s="5"/>
      <c r="AM678" s="5"/>
      <c r="AN678" s="5"/>
      <c r="AO678" s="5"/>
    </row>
    <row r="679" ht="16.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
      <c r="Z679" s="5"/>
      <c r="AA679" s="5"/>
      <c r="AB679" s="5"/>
      <c r="AC679" s="5"/>
      <c r="AD679" s="5"/>
      <c r="AE679" s="5"/>
      <c r="AF679" s="5"/>
      <c r="AG679" s="5"/>
      <c r="AH679" s="5"/>
      <c r="AI679" s="5"/>
      <c r="AJ679" s="5"/>
      <c r="AK679" s="5"/>
      <c r="AL679" s="5"/>
      <c r="AM679" s="5"/>
      <c r="AN679" s="5"/>
      <c r="AO679" s="5"/>
    </row>
    <row r="680" ht="16.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
      <c r="Z680" s="5"/>
      <c r="AA680" s="5"/>
      <c r="AB680" s="5"/>
      <c r="AC680" s="5"/>
      <c r="AD680" s="5"/>
      <c r="AE680" s="5"/>
      <c r="AF680" s="5"/>
      <c r="AG680" s="5"/>
      <c r="AH680" s="5"/>
      <c r="AI680" s="5"/>
      <c r="AJ680" s="5"/>
      <c r="AK680" s="5"/>
      <c r="AL680" s="5"/>
      <c r="AM680" s="5"/>
      <c r="AN680" s="5"/>
      <c r="AO680" s="5"/>
    </row>
    <row r="681" ht="16.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
      <c r="Z681" s="5"/>
      <c r="AA681" s="5"/>
      <c r="AB681" s="5"/>
      <c r="AC681" s="5"/>
      <c r="AD681" s="5"/>
      <c r="AE681" s="5"/>
      <c r="AF681" s="5"/>
      <c r="AG681" s="5"/>
      <c r="AH681" s="5"/>
      <c r="AI681" s="5"/>
      <c r="AJ681" s="5"/>
      <c r="AK681" s="5"/>
      <c r="AL681" s="5"/>
      <c r="AM681" s="5"/>
      <c r="AN681" s="5"/>
      <c r="AO681" s="5"/>
    </row>
    <row r="682" ht="16.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
      <c r="Z682" s="5"/>
      <c r="AA682" s="5"/>
      <c r="AB682" s="5"/>
      <c r="AC682" s="5"/>
      <c r="AD682" s="5"/>
      <c r="AE682" s="5"/>
      <c r="AF682" s="5"/>
      <c r="AG682" s="5"/>
      <c r="AH682" s="5"/>
      <c r="AI682" s="5"/>
      <c r="AJ682" s="5"/>
      <c r="AK682" s="5"/>
      <c r="AL682" s="5"/>
      <c r="AM682" s="5"/>
      <c r="AN682" s="5"/>
      <c r="AO682" s="5"/>
    </row>
    <row r="683" ht="16.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
      <c r="Z683" s="5"/>
      <c r="AA683" s="5"/>
      <c r="AB683" s="5"/>
      <c r="AC683" s="5"/>
      <c r="AD683" s="5"/>
      <c r="AE683" s="5"/>
      <c r="AF683" s="5"/>
      <c r="AG683" s="5"/>
      <c r="AH683" s="5"/>
      <c r="AI683" s="5"/>
      <c r="AJ683" s="5"/>
      <c r="AK683" s="5"/>
      <c r="AL683" s="5"/>
      <c r="AM683" s="5"/>
      <c r="AN683" s="5"/>
      <c r="AO683" s="5"/>
    </row>
    <row r="684" ht="16.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
      <c r="Z684" s="5"/>
      <c r="AA684" s="5"/>
      <c r="AB684" s="5"/>
      <c r="AC684" s="5"/>
      <c r="AD684" s="5"/>
      <c r="AE684" s="5"/>
      <c r="AF684" s="5"/>
      <c r="AG684" s="5"/>
      <c r="AH684" s="5"/>
      <c r="AI684" s="5"/>
      <c r="AJ684" s="5"/>
      <c r="AK684" s="5"/>
      <c r="AL684" s="5"/>
      <c r="AM684" s="5"/>
      <c r="AN684" s="5"/>
      <c r="AO684" s="5"/>
    </row>
    <row r="685" ht="16.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
      <c r="Z685" s="5"/>
      <c r="AA685" s="5"/>
      <c r="AB685" s="5"/>
      <c r="AC685" s="5"/>
      <c r="AD685" s="5"/>
      <c r="AE685" s="5"/>
      <c r="AF685" s="5"/>
      <c r="AG685" s="5"/>
      <c r="AH685" s="5"/>
      <c r="AI685" s="5"/>
      <c r="AJ685" s="5"/>
      <c r="AK685" s="5"/>
      <c r="AL685" s="5"/>
      <c r="AM685" s="5"/>
      <c r="AN685" s="5"/>
      <c r="AO685" s="5"/>
    </row>
    <row r="686" ht="16.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
      <c r="Z686" s="5"/>
      <c r="AA686" s="5"/>
      <c r="AB686" s="5"/>
      <c r="AC686" s="5"/>
      <c r="AD686" s="5"/>
      <c r="AE686" s="5"/>
      <c r="AF686" s="5"/>
      <c r="AG686" s="5"/>
      <c r="AH686" s="5"/>
      <c r="AI686" s="5"/>
      <c r="AJ686" s="5"/>
      <c r="AK686" s="5"/>
      <c r="AL686" s="5"/>
      <c r="AM686" s="5"/>
      <c r="AN686" s="5"/>
      <c r="AO686" s="5"/>
    </row>
    <row r="687" ht="16.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
      <c r="Z687" s="5"/>
      <c r="AA687" s="5"/>
      <c r="AB687" s="5"/>
      <c r="AC687" s="5"/>
      <c r="AD687" s="5"/>
      <c r="AE687" s="5"/>
      <c r="AF687" s="5"/>
      <c r="AG687" s="5"/>
      <c r="AH687" s="5"/>
      <c r="AI687" s="5"/>
      <c r="AJ687" s="5"/>
      <c r="AK687" s="5"/>
      <c r="AL687" s="5"/>
      <c r="AM687" s="5"/>
      <c r="AN687" s="5"/>
      <c r="AO687" s="5"/>
    </row>
    <row r="688" ht="16.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
      <c r="Z688" s="5"/>
      <c r="AA688" s="5"/>
      <c r="AB688" s="5"/>
      <c r="AC688" s="5"/>
      <c r="AD688" s="5"/>
      <c r="AE688" s="5"/>
      <c r="AF688" s="5"/>
      <c r="AG688" s="5"/>
      <c r="AH688" s="5"/>
      <c r="AI688" s="5"/>
      <c r="AJ688" s="5"/>
      <c r="AK688" s="5"/>
      <c r="AL688" s="5"/>
      <c r="AM688" s="5"/>
      <c r="AN688" s="5"/>
      <c r="AO688" s="5"/>
    </row>
    <row r="689" ht="16.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
      <c r="Z689" s="5"/>
      <c r="AA689" s="5"/>
      <c r="AB689" s="5"/>
      <c r="AC689" s="5"/>
      <c r="AD689" s="5"/>
      <c r="AE689" s="5"/>
      <c r="AF689" s="5"/>
      <c r="AG689" s="5"/>
      <c r="AH689" s="5"/>
      <c r="AI689" s="5"/>
      <c r="AJ689" s="5"/>
      <c r="AK689" s="5"/>
      <c r="AL689" s="5"/>
      <c r="AM689" s="5"/>
      <c r="AN689" s="5"/>
      <c r="AO689" s="5"/>
    </row>
    <row r="690" ht="16.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
      <c r="Z690" s="5"/>
      <c r="AA690" s="5"/>
      <c r="AB690" s="5"/>
      <c r="AC690" s="5"/>
      <c r="AD690" s="5"/>
      <c r="AE690" s="5"/>
      <c r="AF690" s="5"/>
      <c r="AG690" s="5"/>
      <c r="AH690" s="5"/>
      <c r="AI690" s="5"/>
      <c r="AJ690" s="5"/>
      <c r="AK690" s="5"/>
      <c r="AL690" s="5"/>
      <c r="AM690" s="5"/>
      <c r="AN690" s="5"/>
      <c r="AO690" s="5"/>
    </row>
    <row r="691" ht="16.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
      <c r="Z691" s="5"/>
      <c r="AA691" s="5"/>
      <c r="AB691" s="5"/>
      <c r="AC691" s="5"/>
      <c r="AD691" s="5"/>
      <c r="AE691" s="5"/>
      <c r="AF691" s="5"/>
      <c r="AG691" s="5"/>
      <c r="AH691" s="5"/>
      <c r="AI691" s="5"/>
      <c r="AJ691" s="5"/>
      <c r="AK691" s="5"/>
      <c r="AL691" s="5"/>
      <c r="AM691" s="5"/>
      <c r="AN691" s="5"/>
      <c r="AO691" s="5"/>
    </row>
    <row r="692" ht="16.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
      <c r="Z692" s="5"/>
      <c r="AA692" s="5"/>
      <c r="AB692" s="5"/>
      <c r="AC692" s="5"/>
      <c r="AD692" s="5"/>
      <c r="AE692" s="5"/>
      <c r="AF692" s="5"/>
      <c r="AG692" s="5"/>
      <c r="AH692" s="5"/>
      <c r="AI692" s="5"/>
      <c r="AJ692" s="5"/>
      <c r="AK692" s="5"/>
      <c r="AL692" s="5"/>
      <c r="AM692" s="5"/>
      <c r="AN692" s="5"/>
      <c r="AO692" s="5"/>
    </row>
    <row r="693" ht="16.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
      <c r="Z693" s="5"/>
      <c r="AA693" s="5"/>
      <c r="AB693" s="5"/>
      <c r="AC693" s="5"/>
      <c r="AD693" s="5"/>
      <c r="AE693" s="5"/>
      <c r="AF693" s="5"/>
      <c r="AG693" s="5"/>
      <c r="AH693" s="5"/>
      <c r="AI693" s="5"/>
      <c r="AJ693" s="5"/>
      <c r="AK693" s="5"/>
      <c r="AL693" s="5"/>
      <c r="AM693" s="5"/>
      <c r="AN693" s="5"/>
      <c r="AO693" s="5"/>
    </row>
    <row r="694" ht="16.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
      <c r="Z694" s="5"/>
      <c r="AA694" s="5"/>
      <c r="AB694" s="5"/>
      <c r="AC694" s="5"/>
      <c r="AD694" s="5"/>
      <c r="AE694" s="5"/>
      <c r="AF694" s="5"/>
      <c r="AG694" s="5"/>
      <c r="AH694" s="5"/>
      <c r="AI694" s="5"/>
      <c r="AJ694" s="5"/>
      <c r="AK694" s="5"/>
      <c r="AL694" s="5"/>
      <c r="AM694" s="5"/>
      <c r="AN694" s="5"/>
      <c r="AO694" s="5"/>
    </row>
    <row r="695" ht="16.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
      <c r="Z695" s="5"/>
      <c r="AA695" s="5"/>
      <c r="AB695" s="5"/>
      <c r="AC695" s="5"/>
      <c r="AD695" s="5"/>
      <c r="AE695" s="5"/>
      <c r="AF695" s="5"/>
      <c r="AG695" s="5"/>
      <c r="AH695" s="5"/>
      <c r="AI695" s="5"/>
      <c r="AJ695" s="5"/>
      <c r="AK695" s="5"/>
      <c r="AL695" s="5"/>
      <c r="AM695" s="5"/>
      <c r="AN695" s="5"/>
      <c r="AO695" s="5"/>
    </row>
    <row r="696" ht="16.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
      <c r="Z696" s="5"/>
      <c r="AA696" s="5"/>
      <c r="AB696" s="5"/>
      <c r="AC696" s="5"/>
      <c r="AD696" s="5"/>
      <c r="AE696" s="5"/>
      <c r="AF696" s="5"/>
      <c r="AG696" s="5"/>
      <c r="AH696" s="5"/>
      <c r="AI696" s="5"/>
      <c r="AJ696" s="5"/>
      <c r="AK696" s="5"/>
      <c r="AL696" s="5"/>
      <c r="AM696" s="5"/>
      <c r="AN696" s="5"/>
      <c r="AO696" s="5"/>
    </row>
    <row r="697" ht="16.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
      <c r="Z697" s="5"/>
      <c r="AA697" s="5"/>
      <c r="AB697" s="5"/>
      <c r="AC697" s="5"/>
      <c r="AD697" s="5"/>
      <c r="AE697" s="5"/>
      <c r="AF697" s="5"/>
      <c r="AG697" s="5"/>
      <c r="AH697" s="5"/>
      <c r="AI697" s="5"/>
      <c r="AJ697" s="5"/>
      <c r="AK697" s="5"/>
      <c r="AL697" s="5"/>
      <c r="AM697" s="5"/>
      <c r="AN697" s="5"/>
      <c r="AO697" s="5"/>
    </row>
    <row r="698" ht="16.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
      <c r="Z698" s="5"/>
      <c r="AA698" s="5"/>
      <c r="AB698" s="5"/>
      <c r="AC698" s="5"/>
      <c r="AD698" s="5"/>
      <c r="AE698" s="5"/>
      <c r="AF698" s="5"/>
      <c r="AG698" s="5"/>
      <c r="AH698" s="5"/>
      <c r="AI698" s="5"/>
      <c r="AJ698" s="5"/>
      <c r="AK698" s="5"/>
      <c r="AL698" s="5"/>
      <c r="AM698" s="5"/>
      <c r="AN698" s="5"/>
      <c r="AO698" s="5"/>
    </row>
    <row r="699" ht="16.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
      <c r="Z699" s="5"/>
      <c r="AA699" s="5"/>
      <c r="AB699" s="5"/>
      <c r="AC699" s="5"/>
      <c r="AD699" s="5"/>
      <c r="AE699" s="5"/>
      <c r="AF699" s="5"/>
      <c r="AG699" s="5"/>
      <c r="AH699" s="5"/>
      <c r="AI699" s="5"/>
      <c r="AJ699" s="5"/>
      <c r="AK699" s="5"/>
      <c r="AL699" s="5"/>
      <c r="AM699" s="5"/>
      <c r="AN699" s="5"/>
      <c r="AO699" s="5"/>
    </row>
    <row r="700" ht="16.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
      <c r="Z700" s="5"/>
      <c r="AA700" s="5"/>
      <c r="AB700" s="5"/>
      <c r="AC700" s="5"/>
      <c r="AD700" s="5"/>
      <c r="AE700" s="5"/>
      <c r="AF700" s="5"/>
      <c r="AG700" s="5"/>
      <c r="AH700" s="5"/>
      <c r="AI700" s="5"/>
      <c r="AJ700" s="5"/>
      <c r="AK700" s="5"/>
      <c r="AL700" s="5"/>
      <c r="AM700" s="5"/>
      <c r="AN700" s="5"/>
      <c r="AO700" s="5"/>
    </row>
    <row r="701" ht="16.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
      <c r="Z701" s="5"/>
      <c r="AA701" s="5"/>
      <c r="AB701" s="5"/>
      <c r="AC701" s="5"/>
      <c r="AD701" s="5"/>
      <c r="AE701" s="5"/>
      <c r="AF701" s="5"/>
      <c r="AG701" s="5"/>
      <c r="AH701" s="5"/>
      <c r="AI701" s="5"/>
      <c r="AJ701" s="5"/>
      <c r="AK701" s="5"/>
      <c r="AL701" s="5"/>
      <c r="AM701" s="5"/>
      <c r="AN701" s="5"/>
      <c r="AO701" s="5"/>
    </row>
    <row r="702" ht="16.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
      <c r="Z702" s="5"/>
      <c r="AA702" s="5"/>
      <c r="AB702" s="5"/>
      <c r="AC702" s="5"/>
      <c r="AD702" s="5"/>
      <c r="AE702" s="5"/>
      <c r="AF702" s="5"/>
      <c r="AG702" s="5"/>
      <c r="AH702" s="5"/>
      <c r="AI702" s="5"/>
      <c r="AJ702" s="5"/>
      <c r="AK702" s="5"/>
      <c r="AL702" s="5"/>
      <c r="AM702" s="5"/>
      <c r="AN702" s="5"/>
      <c r="AO702" s="5"/>
    </row>
    <row r="703" ht="16.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
      <c r="Z703" s="5"/>
      <c r="AA703" s="5"/>
      <c r="AB703" s="5"/>
      <c r="AC703" s="5"/>
      <c r="AD703" s="5"/>
      <c r="AE703" s="5"/>
      <c r="AF703" s="5"/>
      <c r="AG703" s="5"/>
      <c r="AH703" s="5"/>
      <c r="AI703" s="5"/>
      <c r="AJ703" s="5"/>
      <c r="AK703" s="5"/>
      <c r="AL703" s="5"/>
      <c r="AM703" s="5"/>
      <c r="AN703" s="5"/>
      <c r="AO703" s="5"/>
    </row>
    <row r="704" ht="16.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
      <c r="Z704" s="5"/>
      <c r="AA704" s="5"/>
      <c r="AB704" s="5"/>
      <c r="AC704" s="5"/>
      <c r="AD704" s="5"/>
      <c r="AE704" s="5"/>
      <c r="AF704" s="5"/>
      <c r="AG704" s="5"/>
      <c r="AH704" s="5"/>
      <c r="AI704" s="5"/>
      <c r="AJ704" s="5"/>
      <c r="AK704" s="5"/>
      <c r="AL704" s="5"/>
      <c r="AM704" s="5"/>
      <c r="AN704" s="5"/>
      <c r="AO704" s="5"/>
    </row>
    <row r="705" ht="16.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
      <c r="Z705" s="5"/>
      <c r="AA705" s="5"/>
      <c r="AB705" s="5"/>
      <c r="AC705" s="5"/>
      <c r="AD705" s="5"/>
      <c r="AE705" s="5"/>
      <c r="AF705" s="5"/>
      <c r="AG705" s="5"/>
      <c r="AH705" s="5"/>
      <c r="AI705" s="5"/>
      <c r="AJ705" s="5"/>
      <c r="AK705" s="5"/>
      <c r="AL705" s="5"/>
      <c r="AM705" s="5"/>
      <c r="AN705" s="5"/>
      <c r="AO705" s="5"/>
    </row>
    <row r="706" ht="16.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
      <c r="Z706" s="5"/>
      <c r="AA706" s="5"/>
      <c r="AB706" s="5"/>
      <c r="AC706" s="5"/>
      <c r="AD706" s="5"/>
      <c r="AE706" s="5"/>
      <c r="AF706" s="5"/>
      <c r="AG706" s="5"/>
      <c r="AH706" s="5"/>
      <c r="AI706" s="5"/>
      <c r="AJ706" s="5"/>
      <c r="AK706" s="5"/>
      <c r="AL706" s="5"/>
      <c r="AM706" s="5"/>
      <c r="AN706" s="5"/>
      <c r="AO706" s="5"/>
    </row>
    <row r="707" ht="16.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
      <c r="Z707" s="5"/>
      <c r="AA707" s="5"/>
      <c r="AB707" s="5"/>
      <c r="AC707" s="5"/>
      <c r="AD707" s="5"/>
      <c r="AE707" s="5"/>
      <c r="AF707" s="5"/>
      <c r="AG707" s="5"/>
      <c r="AH707" s="5"/>
      <c r="AI707" s="5"/>
      <c r="AJ707" s="5"/>
      <c r="AK707" s="5"/>
      <c r="AL707" s="5"/>
      <c r="AM707" s="5"/>
      <c r="AN707" s="5"/>
      <c r="AO707" s="5"/>
    </row>
    <row r="708" ht="16.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
      <c r="Z708" s="5"/>
      <c r="AA708" s="5"/>
      <c r="AB708" s="5"/>
      <c r="AC708" s="5"/>
      <c r="AD708" s="5"/>
      <c r="AE708" s="5"/>
      <c r="AF708" s="5"/>
      <c r="AG708" s="5"/>
      <c r="AH708" s="5"/>
      <c r="AI708" s="5"/>
      <c r="AJ708" s="5"/>
      <c r="AK708" s="5"/>
      <c r="AL708" s="5"/>
      <c r="AM708" s="5"/>
      <c r="AN708" s="5"/>
      <c r="AO708" s="5"/>
    </row>
    <row r="709" ht="16.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
      <c r="Z709" s="5"/>
      <c r="AA709" s="5"/>
      <c r="AB709" s="5"/>
      <c r="AC709" s="5"/>
      <c r="AD709" s="5"/>
      <c r="AE709" s="5"/>
      <c r="AF709" s="5"/>
      <c r="AG709" s="5"/>
      <c r="AH709" s="5"/>
      <c r="AI709" s="5"/>
      <c r="AJ709" s="5"/>
      <c r="AK709" s="5"/>
      <c r="AL709" s="5"/>
      <c r="AM709" s="5"/>
      <c r="AN709" s="5"/>
      <c r="AO709" s="5"/>
    </row>
    <row r="710" ht="16.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
      <c r="Z710" s="5"/>
      <c r="AA710" s="5"/>
      <c r="AB710" s="5"/>
      <c r="AC710" s="5"/>
      <c r="AD710" s="5"/>
      <c r="AE710" s="5"/>
      <c r="AF710" s="5"/>
      <c r="AG710" s="5"/>
      <c r="AH710" s="5"/>
      <c r="AI710" s="5"/>
      <c r="AJ710" s="5"/>
      <c r="AK710" s="5"/>
      <c r="AL710" s="5"/>
      <c r="AM710" s="5"/>
      <c r="AN710" s="5"/>
      <c r="AO710" s="5"/>
    </row>
    <row r="711" ht="16.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
      <c r="Z711" s="5"/>
      <c r="AA711" s="5"/>
      <c r="AB711" s="5"/>
      <c r="AC711" s="5"/>
      <c r="AD711" s="5"/>
      <c r="AE711" s="5"/>
      <c r="AF711" s="5"/>
      <c r="AG711" s="5"/>
      <c r="AH711" s="5"/>
      <c r="AI711" s="5"/>
      <c r="AJ711" s="5"/>
      <c r="AK711" s="5"/>
      <c r="AL711" s="5"/>
      <c r="AM711" s="5"/>
      <c r="AN711" s="5"/>
      <c r="AO711" s="5"/>
    </row>
    <row r="712" ht="16.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
      <c r="Z712" s="5"/>
      <c r="AA712" s="5"/>
      <c r="AB712" s="5"/>
      <c r="AC712" s="5"/>
      <c r="AD712" s="5"/>
      <c r="AE712" s="5"/>
      <c r="AF712" s="5"/>
      <c r="AG712" s="5"/>
      <c r="AH712" s="5"/>
      <c r="AI712" s="5"/>
      <c r="AJ712" s="5"/>
      <c r="AK712" s="5"/>
      <c r="AL712" s="5"/>
      <c r="AM712" s="5"/>
      <c r="AN712" s="5"/>
      <c r="AO712" s="5"/>
    </row>
    <row r="713" ht="16.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
      <c r="Z713" s="5"/>
      <c r="AA713" s="5"/>
      <c r="AB713" s="5"/>
      <c r="AC713" s="5"/>
      <c r="AD713" s="5"/>
      <c r="AE713" s="5"/>
      <c r="AF713" s="5"/>
      <c r="AG713" s="5"/>
      <c r="AH713" s="5"/>
      <c r="AI713" s="5"/>
      <c r="AJ713" s="5"/>
      <c r="AK713" s="5"/>
      <c r="AL713" s="5"/>
      <c r="AM713" s="5"/>
      <c r="AN713" s="5"/>
      <c r="AO713" s="5"/>
    </row>
    <row r="714" ht="16.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
      <c r="Z714" s="5"/>
      <c r="AA714" s="5"/>
      <c r="AB714" s="5"/>
      <c r="AC714" s="5"/>
      <c r="AD714" s="5"/>
      <c r="AE714" s="5"/>
      <c r="AF714" s="5"/>
      <c r="AG714" s="5"/>
      <c r="AH714" s="5"/>
      <c r="AI714" s="5"/>
      <c r="AJ714" s="5"/>
      <c r="AK714" s="5"/>
      <c r="AL714" s="5"/>
      <c r="AM714" s="5"/>
      <c r="AN714" s="5"/>
      <c r="AO714" s="5"/>
    </row>
    <row r="715" ht="16.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
      <c r="Z715" s="5"/>
      <c r="AA715" s="5"/>
      <c r="AB715" s="5"/>
      <c r="AC715" s="5"/>
      <c r="AD715" s="5"/>
      <c r="AE715" s="5"/>
      <c r="AF715" s="5"/>
      <c r="AG715" s="5"/>
      <c r="AH715" s="5"/>
      <c r="AI715" s="5"/>
      <c r="AJ715" s="5"/>
      <c r="AK715" s="5"/>
      <c r="AL715" s="5"/>
      <c r="AM715" s="5"/>
      <c r="AN715" s="5"/>
      <c r="AO715" s="5"/>
    </row>
    <row r="716" ht="16.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
      <c r="Z716" s="5"/>
      <c r="AA716" s="5"/>
      <c r="AB716" s="5"/>
      <c r="AC716" s="5"/>
      <c r="AD716" s="5"/>
      <c r="AE716" s="5"/>
      <c r="AF716" s="5"/>
      <c r="AG716" s="5"/>
      <c r="AH716" s="5"/>
      <c r="AI716" s="5"/>
      <c r="AJ716" s="5"/>
      <c r="AK716" s="5"/>
      <c r="AL716" s="5"/>
      <c r="AM716" s="5"/>
      <c r="AN716" s="5"/>
      <c r="AO716" s="5"/>
    </row>
    <row r="717" ht="16.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
      <c r="Z717" s="5"/>
      <c r="AA717" s="5"/>
      <c r="AB717" s="5"/>
      <c r="AC717" s="5"/>
      <c r="AD717" s="5"/>
      <c r="AE717" s="5"/>
      <c r="AF717" s="5"/>
      <c r="AG717" s="5"/>
      <c r="AH717" s="5"/>
      <c r="AI717" s="5"/>
      <c r="AJ717" s="5"/>
      <c r="AK717" s="5"/>
      <c r="AL717" s="5"/>
      <c r="AM717" s="5"/>
      <c r="AN717" s="5"/>
      <c r="AO717" s="5"/>
    </row>
    <row r="718" ht="16.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
      <c r="Z718" s="5"/>
      <c r="AA718" s="5"/>
      <c r="AB718" s="5"/>
      <c r="AC718" s="5"/>
      <c r="AD718" s="5"/>
      <c r="AE718" s="5"/>
      <c r="AF718" s="5"/>
      <c r="AG718" s="5"/>
      <c r="AH718" s="5"/>
      <c r="AI718" s="5"/>
      <c r="AJ718" s="5"/>
      <c r="AK718" s="5"/>
      <c r="AL718" s="5"/>
      <c r="AM718" s="5"/>
      <c r="AN718" s="5"/>
      <c r="AO718" s="5"/>
    </row>
    <row r="719" ht="16.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
      <c r="Z719" s="5"/>
      <c r="AA719" s="5"/>
      <c r="AB719" s="5"/>
      <c r="AC719" s="5"/>
      <c r="AD719" s="5"/>
      <c r="AE719" s="5"/>
      <c r="AF719" s="5"/>
      <c r="AG719" s="5"/>
      <c r="AH719" s="5"/>
      <c r="AI719" s="5"/>
      <c r="AJ719" s="5"/>
      <c r="AK719" s="5"/>
      <c r="AL719" s="5"/>
      <c r="AM719" s="5"/>
      <c r="AN719" s="5"/>
      <c r="AO719" s="5"/>
    </row>
    <row r="720" ht="16.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
      <c r="Z720" s="5"/>
      <c r="AA720" s="5"/>
      <c r="AB720" s="5"/>
      <c r="AC720" s="5"/>
      <c r="AD720" s="5"/>
      <c r="AE720" s="5"/>
      <c r="AF720" s="5"/>
      <c r="AG720" s="5"/>
      <c r="AH720" s="5"/>
      <c r="AI720" s="5"/>
      <c r="AJ720" s="5"/>
      <c r="AK720" s="5"/>
      <c r="AL720" s="5"/>
      <c r="AM720" s="5"/>
      <c r="AN720" s="5"/>
      <c r="AO720" s="5"/>
    </row>
    <row r="721" ht="16.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
      <c r="Z721" s="5"/>
      <c r="AA721" s="5"/>
      <c r="AB721" s="5"/>
      <c r="AC721" s="5"/>
      <c r="AD721" s="5"/>
      <c r="AE721" s="5"/>
      <c r="AF721" s="5"/>
      <c r="AG721" s="5"/>
      <c r="AH721" s="5"/>
      <c r="AI721" s="5"/>
      <c r="AJ721" s="5"/>
      <c r="AK721" s="5"/>
      <c r="AL721" s="5"/>
      <c r="AM721" s="5"/>
      <c r="AN721" s="5"/>
      <c r="AO721" s="5"/>
    </row>
    <row r="722" ht="16.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
      <c r="Z722" s="5"/>
      <c r="AA722" s="5"/>
      <c r="AB722" s="5"/>
      <c r="AC722" s="5"/>
      <c r="AD722" s="5"/>
      <c r="AE722" s="5"/>
      <c r="AF722" s="5"/>
      <c r="AG722" s="5"/>
      <c r="AH722" s="5"/>
      <c r="AI722" s="5"/>
      <c r="AJ722" s="5"/>
      <c r="AK722" s="5"/>
      <c r="AL722" s="5"/>
      <c r="AM722" s="5"/>
      <c r="AN722" s="5"/>
      <c r="AO722" s="5"/>
    </row>
    <row r="723" ht="16.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
      <c r="Z723" s="5"/>
      <c r="AA723" s="5"/>
      <c r="AB723" s="5"/>
      <c r="AC723" s="5"/>
      <c r="AD723" s="5"/>
      <c r="AE723" s="5"/>
      <c r="AF723" s="5"/>
      <c r="AG723" s="5"/>
      <c r="AH723" s="5"/>
      <c r="AI723" s="5"/>
      <c r="AJ723" s="5"/>
      <c r="AK723" s="5"/>
      <c r="AL723" s="5"/>
      <c r="AM723" s="5"/>
      <c r="AN723" s="5"/>
      <c r="AO723" s="5"/>
    </row>
    <row r="724" ht="16.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
      <c r="Z724" s="5"/>
      <c r="AA724" s="5"/>
      <c r="AB724" s="5"/>
      <c r="AC724" s="5"/>
      <c r="AD724" s="5"/>
      <c r="AE724" s="5"/>
      <c r="AF724" s="5"/>
      <c r="AG724" s="5"/>
      <c r="AH724" s="5"/>
      <c r="AI724" s="5"/>
      <c r="AJ724" s="5"/>
      <c r="AK724" s="5"/>
      <c r="AL724" s="5"/>
      <c r="AM724" s="5"/>
      <c r="AN724" s="5"/>
      <c r="AO724" s="5"/>
    </row>
    <row r="725" ht="16.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
      <c r="Z725" s="5"/>
      <c r="AA725" s="5"/>
      <c r="AB725" s="5"/>
      <c r="AC725" s="5"/>
      <c r="AD725" s="5"/>
      <c r="AE725" s="5"/>
      <c r="AF725" s="5"/>
      <c r="AG725" s="5"/>
      <c r="AH725" s="5"/>
      <c r="AI725" s="5"/>
      <c r="AJ725" s="5"/>
      <c r="AK725" s="5"/>
      <c r="AL725" s="5"/>
      <c r="AM725" s="5"/>
      <c r="AN725" s="5"/>
      <c r="AO725" s="5"/>
    </row>
    <row r="726" ht="16.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
      <c r="Z726" s="5"/>
      <c r="AA726" s="5"/>
      <c r="AB726" s="5"/>
      <c r="AC726" s="5"/>
      <c r="AD726" s="5"/>
      <c r="AE726" s="5"/>
      <c r="AF726" s="5"/>
      <c r="AG726" s="5"/>
      <c r="AH726" s="5"/>
      <c r="AI726" s="5"/>
      <c r="AJ726" s="5"/>
      <c r="AK726" s="5"/>
      <c r="AL726" s="5"/>
      <c r="AM726" s="5"/>
      <c r="AN726" s="5"/>
      <c r="AO726" s="5"/>
    </row>
    <row r="727" ht="16.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
      <c r="Z727" s="5"/>
      <c r="AA727" s="5"/>
      <c r="AB727" s="5"/>
      <c r="AC727" s="5"/>
      <c r="AD727" s="5"/>
      <c r="AE727" s="5"/>
      <c r="AF727" s="5"/>
      <c r="AG727" s="5"/>
      <c r="AH727" s="5"/>
      <c r="AI727" s="5"/>
      <c r="AJ727" s="5"/>
      <c r="AK727" s="5"/>
      <c r="AL727" s="5"/>
      <c r="AM727" s="5"/>
      <c r="AN727" s="5"/>
      <c r="AO727" s="5"/>
    </row>
    <row r="728" ht="16.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
      <c r="Z728" s="5"/>
      <c r="AA728" s="5"/>
      <c r="AB728" s="5"/>
      <c r="AC728" s="5"/>
      <c r="AD728" s="5"/>
      <c r="AE728" s="5"/>
      <c r="AF728" s="5"/>
      <c r="AG728" s="5"/>
      <c r="AH728" s="5"/>
      <c r="AI728" s="5"/>
      <c r="AJ728" s="5"/>
      <c r="AK728" s="5"/>
      <c r="AL728" s="5"/>
      <c r="AM728" s="5"/>
      <c r="AN728" s="5"/>
      <c r="AO728" s="5"/>
    </row>
    <row r="729" ht="16.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
      <c r="Z729" s="5"/>
      <c r="AA729" s="5"/>
      <c r="AB729" s="5"/>
      <c r="AC729" s="5"/>
      <c r="AD729" s="5"/>
      <c r="AE729" s="5"/>
      <c r="AF729" s="5"/>
      <c r="AG729" s="5"/>
      <c r="AH729" s="5"/>
      <c r="AI729" s="5"/>
      <c r="AJ729" s="5"/>
      <c r="AK729" s="5"/>
      <c r="AL729" s="5"/>
      <c r="AM729" s="5"/>
      <c r="AN729" s="5"/>
      <c r="AO729" s="5"/>
    </row>
    <row r="730" ht="16.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
      <c r="Z730" s="5"/>
      <c r="AA730" s="5"/>
      <c r="AB730" s="5"/>
      <c r="AC730" s="5"/>
      <c r="AD730" s="5"/>
      <c r="AE730" s="5"/>
      <c r="AF730" s="5"/>
      <c r="AG730" s="5"/>
      <c r="AH730" s="5"/>
      <c r="AI730" s="5"/>
      <c r="AJ730" s="5"/>
      <c r="AK730" s="5"/>
      <c r="AL730" s="5"/>
      <c r="AM730" s="5"/>
      <c r="AN730" s="5"/>
      <c r="AO730" s="5"/>
    </row>
    <row r="731" ht="16.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
      <c r="Z731" s="5"/>
      <c r="AA731" s="5"/>
      <c r="AB731" s="5"/>
      <c r="AC731" s="5"/>
      <c r="AD731" s="5"/>
      <c r="AE731" s="5"/>
      <c r="AF731" s="5"/>
      <c r="AG731" s="5"/>
      <c r="AH731" s="5"/>
      <c r="AI731" s="5"/>
      <c r="AJ731" s="5"/>
      <c r="AK731" s="5"/>
      <c r="AL731" s="5"/>
      <c r="AM731" s="5"/>
      <c r="AN731" s="5"/>
      <c r="AO731" s="5"/>
    </row>
    <row r="732" ht="16.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
      <c r="Z732" s="5"/>
      <c r="AA732" s="5"/>
      <c r="AB732" s="5"/>
      <c r="AC732" s="5"/>
      <c r="AD732" s="5"/>
      <c r="AE732" s="5"/>
      <c r="AF732" s="5"/>
      <c r="AG732" s="5"/>
      <c r="AH732" s="5"/>
      <c r="AI732" s="5"/>
      <c r="AJ732" s="5"/>
      <c r="AK732" s="5"/>
      <c r="AL732" s="5"/>
      <c r="AM732" s="5"/>
      <c r="AN732" s="5"/>
      <c r="AO732" s="5"/>
    </row>
    <row r="733" ht="16.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
      <c r="Z733" s="5"/>
      <c r="AA733" s="5"/>
      <c r="AB733" s="5"/>
      <c r="AC733" s="5"/>
      <c r="AD733" s="5"/>
      <c r="AE733" s="5"/>
      <c r="AF733" s="5"/>
      <c r="AG733" s="5"/>
      <c r="AH733" s="5"/>
      <c r="AI733" s="5"/>
      <c r="AJ733" s="5"/>
      <c r="AK733" s="5"/>
      <c r="AL733" s="5"/>
      <c r="AM733" s="5"/>
      <c r="AN733" s="5"/>
      <c r="AO733" s="5"/>
    </row>
    <row r="734" ht="16.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
      <c r="Z734" s="5"/>
      <c r="AA734" s="5"/>
      <c r="AB734" s="5"/>
      <c r="AC734" s="5"/>
      <c r="AD734" s="5"/>
      <c r="AE734" s="5"/>
      <c r="AF734" s="5"/>
      <c r="AG734" s="5"/>
      <c r="AH734" s="5"/>
      <c r="AI734" s="5"/>
      <c r="AJ734" s="5"/>
      <c r="AK734" s="5"/>
      <c r="AL734" s="5"/>
      <c r="AM734" s="5"/>
      <c r="AN734" s="5"/>
      <c r="AO734" s="5"/>
    </row>
    <row r="735" ht="16.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
      <c r="Z735" s="5"/>
      <c r="AA735" s="5"/>
      <c r="AB735" s="5"/>
      <c r="AC735" s="5"/>
      <c r="AD735" s="5"/>
      <c r="AE735" s="5"/>
      <c r="AF735" s="5"/>
      <c r="AG735" s="5"/>
      <c r="AH735" s="5"/>
      <c r="AI735" s="5"/>
      <c r="AJ735" s="5"/>
      <c r="AK735" s="5"/>
      <c r="AL735" s="5"/>
      <c r="AM735" s="5"/>
      <c r="AN735" s="5"/>
      <c r="AO735" s="5"/>
    </row>
    <row r="736" ht="16.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
      <c r="Z736" s="5"/>
      <c r="AA736" s="5"/>
      <c r="AB736" s="5"/>
      <c r="AC736" s="5"/>
      <c r="AD736" s="5"/>
      <c r="AE736" s="5"/>
      <c r="AF736" s="5"/>
      <c r="AG736" s="5"/>
      <c r="AH736" s="5"/>
      <c r="AI736" s="5"/>
      <c r="AJ736" s="5"/>
      <c r="AK736" s="5"/>
      <c r="AL736" s="5"/>
      <c r="AM736" s="5"/>
      <c r="AN736" s="5"/>
      <c r="AO736" s="5"/>
    </row>
    <row r="737" ht="16.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
      <c r="Z737" s="5"/>
      <c r="AA737" s="5"/>
      <c r="AB737" s="5"/>
      <c r="AC737" s="5"/>
      <c r="AD737" s="5"/>
      <c r="AE737" s="5"/>
      <c r="AF737" s="5"/>
      <c r="AG737" s="5"/>
      <c r="AH737" s="5"/>
      <c r="AI737" s="5"/>
      <c r="AJ737" s="5"/>
      <c r="AK737" s="5"/>
      <c r="AL737" s="5"/>
      <c r="AM737" s="5"/>
      <c r="AN737" s="5"/>
      <c r="AO737" s="5"/>
    </row>
    <row r="738" ht="16.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
      <c r="Z738" s="5"/>
      <c r="AA738" s="5"/>
      <c r="AB738" s="5"/>
      <c r="AC738" s="5"/>
      <c r="AD738" s="5"/>
      <c r="AE738" s="5"/>
      <c r="AF738" s="5"/>
      <c r="AG738" s="5"/>
      <c r="AH738" s="5"/>
      <c r="AI738" s="5"/>
      <c r="AJ738" s="5"/>
      <c r="AK738" s="5"/>
      <c r="AL738" s="5"/>
      <c r="AM738" s="5"/>
      <c r="AN738" s="5"/>
      <c r="AO738" s="5"/>
    </row>
    <row r="739" ht="16.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
      <c r="Z739" s="5"/>
      <c r="AA739" s="5"/>
      <c r="AB739" s="5"/>
      <c r="AC739" s="5"/>
      <c r="AD739" s="5"/>
      <c r="AE739" s="5"/>
      <c r="AF739" s="5"/>
      <c r="AG739" s="5"/>
      <c r="AH739" s="5"/>
      <c r="AI739" s="5"/>
      <c r="AJ739" s="5"/>
      <c r="AK739" s="5"/>
      <c r="AL739" s="5"/>
      <c r="AM739" s="5"/>
      <c r="AN739" s="5"/>
      <c r="AO739" s="5"/>
    </row>
    <row r="740" ht="16.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
      <c r="Z740" s="5"/>
      <c r="AA740" s="5"/>
      <c r="AB740" s="5"/>
      <c r="AC740" s="5"/>
      <c r="AD740" s="5"/>
      <c r="AE740" s="5"/>
      <c r="AF740" s="5"/>
      <c r="AG740" s="5"/>
      <c r="AH740" s="5"/>
      <c r="AI740" s="5"/>
      <c r="AJ740" s="5"/>
      <c r="AK740" s="5"/>
      <c r="AL740" s="5"/>
      <c r="AM740" s="5"/>
      <c r="AN740" s="5"/>
      <c r="AO740" s="5"/>
    </row>
    <row r="741" ht="16.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
      <c r="Z741" s="5"/>
      <c r="AA741" s="5"/>
      <c r="AB741" s="5"/>
      <c r="AC741" s="5"/>
      <c r="AD741" s="5"/>
      <c r="AE741" s="5"/>
      <c r="AF741" s="5"/>
      <c r="AG741" s="5"/>
      <c r="AH741" s="5"/>
      <c r="AI741" s="5"/>
      <c r="AJ741" s="5"/>
      <c r="AK741" s="5"/>
      <c r="AL741" s="5"/>
      <c r="AM741" s="5"/>
      <c r="AN741" s="5"/>
      <c r="AO741" s="5"/>
    </row>
    <row r="742" ht="16.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
      <c r="Z742" s="5"/>
      <c r="AA742" s="5"/>
      <c r="AB742" s="5"/>
      <c r="AC742" s="5"/>
      <c r="AD742" s="5"/>
      <c r="AE742" s="5"/>
      <c r="AF742" s="5"/>
      <c r="AG742" s="5"/>
      <c r="AH742" s="5"/>
      <c r="AI742" s="5"/>
      <c r="AJ742" s="5"/>
      <c r="AK742" s="5"/>
      <c r="AL742" s="5"/>
      <c r="AM742" s="5"/>
      <c r="AN742" s="5"/>
      <c r="AO742" s="5"/>
    </row>
    <row r="743" ht="16.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
      <c r="Z743" s="5"/>
      <c r="AA743" s="5"/>
      <c r="AB743" s="5"/>
      <c r="AC743" s="5"/>
      <c r="AD743" s="5"/>
      <c r="AE743" s="5"/>
      <c r="AF743" s="5"/>
      <c r="AG743" s="5"/>
      <c r="AH743" s="5"/>
      <c r="AI743" s="5"/>
      <c r="AJ743" s="5"/>
      <c r="AK743" s="5"/>
      <c r="AL743" s="5"/>
      <c r="AM743" s="5"/>
      <c r="AN743" s="5"/>
      <c r="AO743" s="5"/>
    </row>
    <row r="744" ht="16.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
      <c r="Z744" s="5"/>
      <c r="AA744" s="5"/>
      <c r="AB744" s="5"/>
      <c r="AC744" s="5"/>
      <c r="AD744" s="5"/>
      <c r="AE744" s="5"/>
      <c r="AF744" s="5"/>
      <c r="AG744" s="5"/>
      <c r="AH744" s="5"/>
      <c r="AI744" s="5"/>
      <c r="AJ744" s="5"/>
      <c r="AK744" s="5"/>
      <c r="AL744" s="5"/>
      <c r="AM744" s="5"/>
      <c r="AN744" s="5"/>
      <c r="AO744" s="5"/>
    </row>
    <row r="745" ht="16.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
      <c r="Z745" s="5"/>
      <c r="AA745" s="5"/>
      <c r="AB745" s="5"/>
      <c r="AC745" s="5"/>
      <c r="AD745" s="5"/>
      <c r="AE745" s="5"/>
      <c r="AF745" s="5"/>
      <c r="AG745" s="5"/>
      <c r="AH745" s="5"/>
      <c r="AI745" s="5"/>
      <c r="AJ745" s="5"/>
      <c r="AK745" s="5"/>
      <c r="AL745" s="5"/>
      <c r="AM745" s="5"/>
      <c r="AN745" s="5"/>
      <c r="AO745" s="5"/>
    </row>
    <row r="746" ht="16.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
      <c r="Z746" s="5"/>
      <c r="AA746" s="5"/>
      <c r="AB746" s="5"/>
      <c r="AC746" s="5"/>
      <c r="AD746" s="5"/>
      <c r="AE746" s="5"/>
      <c r="AF746" s="5"/>
      <c r="AG746" s="5"/>
      <c r="AH746" s="5"/>
      <c r="AI746" s="5"/>
      <c r="AJ746" s="5"/>
      <c r="AK746" s="5"/>
      <c r="AL746" s="5"/>
      <c r="AM746" s="5"/>
      <c r="AN746" s="5"/>
      <c r="AO746" s="5"/>
    </row>
    <row r="747" ht="16.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
      <c r="Z747" s="5"/>
      <c r="AA747" s="5"/>
      <c r="AB747" s="5"/>
      <c r="AC747" s="5"/>
      <c r="AD747" s="5"/>
      <c r="AE747" s="5"/>
      <c r="AF747" s="5"/>
      <c r="AG747" s="5"/>
      <c r="AH747" s="5"/>
      <c r="AI747" s="5"/>
      <c r="AJ747" s="5"/>
      <c r="AK747" s="5"/>
      <c r="AL747" s="5"/>
      <c r="AM747" s="5"/>
      <c r="AN747" s="5"/>
      <c r="AO747" s="5"/>
    </row>
    <row r="748" ht="16.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
      <c r="Z748" s="5"/>
      <c r="AA748" s="5"/>
      <c r="AB748" s="5"/>
      <c r="AC748" s="5"/>
      <c r="AD748" s="5"/>
      <c r="AE748" s="5"/>
      <c r="AF748" s="5"/>
      <c r="AG748" s="5"/>
      <c r="AH748" s="5"/>
      <c r="AI748" s="5"/>
      <c r="AJ748" s="5"/>
      <c r="AK748" s="5"/>
      <c r="AL748" s="5"/>
      <c r="AM748" s="5"/>
      <c r="AN748" s="5"/>
      <c r="AO748" s="5"/>
    </row>
    <row r="749" ht="16.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
      <c r="Z749" s="5"/>
      <c r="AA749" s="5"/>
      <c r="AB749" s="5"/>
      <c r="AC749" s="5"/>
      <c r="AD749" s="5"/>
      <c r="AE749" s="5"/>
      <c r="AF749" s="5"/>
      <c r="AG749" s="5"/>
      <c r="AH749" s="5"/>
      <c r="AI749" s="5"/>
      <c r="AJ749" s="5"/>
      <c r="AK749" s="5"/>
      <c r="AL749" s="5"/>
      <c r="AM749" s="5"/>
      <c r="AN749" s="5"/>
      <c r="AO749" s="5"/>
    </row>
    <row r="750" ht="16.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
      <c r="Z750" s="5"/>
      <c r="AA750" s="5"/>
      <c r="AB750" s="5"/>
      <c r="AC750" s="5"/>
      <c r="AD750" s="5"/>
      <c r="AE750" s="5"/>
      <c r="AF750" s="5"/>
      <c r="AG750" s="5"/>
      <c r="AH750" s="5"/>
      <c r="AI750" s="5"/>
      <c r="AJ750" s="5"/>
      <c r="AK750" s="5"/>
      <c r="AL750" s="5"/>
      <c r="AM750" s="5"/>
      <c r="AN750" s="5"/>
      <c r="AO750" s="5"/>
    </row>
    <row r="751" ht="16.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
      <c r="Z751" s="5"/>
      <c r="AA751" s="5"/>
      <c r="AB751" s="5"/>
      <c r="AC751" s="5"/>
      <c r="AD751" s="5"/>
      <c r="AE751" s="5"/>
      <c r="AF751" s="5"/>
      <c r="AG751" s="5"/>
      <c r="AH751" s="5"/>
      <c r="AI751" s="5"/>
      <c r="AJ751" s="5"/>
      <c r="AK751" s="5"/>
      <c r="AL751" s="5"/>
      <c r="AM751" s="5"/>
      <c r="AN751" s="5"/>
      <c r="AO751" s="5"/>
    </row>
    <row r="752" ht="16.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
      <c r="Z752" s="5"/>
      <c r="AA752" s="5"/>
      <c r="AB752" s="5"/>
      <c r="AC752" s="5"/>
      <c r="AD752" s="5"/>
      <c r="AE752" s="5"/>
      <c r="AF752" s="5"/>
      <c r="AG752" s="5"/>
      <c r="AH752" s="5"/>
      <c r="AI752" s="5"/>
      <c r="AJ752" s="5"/>
      <c r="AK752" s="5"/>
      <c r="AL752" s="5"/>
      <c r="AM752" s="5"/>
      <c r="AN752" s="5"/>
      <c r="AO752" s="5"/>
    </row>
    <row r="753" ht="16.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
      <c r="Z753" s="5"/>
      <c r="AA753" s="5"/>
      <c r="AB753" s="5"/>
      <c r="AC753" s="5"/>
      <c r="AD753" s="5"/>
      <c r="AE753" s="5"/>
      <c r="AF753" s="5"/>
      <c r="AG753" s="5"/>
      <c r="AH753" s="5"/>
      <c r="AI753" s="5"/>
      <c r="AJ753" s="5"/>
      <c r="AK753" s="5"/>
      <c r="AL753" s="5"/>
      <c r="AM753" s="5"/>
      <c r="AN753" s="5"/>
      <c r="AO753" s="5"/>
    </row>
    <row r="754" ht="16.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
      <c r="Z754" s="5"/>
      <c r="AA754" s="5"/>
      <c r="AB754" s="5"/>
      <c r="AC754" s="5"/>
      <c r="AD754" s="5"/>
      <c r="AE754" s="5"/>
      <c r="AF754" s="5"/>
      <c r="AG754" s="5"/>
      <c r="AH754" s="5"/>
      <c r="AI754" s="5"/>
      <c r="AJ754" s="5"/>
      <c r="AK754" s="5"/>
      <c r="AL754" s="5"/>
      <c r="AM754" s="5"/>
      <c r="AN754" s="5"/>
      <c r="AO754" s="5"/>
    </row>
    <row r="755" ht="16.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
      <c r="Z755" s="5"/>
      <c r="AA755" s="5"/>
      <c r="AB755" s="5"/>
      <c r="AC755" s="5"/>
      <c r="AD755" s="5"/>
      <c r="AE755" s="5"/>
      <c r="AF755" s="5"/>
      <c r="AG755" s="5"/>
      <c r="AH755" s="5"/>
      <c r="AI755" s="5"/>
      <c r="AJ755" s="5"/>
      <c r="AK755" s="5"/>
      <c r="AL755" s="5"/>
      <c r="AM755" s="5"/>
      <c r="AN755" s="5"/>
      <c r="AO755" s="5"/>
    </row>
    <row r="756" ht="16.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
      <c r="Z756" s="5"/>
      <c r="AA756" s="5"/>
      <c r="AB756" s="5"/>
      <c r="AC756" s="5"/>
      <c r="AD756" s="5"/>
      <c r="AE756" s="5"/>
      <c r="AF756" s="5"/>
      <c r="AG756" s="5"/>
      <c r="AH756" s="5"/>
      <c r="AI756" s="5"/>
      <c r="AJ756" s="5"/>
      <c r="AK756" s="5"/>
      <c r="AL756" s="5"/>
      <c r="AM756" s="5"/>
      <c r="AN756" s="5"/>
      <c r="AO756" s="5"/>
    </row>
    <row r="757" ht="16.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
      <c r="Z757" s="5"/>
      <c r="AA757" s="5"/>
      <c r="AB757" s="5"/>
      <c r="AC757" s="5"/>
      <c r="AD757" s="5"/>
      <c r="AE757" s="5"/>
      <c r="AF757" s="5"/>
      <c r="AG757" s="5"/>
      <c r="AH757" s="5"/>
      <c r="AI757" s="5"/>
      <c r="AJ757" s="5"/>
      <c r="AK757" s="5"/>
      <c r="AL757" s="5"/>
      <c r="AM757" s="5"/>
      <c r="AN757" s="5"/>
      <c r="AO757" s="5"/>
    </row>
    <row r="758" ht="16.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
      <c r="Z758" s="5"/>
      <c r="AA758" s="5"/>
      <c r="AB758" s="5"/>
      <c r="AC758" s="5"/>
      <c r="AD758" s="5"/>
      <c r="AE758" s="5"/>
      <c r="AF758" s="5"/>
      <c r="AG758" s="5"/>
      <c r="AH758" s="5"/>
      <c r="AI758" s="5"/>
      <c r="AJ758" s="5"/>
      <c r="AK758" s="5"/>
      <c r="AL758" s="5"/>
      <c r="AM758" s="5"/>
      <c r="AN758" s="5"/>
      <c r="AO758" s="5"/>
    </row>
    <row r="759" ht="16.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
      <c r="Z759" s="5"/>
      <c r="AA759" s="5"/>
      <c r="AB759" s="5"/>
      <c r="AC759" s="5"/>
      <c r="AD759" s="5"/>
      <c r="AE759" s="5"/>
      <c r="AF759" s="5"/>
      <c r="AG759" s="5"/>
      <c r="AH759" s="5"/>
      <c r="AI759" s="5"/>
      <c r="AJ759" s="5"/>
      <c r="AK759" s="5"/>
      <c r="AL759" s="5"/>
      <c r="AM759" s="5"/>
      <c r="AN759" s="5"/>
      <c r="AO759" s="5"/>
    </row>
    <row r="760" ht="16.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
      <c r="Z760" s="5"/>
      <c r="AA760" s="5"/>
      <c r="AB760" s="5"/>
      <c r="AC760" s="5"/>
      <c r="AD760" s="5"/>
      <c r="AE760" s="5"/>
      <c r="AF760" s="5"/>
      <c r="AG760" s="5"/>
      <c r="AH760" s="5"/>
      <c r="AI760" s="5"/>
      <c r="AJ760" s="5"/>
      <c r="AK760" s="5"/>
      <c r="AL760" s="5"/>
      <c r="AM760" s="5"/>
      <c r="AN760" s="5"/>
      <c r="AO760" s="5"/>
    </row>
    <row r="761" ht="16.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
      <c r="Z761" s="5"/>
      <c r="AA761" s="5"/>
      <c r="AB761" s="5"/>
      <c r="AC761" s="5"/>
      <c r="AD761" s="5"/>
      <c r="AE761" s="5"/>
      <c r="AF761" s="5"/>
      <c r="AG761" s="5"/>
      <c r="AH761" s="5"/>
      <c r="AI761" s="5"/>
      <c r="AJ761" s="5"/>
      <c r="AK761" s="5"/>
      <c r="AL761" s="5"/>
      <c r="AM761" s="5"/>
      <c r="AN761" s="5"/>
      <c r="AO761" s="5"/>
    </row>
    <row r="762" ht="16.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
      <c r="Z762" s="5"/>
      <c r="AA762" s="5"/>
      <c r="AB762" s="5"/>
      <c r="AC762" s="5"/>
      <c r="AD762" s="5"/>
      <c r="AE762" s="5"/>
      <c r="AF762" s="5"/>
      <c r="AG762" s="5"/>
      <c r="AH762" s="5"/>
      <c r="AI762" s="5"/>
      <c r="AJ762" s="5"/>
      <c r="AK762" s="5"/>
      <c r="AL762" s="5"/>
      <c r="AM762" s="5"/>
      <c r="AN762" s="5"/>
      <c r="AO762" s="5"/>
    </row>
    <row r="763" ht="16.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
      <c r="Z763" s="5"/>
      <c r="AA763" s="5"/>
      <c r="AB763" s="5"/>
      <c r="AC763" s="5"/>
      <c r="AD763" s="5"/>
      <c r="AE763" s="5"/>
      <c r="AF763" s="5"/>
      <c r="AG763" s="5"/>
      <c r="AH763" s="5"/>
      <c r="AI763" s="5"/>
      <c r="AJ763" s="5"/>
      <c r="AK763" s="5"/>
      <c r="AL763" s="5"/>
      <c r="AM763" s="5"/>
      <c r="AN763" s="5"/>
      <c r="AO763" s="5"/>
    </row>
    <row r="764" ht="16.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
      <c r="Z764" s="5"/>
      <c r="AA764" s="5"/>
      <c r="AB764" s="5"/>
      <c r="AC764" s="5"/>
      <c r="AD764" s="5"/>
      <c r="AE764" s="5"/>
      <c r="AF764" s="5"/>
      <c r="AG764" s="5"/>
      <c r="AH764" s="5"/>
      <c r="AI764" s="5"/>
      <c r="AJ764" s="5"/>
      <c r="AK764" s="5"/>
      <c r="AL764" s="5"/>
      <c r="AM764" s="5"/>
      <c r="AN764" s="5"/>
      <c r="AO764" s="5"/>
    </row>
    <row r="765" ht="16.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
      <c r="Z765" s="5"/>
      <c r="AA765" s="5"/>
      <c r="AB765" s="5"/>
      <c r="AC765" s="5"/>
      <c r="AD765" s="5"/>
      <c r="AE765" s="5"/>
      <c r="AF765" s="5"/>
      <c r="AG765" s="5"/>
      <c r="AH765" s="5"/>
      <c r="AI765" s="5"/>
      <c r="AJ765" s="5"/>
      <c r="AK765" s="5"/>
      <c r="AL765" s="5"/>
      <c r="AM765" s="5"/>
      <c r="AN765" s="5"/>
      <c r="AO765" s="5"/>
    </row>
    <row r="766" ht="16.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
      <c r="Z766" s="5"/>
      <c r="AA766" s="5"/>
      <c r="AB766" s="5"/>
      <c r="AC766" s="5"/>
      <c r="AD766" s="5"/>
      <c r="AE766" s="5"/>
      <c r="AF766" s="5"/>
      <c r="AG766" s="5"/>
      <c r="AH766" s="5"/>
      <c r="AI766" s="5"/>
      <c r="AJ766" s="5"/>
      <c r="AK766" s="5"/>
      <c r="AL766" s="5"/>
      <c r="AM766" s="5"/>
      <c r="AN766" s="5"/>
      <c r="AO766" s="5"/>
    </row>
    <row r="767" ht="16.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
      <c r="Z767" s="5"/>
      <c r="AA767" s="5"/>
      <c r="AB767" s="5"/>
      <c r="AC767" s="5"/>
      <c r="AD767" s="5"/>
      <c r="AE767" s="5"/>
      <c r="AF767" s="5"/>
      <c r="AG767" s="5"/>
      <c r="AH767" s="5"/>
      <c r="AI767" s="5"/>
      <c r="AJ767" s="5"/>
      <c r="AK767" s="5"/>
      <c r="AL767" s="5"/>
      <c r="AM767" s="5"/>
      <c r="AN767" s="5"/>
      <c r="AO767" s="5"/>
    </row>
    <row r="768" ht="16.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
      <c r="Z768" s="5"/>
      <c r="AA768" s="5"/>
      <c r="AB768" s="5"/>
      <c r="AC768" s="5"/>
      <c r="AD768" s="5"/>
      <c r="AE768" s="5"/>
      <c r="AF768" s="5"/>
      <c r="AG768" s="5"/>
      <c r="AH768" s="5"/>
      <c r="AI768" s="5"/>
      <c r="AJ768" s="5"/>
      <c r="AK768" s="5"/>
      <c r="AL768" s="5"/>
      <c r="AM768" s="5"/>
      <c r="AN768" s="5"/>
      <c r="AO768" s="5"/>
    </row>
    <row r="769" ht="16.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
      <c r="Z769" s="5"/>
      <c r="AA769" s="5"/>
      <c r="AB769" s="5"/>
      <c r="AC769" s="5"/>
      <c r="AD769" s="5"/>
      <c r="AE769" s="5"/>
      <c r="AF769" s="5"/>
      <c r="AG769" s="5"/>
      <c r="AH769" s="5"/>
      <c r="AI769" s="5"/>
      <c r="AJ769" s="5"/>
      <c r="AK769" s="5"/>
      <c r="AL769" s="5"/>
      <c r="AM769" s="5"/>
      <c r="AN769" s="5"/>
      <c r="AO769" s="5"/>
    </row>
    <row r="770" ht="16.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
      <c r="Z770" s="5"/>
      <c r="AA770" s="5"/>
      <c r="AB770" s="5"/>
      <c r="AC770" s="5"/>
      <c r="AD770" s="5"/>
      <c r="AE770" s="5"/>
      <c r="AF770" s="5"/>
      <c r="AG770" s="5"/>
      <c r="AH770" s="5"/>
      <c r="AI770" s="5"/>
      <c r="AJ770" s="5"/>
      <c r="AK770" s="5"/>
      <c r="AL770" s="5"/>
      <c r="AM770" s="5"/>
      <c r="AN770" s="5"/>
      <c r="AO770" s="5"/>
    </row>
    <row r="771" ht="16.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
      <c r="Z771" s="5"/>
      <c r="AA771" s="5"/>
      <c r="AB771" s="5"/>
      <c r="AC771" s="5"/>
      <c r="AD771" s="5"/>
      <c r="AE771" s="5"/>
      <c r="AF771" s="5"/>
      <c r="AG771" s="5"/>
      <c r="AH771" s="5"/>
      <c r="AI771" s="5"/>
      <c r="AJ771" s="5"/>
      <c r="AK771" s="5"/>
      <c r="AL771" s="5"/>
      <c r="AM771" s="5"/>
      <c r="AN771" s="5"/>
      <c r="AO771" s="5"/>
    </row>
    <row r="772" ht="16.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
      <c r="Z772" s="5"/>
      <c r="AA772" s="5"/>
      <c r="AB772" s="5"/>
      <c r="AC772" s="5"/>
      <c r="AD772" s="5"/>
      <c r="AE772" s="5"/>
      <c r="AF772" s="5"/>
      <c r="AG772" s="5"/>
      <c r="AH772" s="5"/>
      <c r="AI772" s="5"/>
      <c r="AJ772" s="5"/>
      <c r="AK772" s="5"/>
      <c r="AL772" s="5"/>
      <c r="AM772" s="5"/>
      <c r="AN772" s="5"/>
      <c r="AO772" s="5"/>
    </row>
    <row r="773" ht="16.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
      <c r="Z773" s="5"/>
      <c r="AA773" s="5"/>
      <c r="AB773" s="5"/>
      <c r="AC773" s="5"/>
      <c r="AD773" s="5"/>
      <c r="AE773" s="5"/>
      <c r="AF773" s="5"/>
      <c r="AG773" s="5"/>
      <c r="AH773" s="5"/>
      <c r="AI773" s="5"/>
      <c r="AJ773" s="5"/>
      <c r="AK773" s="5"/>
      <c r="AL773" s="5"/>
      <c r="AM773" s="5"/>
      <c r="AN773" s="5"/>
      <c r="AO773" s="5"/>
    </row>
    <row r="774" ht="16.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
      <c r="Z774" s="5"/>
      <c r="AA774" s="5"/>
      <c r="AB774" s="5"/>
      <c r="AC774" s="5"/>
      <c r="AD774" s="5"/>
      <c r="AE774" s="5"/>
      <c r="AF774" s="5"/>
      <c r="AG774" s="5"/>
      <c r="AH774" s="5"/>
      <c r="AI774" s="5"/>
      <c r="AJ774" s="5"/>
      <c r="AK774" s="5"/>
      <c r="AL774" s="5"/>
      <c r="AM774" s="5"/>
      <c r="AN774" s="5"/>
      <c r="AO774" s="5"/>
    </row>
    <row r="775" ht="16.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
      <c r="Z775" s="5"/>
      <c r="AA775" s="5"/>
      <c r="AB775" s="5"/>
      <c r="AC775" s="5"/>
      <c r="AD775" s="5"/>
      <c r="AE775" s="5"/>
      <c r="AF775" s="5"/>
      <c r="AG775" s="5"/>
      <c r="AH775" s="5"/>
      <c r="AI775" s="5"/>
      <c r="AJ775" s="5"/>
      <c r="AK775" s="5"/>
      <c r="AL775" s="5"/>
      <c r="AM775" s="5"/>
      <c r="AN775" s="5"/>
      <c r="AO775" s="5"/>
    </row>
    <row r="776" ht="16.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
      <c r="Z776" s="5"/>
      <c r="AA776" s="5"/>
      <c r="AB776" s="5"/>
      <c r="AC776" s="5"/>
      <c r="AD776" s="5"/>
      <c r="AE776" s="5"/>
      <c r="AF776" s="5"/>
      <c r="AG776" s="5"/>
      <c r="AH776" s="5"/>
      <c r="AI776" s="5"/>
      <c r="AJ776" s="5"/>
      <c r="AK776" s="5"/>
      <c r="AL776" s="5"/>
      <c r="AM776" s="5"/>
      <c r="AN776" s="5"/>
      <c r="AO776" s="5"/>
    </row>
    <row r="777" ht="16.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
      <c r="Z777" s="5"/>
      <c r="AA777" s="5"/>
      <c r="AB777" s="5"/>
      <c r="AC777" s="5"/>
      <c r="AD777" s="5"/>
      <c r="AE777" s="5"/>
      <c r="AF777" s="5"/>
      <c r="AG777" s="5"/>
      <c r="AH777" s="5"/>
      <c r="AI777" s="5"/>
      <c r="AJ777" s="5"/>
      <c r="AK777" s="5"/>
      <c r="AL777" s="5"/>
      <c r="AM777" s="5"/>
      <c r="AN777" s="5"/>
      <c r="AO777" s="5"/>
    </row>
    <row r="778" ht="16.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
      <c r="Z778" s="5"/>
      <c r="AA778" s="5"/>
      <c r="AB778" s="5"/>
      <c r="AC778" s="5"/>
      <c r="AD778" s="5"/>
      <c r="AE778" s="5"/>
      <c r="AF778" s="5"/>
      <c r="AG778" s="5"/>
      <c r="AH778" s="5"/>
      <c r="AI778" s="5"/>
      <c r="AJ778" s="5"/>
      <c r="AK778" s="5"/>
      <c r="AL778" s="5"/>
      <c r="AM778" s="5"/>
      <c r="AN778" s="5"/>
      <c r="AO778" s="5"/>
    </row>
    <row r="779" ht="16.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
      <c r="Z779" s="5"/>
      <c r="AA779" s="5"/>
      <c r="AB779" s="5"/>
      <c r="AC779" s="5"/>
      <c r="AD779" s="5"/>
      <c r="AE779" s="5"/>
      <c r="AF779" s="5"/>
      <c r="AG779" s="5"/>
      <c r="AH779" s="5"/>
      <c r="AI779" s="5"/>
      <c r="AJ779" s="5"/>
      <c r="AK779" s="5"/>
      <c r="AL779" s="5"/>
      <c r="AM779" s="5"/>
      <c r="AN779" s="5"/>
      <c r="AO779" s="5"/>
    </row>
    <row r="780" ht="16.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
      <c r="Z780" s="5"/>
      <c r="AA780" s="5"/>
      <c r="AB780" s="5"/>
      <c r="AC780" s="5"/>
      <c r="AD780" s="5"/>
      <c r="AE780" s="5"/>
      <c r="AF780" s="5"/>
      <c r="AG780" s="5"/>
      <c r="AH780" s="5"/>
      <c r="AI780" s="5"/>
      <c r="AJ780" s="5"/>
      <c r="AK780" s="5"/>
      <c r="AL780" s="5"/>
      <c r="AM780" s="5"/>
      <c r="AN780" s="5"/>
      <c r="AO780" s="5"/>
    </row>
    <row r="781" ht="16.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
      <c r="Z781" s="5"/>
      <c r="AA781" s="5"/>
      <c r="AB781" s="5"/>
      <c r="AC781" s="5"/>
      <c r="AD781" s="5"/>
      <c r="AE781" s="5"/>
      <c r="AF781" s="5"/>
      <c r="AG781" s="5"/>
      <c r="AH781" s="5"/>
      <c r="AI781" s="5"/>
      <c r="AJ781" s="5"/>
      <c r="AK781" s="5"/>
      <c r="AL781" s="5"/>
      <c r="AM781" s="5"/>
      <c r="AN781" s="5"/>
      <c r="AO781" s="5"/>
    </row>
    <row r="782" ht="16.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
      <c r="Z782" s="5"/>
      <c r="AA782" s="5"/>
      <c r="AB782" s="5"/>
      <c r="AC782" s="5"/>
      <c r="AD782" s="5"/>
      <c r="AE782" s="5"/>
      <c r="AF782" s="5"/>
      <c r="AG782" s="5"/>
      <c r="AH782" s="5"/>
      <c r="AI782" s="5"/>
      <c r="AJ782" s="5"/>
      <c r="AK782" s="5"/>
      <c r="AL782" s="5"/>
      <c r="AM782" s="5"/>
      <c r="AN782" s="5"/>
      <c r="AO782" s="5"/>
    </row>
    <row r="783" ht="16.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
      <c r="Z783" s="5"/>
      <c r="AA783" s="5"/>
      <c r="AB783" s="5"/>
      <c r="AC783" s="5"/>
      <c r="AD783" s="5"/>
      <c r="AE783" s="5"/>
      <c r="AF783" s="5"/>
      <c r="AG783" s="5"/>
      <c r="AH783" s="5"/>
      <c r="AI783" s="5"/>
      <c r="AJ783" s="5"/>
      <c r="AK783" s="5"/>
      <c r="AL783" s="5"/>
      <c r="AM783" s="5"/>
      <c r="AN783" s="5"/>
      <c r="AO783" s="5"/>
    </row>
    <row r="784" ht="16.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
      <c r="Z784" s="5"/>
      <c r="AA784" s="5"/>
      <c r="AB784" s="5"/>
      <c r="AC784" s="5"/>
      <c r="AD784" s="5"/>
      <c r="AE784" s="5"/>
      <c r="AF784" s="5"/>
      <c r="AG784" s="5"/>
      <c r="AH784" s="5"/>
      <c r="AI784" s="5"/>
      <c r="AJ784" s="5"/>
      <c r="AK784" s="5"/>
      <c r="AL784" s="5"/>
      <c r="AM784" s="5"/>
      <c r="AN784" s="5"/>
      <c r="AO784" s="5"/>
    </row>
    <row r="785" ht="16.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
      <c r="Z785" s="5"/>
      <c r="AA785" s="5"/>
      <c r="AB785" s="5"/>
      <c r="AC785" s="5"/>
      <c r="AD785" s="5"/>
      <c r="AE785" s="5"/>
      <c r="AF785" s="5"/>
      <c r="AG785" s="5"/>
      <c r="AH785" s="5"/>
      <c r="AI785" s="5"/>
      <c r="AJ785" s="5"/>
      <c r="AK785" s="5"/>
      <c r="AL785" s="5"/>
      <c r="AM785" s="5"/>
      <c r="AN785" s="5"/>
      <c r="AO785" s="5"/>
    </row>
    <row r="786" ht="16.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
      <c r="Z786" s="5"/>
      <c r="AA786" s="5"/>
      <c r="AB786" s="5"/>
      <c r="AC786" s="5"/>
      <c r="AD786" s="5"/>
      <c r="AE786" s="5"/>
      <c r="AF786" s="5"/>
      <c r="AG786" s="5"/>
      <c r="AH786" s="5"/>
      <c r="AI786" s="5"/>
      <c r="AJ786" s="5"/>
      <c r="AK786" s="5"/>
      <c r="AL786" s="5"/>
      <c r="AM786" s="5"/>
      <c r="AN786" s="5"/>
      <c r="AO786" s="5"/>
    </row>
    <row r="787" ht="16.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
      <c r="Z787" s="5"/>
      <c r="AA787" s="5"/>
      <c r="AB787" s="5"/>
      <c r="AC787" s="5"/>
      <c r="AD787" s="5"/>
      <c r="AE787" s="5"/>
      <c r="AF787" s="5"/>
      <c r="AG787" s="5"/>
      <c r="AH787" s="5"/>
      <c r="AI787" s="5"/>
      <c r="AJ787" s="5"/>
      <c r="AK787" s="5"/>
      <c r="AL787" s="5"/>
      <c r="AM787" s="5"/>
      <c r="AN787" s="5"/>
      <c r="AO787" s="5"/>
    </row>
    <row r="788" ht="16.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
      <c r="Z788" s="5"/>
      <c r="AA788" s="5"/>
      <c r="AB788" s="5"/>
      <c r="AC788" s="5"/>
      <c r="AD788" s="5"/>
      <c r="AE788" s="5"/>
      <c r="AF788" s="5"/>
      <c r="AG788" s="5"/>
      <c r="AH788" s="5"/>
      <c r="AI788" s="5"/>
      <c r="AJ788" s="5"/>
      <c r="AK788" s="5"/>
      <c r="AL788" s="5"/>
      <c r="AM788" s="5"/>
      <c r="AN788" s="5"/>
      <c r="AO788" s="5"/>
    </row>
    <row r="789" ht="16.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
      <c r="Z789" s="5"/>
      <c r="AA789" s="5"/>
      <c r="AB789" s="5"/>
      <c r="AC789" s="5"/>
      <c r="AD789" s="5"/>
      <c r="AE789" s="5"/>
      <c r="AF789" s="5"/>
      <c r="AG789" s="5"/>
      <c r="AH789" s="5"/>
      <c r="AI789" s="5"/>
      <c r="AJ789" s="5"/>
      <c r="AK789" s="5"/>
      <c r="AL789" s="5"/>
      <c r="AM789" s="5"/>
      <c r="AN789" s="5"/>
      <c r="AO789" s="5"/>
    </row>
    <row r="790" ht="16.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
      <c r="Z790" s="5"/>
      <c r="AA790" s="5"/>
      <c r="AB790" s="5"/>
      <c r="AC790" s="5"/>
      <c r="AD790" s="5"/>
      <c r="AE790" s="5"/>
      <c r="AF790" s="5"/>
      <c r="AG790" s="5"/>
      <c r="AH790" s="5"/>
      <c r="AI790" s="5"/>
      <c r="AJ790" s="5"/>
      <c r="AK790" s="5"/>
      <c r="AL790" s="5"/>
      <c r="AM790" s="5"/>
      <c r="AN790" s="5"/>
      <c r="AO790" s="5"/>
    </row>
    <row r="791" ht="16.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
      <c r="Z791" s="5"/>
      <c r="AA791" s="5"/>
      <c r="AB791" s="5"/>
      <c r="AC791" s="5"/>
      <c r="AD791" s="5"/>
      <c r="AE791" s="5"/>
      <c r="AF791" s="5"/>
      <c r="AG791" s="5"/>
      <c r="AH791" s="5"/>
      <c r="AI791" s="5"/>
      <c r="AJ791" s="5"/>
      <c r="AK791" s="5"/>
      <c r="AL791" s="5"/>
      <c r="AM791" s="5"/>
      <c r="AN791" s="5"/>
      <c r="AO791" s="5"/>
    </row>
    <row r="792" ht="16.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
      <c r="Z792" s="5"/>
      <c r="AA792" s="5"/>
      <c r="AB792" s="5"/>
      <c r="AC792" s="5"/>
      <c r="AD792" s="5"/>
      <c r="AE792" s="5"/>
      <c r="AF792" s="5"/>
      <c r="AG792" s="5"/>
      <c r="AH792" s="5"/>
      <c r="AI792" s="5"/>
      <c r="AJ792" s="5"/>
      <c r="AK792" s="5"/>
      <c r="AL792" s="5"/>
      <c r="AM792" s="5"/>
      <c r="AN792" s="5"/>
      <c r="AO792" s="5"/>
    </row>
    <row r="793" ht="16.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
      <c r="Z793" s="5"/>
      <c r="AA793" s="5"/>
      <c r="AB793" s="5"/>
      <c r="AC793" s="5"/>
      <c r="AD793" s="5"/>
      <c r="AE793" s="5"/>
      <c r="AF793" s="5"/>
      <c r="AG793" s="5"/>
      <c r="AH793" s="5"/>
      <c r="AI793" s="5"/>
      <c r="AJ793" s="5"/>
      <c r="AK793" s="5"/>
      <c r="AL793" s="5"/>
      <c r="AM793" s="5"/>
      <c r="AN793" s="5"/>
      <c r="AO793" s="5"/>
    </row>
    <row r="794" ht="16.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
      <c r="Z794" s="5"/>
      <c r="AA794" s="5"/>
      <c r="AB794" s="5"/>
      <c r="AC794" s="5"/>
      <c r="AD794" s="5"/>
      <c r="AE794" s="5"/>
      <c r="AF794" s="5"/>
      <c r="AG794" s="5"/>
      <c r="AH794" s="5"/>
      <c r="AI794" s="5"/>
      <c r="AJ794" s="5"/>
      <c r="AK794" s="5"/>
      <c r="AL794" s="5"/>
      <c r="AM794" s="5"/>
      <c r="AN794" s="5"/>
      <c r="AO794" s="5"/>
    </row>
    <row r="795" ht="16.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
      <c r="Z795" s="5"/>
      <c r="AA795" s="5"/>
      <c r="AB795" s="5"/>
      <c r="AC795" s="5"/>
      <c r="AD795" s="5"/>
      <c r="AE795" s="5"/>
      <c r="AF795" s="5"/>
      <c r="AG795" s="5"/>
      <c r="AH795" s="5"/>
      <c r="AI795" s="5"/>
      <c r="AJ795" s="5"/>
      <c r="AK795" s="5"/>
      <c r="AL795" s="5"/>
      <c r="AM795" s="5"/>
      <c r="AN795" s="5"/>
      <c r="AO795" s="5"/>
    </row>
    <row r="796" ht="16.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
      <c r="Z796" s="5"/>
      <c r="AA796" s="5"/>
      <c r="AB796" s="5"/>
      <c r="AC796" s="5"/>
      <c r="AD796" s="5"/>
      <c r="AE796" s="5"/>
      <c r="AF796" s="5"/>
      <c r="AG796" s="5"/>
      <c r="AH796" s="5"/>
      <c r="AI796" s="5"/>
      <c r="AJ796" s="5"/>
      <c r="AK796" s="5"/>
      <c r="AL796" s="5"/>
      <c r="AM796" s="5"/>
      <c r="AN796" s="5"/>
      <c r="AO796" s="5"/>
    </row>
    <row r="797" ht="16.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
      <c r="Z797" s="5"/>
      <c r="AA797" s="5"/>
      <c r="AB797" s="5"/>
      <c r="AC797" s="5"/>
      <c r="AD797" s="5"/>
      <c r="AE797" s="5"/>
      <c r="AF797" s="5"/>
      <c r="AG797" s="5"/>
      <c r="AH797" s="5"/>
      <c r="AI797" s="5"/>
      <c r="AJ797" s="5"/>
      <c r="AK797" s="5"/>
      <c r="AL797" s="5"/>
      <c r="AM797" s="5"/>
      <c r="AN797" s="5"/>
      <c r="AO797" s="5"/>
    </row>
    <row r="798" ht="16.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
      <c r="Z798" s="5"/>
      <c r="AA798" s="5"/>
      <c r="AB798" s="5"/>
      <c r="AC798" s="5"/>
      <c r="AD798" s="5"/>
      <c r="AE798" s="5"/>
      <c r="AF798" s="5"/>
      <c r="AG798" s="5"/>
      <c r="AH798" s="5"/>
      <c r="AI798" s="5"/>
      <c r="AJ798" s="5"/>
      <c r="AK798" s="5"/>
      <c r="AL798" s="5"/>
      <c r="AM798" s="5"/>
      <c r="AN798" s="5"/>
      <c r="AO798" s="5"/>
    </row>
    <row r="799" ht="16.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
      <c r="Z799" s="5"/>
      <c r="AA799" s="5"/>
      <c r="AB799" s="5"/>
      <c r="AC799" s="5"/>
      <c r="AD799" s="5"/>
      <c r="AE799" s="5"/>
      <c r="AF799" s="5"/>
      <c r="AG799" s="5"/>
      <c r="AH799" s="5"/>
      <c r="AI799" s="5"/>
      <c r="AJ799" s="5"/>
      <c r="AK799" s="5"/>
      <c r="AL799" s="5"/>
      <c r="AM799" s="5"/>
      <c r="AN799" s="5"/>
      <c r="AO799" s="5"/>
    </row>
    <row r="800" ht="16.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
      <c r="Z800" s="5"/>
      <c r="AA800" s="5"/>
      <c r="AB800" s="5"/>
      <c r="AC800" s="5"/>
      <c r="AD800" s="5"/>
      <c r="AE800" s="5"/>
      <c r="AF800" s="5"/>
      <c r="AG800" s="5"/>
      <c r="AH800" s="5"/>
      <c r="AI800" s="5"/>
      <c r="AJ800" s="5"/>
      <c r="AK800" s="5"/>
      <c r="AL800" s="5"/>
      <c r="AM800" s="5"/>
      <c r="AN800" s="5"/>
      <c r="AO800" s="5"/>
    </row>
    <row r="801" ht="16.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
      <c r="Z801" s="5"/>
      <c r="AA801" s="5"/>
      <c r="AB801" s="5"/>
      <c r="AC801" s="5"/>
      <c r="AD801" s="5"/>
      <c r="AE801" s="5"/>
      <c r="AF801" s="5"/>
      <c r="AG801" s="5"/>
      <c r="AH801" s="5"/>
      <c r="AI801" s="5"/>
      <c r="AJ801" s="5"/>
      <c r="AK801" s="5"/>
      <c r="AL801" s="5"/>
      <c r="AM801" s="5"/>
      <c r="AN801" s="5"/>
      <c r="AO801" s="5"/>
    </row>
    <row r="802" ht="16.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
      <c r="Z802" s="5"/>
      <c r="AA802" s="5"/>
      <c r="AB802" s="5"/>
      <c r="AC802" s="5"/>
      <c r="AD802" s="5"/>
      <c r="AE802" s="5"/>
      <c r="AF802" s="5"/>
      <c r="AG802" s="5"/>
      <c r="AH802" s="5"/>
      <c r="AI802" s="5"/>
      <c r="AJ802" s="5"/>
      <c r="AK802" s="5"/>
      <c r="AL802" s="5"/>
      <c r="AM802" s="5"/>
      <c r="AN802" s="5"/>
      <c r="AO802" s="5"/>
    </row>
    <row r="803" ht="16.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
      <c r="Z803" s="5"/>
      <c r="AA803" s="5"/>
      <c r="AB803" s="5"/>
      <c r="AC803" s="5"/>
      <c r="AD803" s="5"/>
      <c r="AE803" s="5"/>
      <c r="AF803" s="5"/>
      <c r="AG803" s="5"/>
      <c r="AH803" s="5"/>
      <c r="AI803" s="5"/>
      <c r="AJ803" s="5"/>
      <c r="AK803" s="5"/>
      <c r="AL803" s="5"/>
      <c r="AM803" s="5"/>
      <c r="AN803" s="5"/>
      <c r="AO803" s="5"/>
    </row>
    <row r="804" ht="16.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
      <c r="Z804" s="5"/>
      <c r="AA804" s="5"/>
      <c r="AB804" s="5"/>
      <c r="AC804" s="5"/>
      <c r="AD804" s="5"/>
      <c r="AE804" s="5"/>
      <c r="AF804" s="5"/>
      <c r="AG804" s="5"/>
      <c r="AH804" s="5"/>
      <c r="AI804" s="5"/>
      <c r="AJ804" s="5"/>
      <c r="AK804" s="5"/>
      <c r="AL804" s="5"/>
      <c r="AM804" s="5"/>
      <c r="AN804" s="5"/>
      <c r="AO804" s="5"/>
    </row>
    <row r="805" ht="16.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
      <c r="Z805" s="5"/>
      <c r="AA805" s="5"/>
      <c r="AB805" s="5"/>
      <c r="AC805" s="5"/>
      <c r="AD805" s="5"/>
      <c r="AE805" s="5"/>
      <c r="AF805" s="5"/>
      <c r="AG805" s="5"/>
      <c r="AH805" s="5"/>
      <c r="AI805" s="5"/>
      <c r="AJ805" s="5"/>
      <c r="AK805" s="5"/>
      <c r="AL805" s="5"/>
      <c r="AM805" s="5"/>
      <c r="AN805" s="5"/>
      <c r="AO805" s="5"/>
    </row>
    <row r="806" ht="16.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
      <c r="Z806" s="5"/>
      <c r="AA806" s="5"/>
      <c r="AB806" s="5"/>
      <c r="AC806" s="5"/>
      <c r="AD806" s="5"/>
      <c r="AE806" s="5"/>
      <c r="AF806" s="5"/>
      <c r="AG806" s="5"/>
      <c r="AH806" s="5"/>
      <c r="AI806" s="5"/>
      <c r="AJ806" s="5"/>
      <c r="AK806" s="5"/>
      <c r="AL806" s="5"/>
      <c r="AM806" s="5"/>
      <c r="AN806" s="5"/>
      <c r="AO806" s="5"/>
    </row>
    <row r="807" ht="16.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
      <c r="Z807" s="5"/>
      <c r="AA807" s="5"/>
      <c r="AB807" s="5"/>
      <c r="AC807" s="5"/>
      <c r="AD807" s="5"/>
      <c r="AE807" s="5"/>
      <c r="AF807" s="5"/>
      <c r="AG807" s="5"/>
      <c r="AH807" s="5"/>
      <c r="AI807" s="5"/>
      <c r="AJ807" s="5"/>
      <c r="AK807" s="5"/>
      <c r="AL807" s="5"/>
      <c r="AM807" s="5"/>
      <c r="AN807" s="5"/>
      <c r="AO807" s="5"/>
    </row>
    <row r="808" ht="16.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
      <c r="Z808" s="5"/>
      <c r="AA808" s="5"/>
      <c r="AB808" s="5"/>
      <c r="AC808" s="5"/>
      <c r="AD808" s="5"/>
      <c r="AE808" s="5"/>
      <c r="AF808" s="5"/>
      <c r="AG808" s="5"/>
      <c r="AH808" s="5"/>
      <c r="AI808" s="5"/>
      <c r="AJ808" s="5"/>
      <c r="AK808" s="5"/>
      <c r="AL808" s="5"/>
      <c r="AM808" s="5"/>
      <c r="AN808" s="5"/>
      <c r="AO808" s="5"/>
    </row>
    <row r="809" ht="16.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
      <c r="Z809" s="5"/>
      <c r="AA809" s="5"/>
      <c r="AB809" s="5"/>
      <c r="AC809" s="5"/>
      <c r="AD809" s="5"/>
      <c r="AE809" s="5"/>
      <c r="AF809" s="5"/>
      <c r="AG809" s="5"/>
      <c r="AH809" s="5"/>
      <c r="AI809" s="5"/>
      <c r="AJ809" s="5"/>
      <c r="AK809" s="5"/>
      <c r="AL809" s="5"/>
      <c r="AM809" s="5"/>
      <c r="AN809" s="5"/>
      <c r="AO809" s="5"/>
    </row>
    <row r="810" ht="16.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
      <c r="Z810" s="5"/>
      <c r="AA810" s="5"/>
      <c r="AB810" s="5"/>
      <c r="AC810" s="5"/>
      <c r="AD810" s="5"/>
      <c r="AE810" s="5"/>
      <c r="AF810" s="5"/>
      <c r="AG810" s="5"/>
      <c r="AH810" s="5"/>
      <c r="AI810" s="5"/>
      <c r="AJ810" s="5"/>
      <c r="AK810" s="5"/>
      <c r="AL810" s="5"/>
      <c r="AM810" s="5"/>
      <c r="AN810" s="5"/>
      <c r="AO810" s="5"/>
    </row>
    <row r="811" ht="16.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
      <c r="Z811" s="5"/>
      <c r="AA811" s="5"/>
      <c r="AB811" s="5"/>
      <c r="AC811" s="5"/>
      <c r="AD811" s="5"/>
      <c r="AE811" s="5"/>
      <c r="AF811" s="5"/>
      <c r="AG811" s="5"/>
      <c r="AH811" s="5"/>
      <c r="AI811" s="5"/>
      <c r="AJ811" s="5"/>
      <c r="AK811" s="5"/>
      <c r="AL811" s="5"/>
      <c r="AM811" s="5"/>
      <c r="AN811" s="5"/>
      <c r="AO811" s="5"/>
    </row>
    <row r="812" ht="16.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
      <c r="Z812" s="5"/>
      <c r="AA812" s="5"/>
      <c r="AB812" s="5"/>
      <c r="AC812" s="5"/>
      <c r="AD812" s="5"/>
      <c r="AE812" s="5"/>
      <c r="AF812" s="5"/>
      <c r="AG812" s="5"/>
      <c r="AH812" s="5"/>
      <c r="AI812" s="5"/>
      <c r="AJ812" s="5"/>
      <c r="AK812" s="5"/>
      <c r="AL812" s="5"/>
      <c r="AM812" s="5"/>
      <c r="AN812" s="5"/>
      <c r="AO812" s="5"/>
    </row>
    <row r="813" ht="16.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
      <c r="Z813" s="5"/>
      <c r="AA813" s="5"/>
      <c r="AB813" s="5"/>
      <c r="AC813" s="5"/>
      <c r="AD813" s="5"/>
      <c r="AE813" s="5"/>
      <c r="AF813" s="5"/>
      <c r="AG813" s="5"/>
      <c r="AH813" s="5"/>
      <c r="AI813" s="5"/>
      <c r="AJ813" s="5"/>
      <c r="AK813" s="5"/>
      <c r="AL813" s="5"/>
      <c r="AM813" s="5"/>
      <c r="AN813" s="5"/>
      <c r="AO813" s="5"/>
    </row>
    <row r="814" ht="16.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
      <c r="Z814" s="5"/>
      <c r="AA814" s="5"/>
      <c r="AB814" s="5"/>
      <c r="AC814" s="5"/>
      <c r="AD814" s="5"/>
      <c r="AE814" s="5"/>
      <c r="AF814" s="5"/>
      <c r="AG814" s="5"/>
      <c r="AH814" s="5"/>
      <c r="AI814" s="5"/>
      <c r="AJ814" s="5"/>
      <c r="AK814" s="5"/>
      <c r="AL814" s="5"/>
      <c r="AM814" s="5"/>
      <c r="AN814" s="5"/>
      <c r="AO814" s="5"/>
    </row>
    <row r="815" ht="16.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
      <c r="Z815" s="5"/>
      <c r="AA815" s="5"/>
      <c r="AB815" s="5"/>
      <c r="AC815" s="5"/>
      <c r="AD815" s="5"/>
      <c r="AE815" s="5"/>
      <c r="AF815" s="5"/>
      <c r="AG815" s="5"/>
      <c r="AH815" s="5"/>
      <c r="AI815" s="5"/>
      <c r="AJ815" s="5"/>
      <c r="AK815" s="5"/>
      <c r="AL815" s="5"/>
      <c r="AM815" s="5"/>
      <c r="AN815" s="5"/>
      <c r="AO815" s="5"/>
    </row>
    <row r="816" ht="16.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
      <c r="Z816" s="5"/>
      <c r="AA816" s="5"/>
      <c r="AB816" s="5"/>
      <c r="AC816" s="5"/>
      <c r="AD816" s="5"/>
      <c r="AE816" s="5"/>
      <c r="AF816" s="5"/>
      <c r="AG816" s="5"/>
      <c r="AH816" s="5"/>
      <c r="AI816" s="5"/>
      <c r="AJ816" s="5"/>
      <c r="AK816" s="5"/>
      <c r="AL816" s="5"/>
      <c r="AM816" s="5"/>
      <c r="AN816" s="5"/>
      <c r="AO816" s="5"/>
    </row>
    <row r="817" ht="16.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
      <c r="Z817" s="5"/>
      <c r="AA817" s="5"/>
      <c r="AB817" s="5"/>
      <c r="AC817" s="5"/>
      <c r="AD817" s="5"/>
      <c r="AE817" s="5"/>
      <c r="AF817" s="5"/>
      <c r="AG817" s="5"/>
      <c r="AH817" s="5"/>
      <c r="AI817" s="5"/>
      <c r="AJ817" s="5"/>
      <c r="AK817" s="5"/>
      <c r="AL817" s="5"/>
      <c r="AM817" s="5"/>
      <c r="AN817" s="5"/>
      <c r="AO817" s="5"/>
    </row>
    <row r="818" ht="16.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
      <c r="Z818" s="5"/>
      <c r="AA818" s="5"/>
      <c r="AB818" s="5"/>
      <c r="AC818" s="5"/>
      <c r="AD818" s="5"/>
      <c r="AE818" s="5"/>
      <c r="AF818" s="5"/>
      <c r="AG818" s="5"/>
      <c r="AH818" s="5"/>
      <c r="AI818" s="5"/>
      <c r="AJ818" s="5"/>
      <c r="AK818" s="5"/>
      <c r="AL818" s="5"/>
      <c r="AM818" s="5"/>
      <c r="AN818" s="5"/>
      <c r="AO818" s="5"/>
    </row>
    <row r="819" ht="16.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
      <c r="Z819" s="5"/>
      <c r="AA819" s="5"/>
      <c r="AB819" s="5"/>
      <c r="AC819" s="5"/>
      <c r="AD819" s="5"/>
      <c r="AE819" s="5"/>
      <c r="AF819" s="5"/>
      <c r="AG819" s="5"/>
      <c r="AH819" s="5"/>
      <c r="AI819" s="5"/>
      <c r="AJ819" s="5"/>
      <c r="AK819" s="5"/>
      <c r="AL819" s="5"/>
      <c r="AM819" s="5"/>
      <c r="AN819" s="5"/>
      <c r="AO819" s="5"/>
    </row>
    <row r="820" ht="16.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
      <c r="Z820" s="5"/>
      <c r="AA820" s="5"/>
      <c r="AB820" s="5"/>
      <c r="AC820" s="5"/>
      <c r="AD820" s="5"/>
      <c r="AE820" s="5"/>
      <c r="AF820" s="5"/>
      <c r="AG820" s="5"/>
      <c r="AH820" s="5"/>
      <c r="AI820" s="5"/>
      <c r="AJ820" s="5"/>
      <c r="AK820" s="5"/>
      <c r="AL820" s="5"/>
      <c r="AM820" s="5"/>
      <c r="AN820" s="5"/>
      <c r="AO820" s="5"/>
    </row>
    <row r="821" ht="16.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
      <c r="Z821" s="5"/>
      <c r="AA821" s="5"/>
      <c r="AB821" s="5"/>
      <c r="AC821" s="5"/>
      <c r="AD821" s="5"/>
      <c r="AE821" s="5"/>
      <c r="AF821" s="5"/>
      <c r="AG821" s="5"/>
      <c r="AH821" s="5"/>
      <c r="AI821" s="5"/>
      <c r="AJ821" s="5"/>
      <c r="AK821" s="5"/>
      <c r="AL821" s="5"/>
      <c r="AM821" s="5"/>
      <c r="AN821" s="5"/>
      <c r="AO821" s="5"/>
    </row>
    <row r="822" ht="16.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
      <c r="Z822" s="5"/>
      <c r="AA822" s="5"/>
      <c r="AB822" s="5"/>
      <c r="AC822" s="5"/>
      <c r="AD822" s="5"/>
      <c r="AE822" s="5"/>
      <c r="AF822" s="5"/>
      <c r="AG822" s="5"/>
      <c r="AH822" s="5"/>
      <c r="AI822" s="5"/>
      <c r="AJ822" s="5"/>
      <c r="AK822" s="5"/>
      <c r="AL822" s="5"/>
      <c r="AM822" s="5"/>
      <c r="AN822" s="5"/>
      <c r="AO822" s="5"/>
    </row>
    <row r="823" ht="16.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
      <c r="Z823" s="5"/>
      <c r="AA823" s="5"/>
      <c r="AB823" s="5"/>
      <c r="AC823" s="5"/>
      <c r="AD823" s="5"/>
      <c r="AE823" s="5"/>
      <c r="AF823" s="5"/>
      <c r="AG823" s="5"/>
      <c r="AH823" s="5"/>
      <c r="AI823" s="5"/>
      <c r="AJ823" s="5"/>
      <c r="AK823" s="5"/>
      <c r="AL823" s="5"/>
      <c r="AM823" s="5"/>
      <c r="AN823" s="5"/>
      <c r="AO823" s="5"/>
    </row>
    <row r="824" ht="16.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
      <c r="Z824" s="5"/>
      <c r="AA824" s="5"/>
      <c r="AB824" s="5"/>
      <c r="AC824" s="5"/>
      <c r="AD824" s="5"/>
      <c r="AE824" s="5"/>
      <c r="AF824" s="5"/>
      <c r="AG824" s="5"/>
      <c r="AH824" s="5"/>
      <c r="AI824" s="5"/>
      <c r="AJ824" s="5"/>
      <c r="AK824" s="5"/>
      <c r="AL824" s="5"/>
      <c r="AM824" s="5"/>
      <c r="AN824" s="5"/>
      <c r="AO824" s="5"/>
    </row>
    <row r="825" ht="16.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
      <c r="Z825" s="5"/>
      <c r="AA825" s="5"/>
      <c r="AB825" s="5"/>
      <c r="AC825" s="5"/>
      <c r="AD825" s="5"/>
      <c r="AE825" s="5"/>
      <c r="AF825" s="5"/>
      <c r="AG825" s="5"/>
      <c r="AH825" s="5"/>
      <c r="AI825" s="5"/>
      <c r="AJ825" s="5"/>
      <c r="AK825" s="5"/>
      <c r="AL825" s="5"/>
      <c r="AM825" s="5"/>
      <c r="AN825" s="5"/>
      <c r="AO825" s="5"/>
    </row>
    <row r="826" ht="16.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
      <c r="Z826" s="5"/>
      <c r="AA826" s="5"/>
      <c r="AB826" s="5"/>
      <c r="AC826" s="5"/>
      <c r="AD826" s="5"/>
      <c r="AE826" s="5"/>
      <c r="AF826" s="5"/>
      <c r="AG826" s="5"/>
      <c r="AH826" s="5"/>
      <c r="AI826" s="5"/>
      <c r="AJ826" s="5"/>
      <c r="AK826" s="5"/>
      <c r="AL826" s="5"/>
      <c r="AM826" s="5"/>
      <c r="AN826" s="5"/>
      <c r="AO826" s="5"/>
    </row>
    <row r="827" ht="16.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
      <c r="Z827" s="5"/>
      <c r="AA827" s="5"/>
      <c r="AB827" s="5"/>
      <c r="AC827" s="5"/>
      <c r="AD827" s="5"/>
      <c r="AE827" s="5"/>
      <c r="AF827" s="5"/>
      <c r="AG827" s="5"/>
      <c r="AH827" s="5"/>
      <c r="AI827" s="5"/>
      <c r="AJ827" s="5"/>
      <c r="AK827" s="5"/>
      <c r="AL827" s="5"/>
      <c r="AM827" s="5"/>
      <c r="AN827" s="5"/>
      <c r="AO827" s="5"/>
    </row>
    <row r="828" ht="16.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
      <c r="Z828" s="5"/>
      <c r="AA828" s="5"/>
      <c r="AB828" s="5"/>
      <c r="AC828" s="5"/>
      <c r="AD828" s="5"/>
      <c r="AE828" s="5"/>
      <c r="AF828" s="5"/>
      <c r="AG828" s="5"/>
      <c r="AH828" s="5"/>
      <c r="AI828" s="5"/>
      <c r="AJ828" s="5"/>
      <c r="AK828" s="5"/>
      <c r="AL828" s="5"/>
      <c r="AM828" s="5"/>
      <c r="AN828" s="5"/>
      <c r="AO828" s="5"/>
    </row>
    <row r="829" ht="16.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
      <c r="Z829" s="5"/>
      <c r="AA829" s="5"/>
      <c r="AB829" s="5"/>
      <c r="AC829" s="5"/>
      <c r="AD829" s="5"/>
      <c r="AE829" s="5"/>
      <c r="AF829" s="5"/>
      <c r="AG829" s="5"/>
      <c r="AH829" s="5"/>
      <c r="AI829" s="5"/>
      <c r="AJ829" s="5"/>
      <c r="AK829" s="5"/>
      <c r="AL829" s="5"/>
      <c r="AM829" s="5"/>
      <c r="AN829" s="5"/>
      <c r="AO829" s="5"/>
    </row>
    <row r="830" ht="16.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
      <c r="Z830" s="5"/>
      <c r="AA830" s="5"/>
      <c r="AB830" s="5"/>
      <c r="AC830" s="5"/>
      <c r="AD830" s="5"/>
      <c r="AE830" s="5"/>
      <c r="AF830" s="5"/>
      <c r="AG830" s="5"/>
      <c r="AH830" s="5"/>
      <c r="AI830" s="5"/>
      <c r="AJ830" s="5"/>
      <c r="AK830" s="5"/>
      <c r="AL830" s="5"/>
      <c r="AM830" s="5"/>
      <c r="AN830" s="5"/>
      <c r="AO830" s="5"/>
    </row>
    <row r="831" ht="16.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
      <c r="Z831" s="5"/>
      <c r="AA831" s="5"/>
      <c r="AB831" s="5"/>
      <c r="AC831" s="5"/>
      <c r="AD831" s="5"/>
      <c r="AE831" s="5"/>
      <c r="AF831" s="5"/>
      <c r="AG831" s="5"/>
      <c r="AH831" s="5"/>
      <c r="AI831" s="5"/>
      <c r="AJ831" s="5"/>
      <c r="AK831" s="5"/>
      <c r="AL831" s="5"/>
      <c r="AM831" s="5"/>
      <c r="AN831" s="5"/>
      <c r="AO831" s="5"/>
    </row>
    <row r="832" ht="16.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
      <c r="Z832" s="5"/>
      <c r="AA832" s="5"/>
      <c r="AB832" s="5"/>
      <c r="AC832" s="5"/>
      <c r="AD832" s="5"/>
      <c r="AE832" s="5"/>
      <c r="AF832" s="5"/>
      <c r="AG832" s="5"/>
      <c r="AH832" s="5"/>
      <c r="AI832" s="5"/>
      <c r="AJ832" s="5"/>
      <c r="AK832" s="5"/>
      <c r="AL832" s="5"/>
      <c r="AM832" s="5"/>
      <c r="AN832" s="5"/>
      <c r="AO832" s="5"/>
    </row>
    <row r="833" ht="16.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
      <c r="Z833" s="5"/>
      <c r="AA833" s="5"/>
      <c r="AB833" s="5"/>
      <c r="AC833" s="5"/>
      <c r="AD833" s="5"/>
      <c r="AE833" s="5"/>
      <c r="AF833" s="5"/>
      <c r="AG833" s="5"/>
      <c r="AH833" s="5"/>
      <c r="AI833" s="5"/>
      <c r="AJ833" s="5"/>
      <c r="AK833" s="5"/>
      <c r="AL833" s="5"/>
      <c r="AM833" s="5"/>
      <c r="AN833" s="5"/>
      <c r="AO833" s="5"/>
    </row>
    <row r="834" ht="16.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
      <c r="Z834" s="5"/>
      <c r="AA834" s="5"/>
      <c r="AB834" s="5"/>
      <c r="AC834" s="5"/>
      <c r="AD834" s="5"/>
      <c r="AE834" s="5"/>
      <c r="AF834" s="5"/>
      <c r="AG834" s="5"/>
      <c r="AH834" s="5"/>
      <c r="AI834" s="5"/>
      <c r="AJ834" s="5"/>
      <c r="AK834" s="5"/>
      <c r="AL834" s="5"/>
      <c r="AM834" s="5"/>
      <c r="AN834" s="5"/>
      <c r="AO834" s="5"/>
    </row>
    <row r="835" ht="16.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
      <c r="Z835" s="5"/>
      <c r="AA835" s="5"/>
      <c r="AB835" s="5"/>
      <c r="AC835" s="5"/>
      <c r="AD835" s="5"/>
      <c r="AE835" s="5"/>
      <c r="AF835" s="5"/>
      <c r="AG835" s="5"/>
      <c r="AH835" s="5"/>
      <c r="AI835" s="5"/>
      <c r="AJ835" s="5"/>
      <c r="AK835" s="5"/>
      <c r="AL835" s="5"/>
      <c r="AM835" s="5"/>
      <c r="AN835" s="5"/>
      <c r="AO835" s="5"/>
    </row>
    <row r="836" ht="16.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
      <c r="Z836" s="5"/>
      <c r="AA836" s="5"/>
      <c r="AB836" s="5"/>
      <c r="AC836" s="5"/>
      <c r="AD836" s="5"/>
      <c r="AE836" s="5"/>
      <c r="AF836" s="5"/>
      <c r="AG836" s="5"/>
      <c r="AH836" s="5"/>
      <c r="AI836" s="5"/>
      <c r="AJ836" s="5"/>
      <c r="AK836" s="5"/>
      <c r="AL836" s="5"/>
      <c r="AM836" s="5"/>
      <c r="AN836" s="5"/>
      <c r="AO836" s="5"/>
    </row>
    <row r="837" ht="16.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
      <c r="Z837" s="5"/>
      <c r="AA837" s="5"/>
      <c r="AB837" s="5"/>
      <c r="AC837" s="5"/>
      <c r="AD837" s="5"/>
      <c r="AE837" s="5"/>
      <c r="AF837" s="5"/>
      <c r="AG837" s="5"/>
      <c r="AH837" s="5"/>
      <c r="AI837" s="5"/>
      <c r="AJ837" s="5"/>
      <c r="AK837" s="5"/>
      <c r="AL837" s="5"/>
      <c r="AM837" s="5"/>
      <c r="AN837" s="5"/>
      <c r="AO837" s="5"/>
    </row>
    <row r="838" ht="16.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
      <c r="Z838" s="5"/>
      <c r="AA838" s="5"/>
      <c r="AB838" s="5"/>
      <c r="AC838" s="5"/>
      <c r="AD838" s="5"/>
      <c r="AE838" s="5"/>
      <c r="AF838" s="5"/>
      <c r="AG838" s="5"/>
      <c r="AH838" s="5"/>
      <c r="AI838" s="5"/>
      <c r="AJ838" s="5"/>
      <c r="AK838" s="5"/>
      <c r="AL838" s="5"/>
      <c r="AM838" s="5"/>
      <c r="AN838" s="5"/>
      <c r="AO838" s="5"/>
    </row>
    <row r="839" ht="16.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
      <c r="Z839" s="5"/>
      <c r="AA839" s="5"/>
      <c r="AB839" s="5"/>
      <c r="AC839" s="5"/>
      <c r="AD839" s="5"/>
      <c r="AE839" s="5"/>
      <c r="AF839" s="5"/>
      <c r="AG839" s="5"/>
      <c r="AH839" s="5"/>
      <c r="AI839" s="5"/>
      <c r="AJ839" s="5"/>
      <c r="AK839" s="5"/>
      <c r="AL839" s="5"/>
      <c r="AM839" s="5"/>
      <c r="AN839" s="5"/>
      <c r="AO839" s="5"/>
    </row>
    <row r="840" ht="16.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
      <c r="Z840" s="5"/>
      <c r="AA840" s="5"/>
      <c r="AB840" s="5"/>
      <c r="AC840" s="5"/>
      <c r="AD840" s="5"/>
      <c r="AE840" s="5"/>
      <c r="AF840" s="5"/>
      <c r="AG840" s="5"/>
      <c r="AH840" s="5"/>
      <c r="AI840" s="5"/>
      <c r="AJ840" s="5"/>
      <c r="AK840" s="5"/>
      <c r="AL840" s="5"/>
      <c r="AM840" s="5"/>
      <c r="AN840" s="5"/>
      <c r="AO840" s="5"/>
    </row>
    <row r="841" ht="16.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
      <c r="Z841" s="5"/>
      <c r="AA841" s="5"/>
      <c r="AB841" s="5"/>
      <c r="AC841" s="5"/>
      <c r="AD841" s="5"/>
      <c r="AE841" s="5"/>
      <c r="AF841" s="5"/>
      <c r="AG841" s="5"/>
      <c r="AH841" s="5"/>
      <c r="AI841" s="5"/>
      <c r="AJ841" s="5"/>
      <c r="AK841" s="5"/>
      <c r="AL841" s="5"/>
      <c r="AM841" s="5"/>
      <c r="AN841" s="5"/>
      <c r="AO841" s="5"/>
    </row>
    <row r="842" ht="16.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
      <c r="Z842" s="5"/>
      <c r="AA842" s="5"/>
      <c r="AB842" s="5"/>
      <c r="AC842" s="5"/>
      <c r="AD842" s="5"/>
      <c r="AE842" s="5"/>
      <c r="AF842" s="5"/>
      <c r="AG842" s="5"/>
      <c r="AH842" s="5"/>
      <c r="AI842" s="5"/>
      <c r="AJ842" s="5"/>
      <c r="AK842" s="5"/>
      <c r="AL842" s="5"/>
      <c r="AM842" s="5"/>
      <c r="AN842" s="5"/>
      <c r="AO842" s="5"/>
    </row>
    <row r="843" ht="16.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
      <c r="Z843" s="5"/>
      <c r="AA843" s="5"/>
      <c r="AB843" s="5"/>
      <c r="AC843" s="5"/>
      <c r="AD843" s="5"/>
      <c r="AE843" s="5"/>
      <c r="AF843" s="5"/>
      <c r="AG843" s="5"/>
      <c r="AH843" s="5"/>
      <c r="AI843" s="5"/>
      <c r="AJ843" s="5"/>
      <c r="AK843" s="5"/>
      <c r="AL843" s="5"/>
      <c r="AM843" s="5"/>
      <c r="AN843" s="5"/>
      <c r="AO843" s="5"/>
    </row>
    <row r="844" ht="16.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
      <c r="Z844" s="5"/>
      <c r="AA844" s="5"/>
      <c r="AB844" s="5"/>
      <c r="AC844" s="5"/>
      <c r="AD844" s="5"/>
      <c r="AE844" s="5"/>
      <c r="AF844" s="5"/>
      <c r="AG844" s="5"/>
      <c r="AH844" s="5"/>
      <c r="AI844" s="5"/>
      <c r="AJ844" s="5"/>
      <c r="AK844" s="5"/>
      <c r="AL844" s="5"/>
      <c r="AM844" s="5"/>
      <c r="AN844" s="5"/>
      <c r="AO844" s="5"/>
    </row>
    <row r="845" ht="16.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
      <c r="Z845" s="5"/>
      <c r="AA845" s="5"/>
      <c r="AB845" s="5"/>
      <c r="AC845" s="5"/>
      <c r="AD845" s="5"/>
      <c r="AE845" s="5"/>
      <c r="AF845" s="5"/>
      <c r="AG845" s="5"/>
      <c r="AH845" s="5"/>
      <c r="AI845" s="5"/>
      <c r="AJ845" s="5"/>
      <c r="AK845" s="5"/>
      <c r="AL845" s="5"/>
      <c r="AM845" s="5"/>
      <c r="AN845" s="5"/>
      <c r="AO845" s="5"/>
    </row>
    <row r="846" ht="16.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
      <c r="Z846" s="5"/>
      <c r="AA846" s="5"/>
      <c r="AB846" s="5"/>
      <c r="AC846" s="5"/>
      <c r="AD846" s="5"/>
      <c r="AE846" s="5"/>
      <c r="AF846" s="5"/>
      <c r="AG846" s="5"/>
      <c r="AH846" s="5"/>
      <c r="AI846" s="5"/>
      <c r="AJ846" s="5"/>
      <c r="AK846" s="5"/>
      <c r="AL846" s="5"/>
      <c r="AM846" s="5"/>
      <c r="AN846" s="5"/>
      <c r="AO846" s="5"/>
    </row>
    <row r="847" ht="16.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
      <c r="Z847" s="5"/>
      <c r="AA847" s="5"/>
      <c r="AB847" s="5"/>
      <c r="AC847" s="5"/>
      <c r="AD847" s="5"/>
      <c r="AE847" s="5"/>
      <c r="AF847" s="5"/>
      <c r="AG847" s="5"/>
      <c r="AH847" s="5"/>
      <c r="AI847" s="5"/>
      <c r="AJ847" s="5"/>
      <c r="AK847" s="5"/>
      <c r="AL847" s="5"/>
      <c r="AM847" s="5"/>
      <c r="AN847" s="5"/>
      <c r="AO847" s="5"/>
    </row>
    <row r="848" ht="16.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
      <c r="Z848" s="5"/>
      <c r="AA848" s="5"/>
      <c r="AB848" s="5"/>
      <c r="AC848" s="5"/>
      <c r="AD848" s="5"/>
      <c r="AE848" s="5"/>
      <c r="AF848" s="5"/>
      <c r="AG848" s="5"/>
      <c r="AH848" s="5"/>
      <c r="AI848" s="5"/>
      <c r="AJ848" s="5"/>
      <c r="AK848" s="5"/>
      <c r="AL848" s="5"/>
      <c r="AM848" s="5"/>
      <c r="AN848" s="5"/>
      <c r="AO848" s="5"/>
    </row>
    <row r="849" ht="16.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
      <c r="Z849" s="5"/>
      <c r="AA849" s="5"/>
      <c r="AB849" s="5"/>
      <c r="AC849" s="5"/>
      <c r="AD849" s="5"/>
      <c r="AE849" s="5"/>
      <c r="AF849" s="5"/>
      <c r="AG849" s="5"/>
      <c r="AH849" s="5"/>
      <c r="AI849" s="5"/>
      <c r="AJ849" s="5"/>
      <c r="AK849" s="5"/>
      <c r="AL849" s="5"/>
      <c r="AM849" s="5"/>
      <c r="AN849" s="5"/>
      <c r="AO849" s="5"/>
    </row>
    <row r="850" ht="16.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
      <c r="Z850" s="5"/>
      <c r="AA850" s="5"/>
      <c r="AB850" s="5"/>
      <c r="AC850" s="5"/>
      <c r="AD850" s="5"/>
      <c r="AE850" s="5"/>
      <c r="AF850" s="5"/>
      <c r="AG850" s="5"/>
      <c r="AH850" s="5"/>
      <c r="AI850" s="5"/>
      <c r="AJ850" s="5"/>
      <c r="AK850" s="5"/>
      <c r="AL850" s="5"/>
      <c r="AM850" s="5"/>
      <c r="AN850" s="5"/>
      <c r="AO850" s="5"/>
    </row>
    <row r="851" ht="16.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
      <c r="Z851" s="5"/>
      <c r="AA851" s="5"/>
      <c r="AB851" s="5"/>
      <c r="AC851" s="5"/>
      <c r="AD851" s="5"/>
      <c r="AE851" s="5"/>
      <c r="AF851" s="5"/>
      <c r="AG851" s="5"/>
      <c r="AH851" s="5"/>
      <c r="AI851" s="5"/>
      <c r="AJ851" s="5"/>
      <c r="AK851" s="5"/>
      <c r="AL851" s="5"/>
      <c r="AM851" s="5"/>
      <c r="AN851" s="5"/>
      <c r="AO851" s="5"/>
    </row>
    <row r="852" ht="16.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
      <c r="Z852" s="5"/>
      <c r="AA852" s="5"/>
      <c r="AB852" s="5"/>
      <c r="AC852" s="5"/>
      <c r="AD852" s="5"/>
      <c r="AE852" s="5"/>
      <c r="AF852" s="5"/>
      <c r="AG852" s="5"/>
      <c r="AH852" s="5"/>
      <c r="AI852" s="5"/>
      <c r="AJ852" s="5"/>
      <c r="AK852" s="5"/>
      <c r="AL852" s="5"/>
      <c r="AM852" s="5"/>
      <c r="AN852" s="5"/>
      <c r="AO852" s="5"/>
    </row>
    <row r="853" ht="16.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
      <c r="Z853" s="5"/>
      <c r="AA853" s="5"/>
      <c r="AB853" s="5"/>
      <c r="AC853" s="5"/>
      <c r="AD853" s="5"/>
      <c r="AE853" s="5"/>
      <c r="AF853" s="5"/>
      <c r="AG853" s="5"/>
      <c r="AH853" s="5"/>
      <c r="AI853" s="5"/>
      <c r="AJ853" s="5"/>
      <c r="AK853" s="5"/>
      <c r="AL853" s="5"/>
      <c r="AM853" s="5"/>
      <c r="AN853" s="5"/>
      <c r="AO853" s="5"/>
    </row>
    <row r="854" ht="16.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
      <c r="Z854" s="5"/>
      <c r="AA854" s="5"/>
      <c r="AB854" s="5"/>
      <c r="AC854" s="5"/>
      <c r="AD854" s="5"/>
      <c r="AE854" s="5"/>
      <c r="AF854" s="5"/>
      <c r="AG854" s="5"/>
      <c r="AH854" s="5"/>
      <c r="AI854" s="5"/>
      <c r="AJ854" s="5"/>
      <c r="AK854" s="5"/>
      <c r="AL854" s="5"/>
      <c r="AM854" s="5"/>
      <c r="AN854" s="5"/>
      <c r="AO854" s="5"/>
    </row>
    <row r="855" ht="16.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
      <c r="Z855" s="5"/>
      <c r="AA855" s="5"/>
      <c r="AB855" s="5"/>
      <c r="AC855" s="5"/>
      <c r="AD855" s="5"/>
      <c r="AE855" s="5"/>
      <c r="AF855" s="5"/>
      <c r="AG855" s="5"/>
      <c r="AH855" s="5"/>
      <c r="AI855" s="5"/>
      <c r="AJ855" s="5"/>
      <c r="AK855" s="5"/>
      <c r="AL855" s="5"/>
      <c r="AM855" s="5"/>
      <c r="AN855" s="5"/>
      <c r="AO855" s="5"/>
    </row>
    <row r="856" ht="16.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
      <c r="Z856" s="5"/>
      <c r="AA856" s="5"/>
      <c r="AB856" s="5"/>
      <c r="AC856" s="5"/>
      <c r="AD856" s="5"/>
      <c r="AE856" s="5"/>
      <c r="AF856" s="5"/>
      <c r="AG856" s="5"/>
      <c r="AH856" s="5"/>
      <c r="AI856" s="5"/>
      <c r="AJ856" s="5"/>
      <c r="AK856" s="5"/>
      <c r="AL856" s="5"/>
      <c r="AM856" s="5"/>
      <c r="AN856" s="5"/>
      <c r="AO856" s="5"/>
    </row>
    <row r="857" ht="16.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
      <c r="Z857" s="5"/>
      <c r="AA857" s="5"/>
      <c r="AB857" s="5"/>
      <c r="AC857" s="5"/>
      <c r="AD857" s="5"/>
      <c r="AE857" s="5"/>
      <c r="AF857" s="5"/>
      <c r="AG857" s="5"/>
      <c r="AH857" s="5"/>
      <c r="AI857" s="5"/>
      <c r="AJ857" s="5"/>
      <c r="AK857" s="5"/>
      <c r="AL857" s="5"/>
      <c r="AM857" s="5"/>
      <c r="AN857" s="5"/>
      <c r="AO857" s="5"/>
    </row>
    <row r="858" ht="16.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
      <c r="Z858" s="5"/>
      <c r="AA858" s="5"/>
      <c r="AB858" s="5"/>
      <c r="AC858" s="5"/>
      <c r="AD858" s="5"/>
      <c r="AE858" s="5"/>
      <c r="AF858" s="5"/>
      <c r="AG858" s="5"/>
      <c r="AH858" s="5"/>
      <c r="AI858" s="5"/>
      <c r="AJ858" s="5"/>
      <c r="AK858" s="5"/>
      <c r="AL858" s="5"/>
      <c r="AM858" s="5"/>
      <c r="AN858" s="5"/>
      <c r="AO858" s="5"/>
    </row>
    <row r="859" ht="16.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
      <c r="Z859" s="5"/>
      <c r="AA859" s="5"/>
      <c r="AB859" s="5"/>
      <c r="AC859" s="5"/>
      <c r="AD859" s="5"/>
      <c r="AE859" s="5"/>
      <c r="AF859" s="5"/>
      <c r="AG859" s="5"/>
      <c r="AH859" s="5"/>
      <c r="AI859" s="5"/>
      <c r="AJ859" s="5"/>
      <c r="AK859" s="5"/>
      <c r="AL859" s="5"/>
      <c r="AM859" s="5"/>
      <c r="AN859" s="5"/>
      <c r="AO859" s="5"/>
    </row>
    <row r="860" ht="16.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
      <c r="Z860" s="5"/>
      <c r="AA860" s="5"/>
      <c r="AB860" s="5"/>
      <c r="AC860" s="5"/>
      <c r="AD860" s="5"/>
      <c r="AE860" s="5"/>
      <c r="AF860" s="5"/>
      <c r="AG860" s="5"/>
      <c r="AH860" s="5"/>
      <c r="AI860" s="5"/>
      <c r="AJ860" s="5"/>
      <c r="AK860" s="5"/>
      <c r="AL860" s="5"/>
      <c r="AM860" s="5"/>
      <c r="AN860" s="5"/>
      <c r="AO860" s="5"/>
    </row>
    <row r="861" ht="16.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
      <c r="Z861" s="5"/>
      <c r="AA861" s="5"/>
      <c r="AB861" s="5"/>
      <c r="AC861" s="5"/>
      <c r="AD861" s="5"/>
      <c r="AE861" s="5"/>
      <c r="AF861" s="5"/>
      <c r="AG861" s="5"/>
      <c r="AH861" s="5"/>
      <c r="AI861" s="5"/>
      <c r="AJ861" s="5"/>
      <c r="AK861" s="5"/>
      <c r="AL861" s="5"/>
      <c r="AM861" s="5"/>
      <c r="AN861" s="5"/>
      <c r="AO861" s="5"/>
    </row>
    <row r="862" ht="16.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
      <c r="Z862" s="5"/>
      <c r="AA862" s="5"/>
      <c r="AB862" s="5"/>
      <c r="AC862" s="5"/>
      <c r="AD862" s="5"/>
      <c r="AE862" s="5"/>
      <c r="AF862" s="5"/>
      <c r="AG862" s="5"/>
      <c r="AH862" s="5"/>
      <c r="AI862" s="5"/>
      <c r="AJ862" s="5"/>
      <c r="AK862" s="5"/>
      <c r="AL862" s="5"/>
      <c r="AM862" s="5"/>
      <c r="AN862" s="5"/>
      <c r="AO862" s="5"/>
    </row>
    <row r="863" ht="16.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
      <c r="Z863" s="5"/>
      <c r="AA863" s="5"/>
      <c r="AB863" s="5"/>
      <c r="AC863" s="5"/>
      <c r="AD863" s="5"/>
      <c r="AE863" s="5"/>
      <c r="AF863" s="5"/>
      <c r="AG863" s="5"/>
      <c r="AH863" s="5"/>
      <c r="AI863" s="5"/>
      <c r="AJ863" s="5"/>
      <c r="AK863" s="5"/>
      <c r="AL863" s="5"/>
      <c r="AM863" s="5"/>
      <c r="AN863" s="5"/>
      <c r="AO863" s="5"/>
    </row>
    <row r="864" ht="16.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
      <c r="Z864" s="5"/>
      <c r="AA864" s="5"/>
      <c r="AB864" s="5"/>
      <c r="AC864" s="5"/>
      <c r="AD864" s="5"/>
      <c r="AE864" s="5"/>
      <c r="AF864" s="5"/>
      <c r="AG864" s="5"/>
      <c r="AH864" s="5"/>
      <c r="AI864" s="5"/>
      <c r="AJ864" s="5"/>
      <c r="AK864" s="5"/>
      <c r="AL864" s="5"/>
      <c r="AM864" s="5"/>
      <c r="AN864" s="5"/>
      <c r="AO864" s="5"/>
    </row>
    <row r="865" ht="16.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
      <c r="Z865" s="5"/>
      <c r="AA865" s="5"/>
      <c r="AB865" s="5"/>
      <c r="AC865" s="5"/>
      <c r="AD865" s="5"/>
      <c r="AE865" s="5"/>
      <c r="AF865" s="5"/>
      <c r="AG865" s="5"/>
      <c r="AH865" s="5"/>
      <c r="AI865" s="5"/>
      <c r="AJ865" s="5"/>
      <c r="AK865" s="5"/>
      <c r="AL865" s="5"/>
      <c r="AM865" s="5"/>
      <c r="AN865" s="5"/>
      <c r="AO865" s="5"/>
    </row>
    <row r="866" ht="16.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
      <c r="Z866" s="5"/>
      <c r="AA866" s="5"/>
      <c r="AB866" s="5"/>
      <c r="AC866" s="5"/>
      <c r="AD866" s="5"/>
      <c r="AE866" s="5"/>
      <c r="AF866" s="5"/>
      <c r="AG866" s="5"/>
      <c r="AH866" s="5"/>
      <c r="AI866" s="5"/>
      <c r="AJ866" s="5"/>
      <c r="AK866" s="5"/>
      <c r="AL866" s="5"/>
      <c r="AM866" s="5"/>
      <c r="AN866" s="5"/>
      <c r="AO866" s="5"/>
    </row>
    <row r="867" ht="16.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
      <c r="Z867" s="5"/>
      <c r="AA867" s="5"/>
      <c r="AB867" s="5"/>
      <c r="AC867" s="5"/>
      <c r="AD867" s="5"/>
      <c r="AE867" s="5"/>
      <c r="AF867" s="5"/>
      <c r="AG867" s="5"/>
      <c r="AH867" s="5"/>
      <c r="AI867" s="5"/>
      <c r="AJ867" s="5"/>
      <c r="AK867" s="5"/>
      <c r="AL867" s="5"/>
      <c r="AM867" s="5"/>
      <c r="AN867" s="5"/>
      <c r="AO867" s="5"/>
    </row>
    <row r="868" ht="16.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
      <c r="Z868" s="5"/>
      <c r="AA868" s="5"/>
      <c r="AB868" s="5"/>
      <c r="AC868" s="5"/>
      <c r="AD868" s="5"/>
      <c r="AE868" s="5"/>
      <c r="AF868" s="5"/>
      <c r="AG868" s="5"/>
      <c r="AH868" s="5"/>
      <c r="AI868" s="5"/>
      <c r="AJ868" s="5"/>
      <c r="AK868" s="5"/>
      <c r="AL868" s="5"/>
      <c r="AM868" s="5"/>
      <c r="AN868" s="5"/>
      <c r="AO868" s="5"/>
    </row>
    <row r="869" ht="16.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
      <c r="Z869" s="5"/>
      <c r="AA869" s="5"/>
      <c r="AB869" s="5"/>
      <c r="AC869" s="5"/>
      <c r="AD869" s="5"/>
      <c r="AE869" s="5"/>
      <c r="AF869" s="5"/>
      <c r="AG869" s="5"/>
      <c r="AH869" s="5"/>
      <c r="AI869" s="5"/>
      <c r="AJ869" s="5"/>
      <c r="AK869" s="5"/>
      <c r="AL869" s="5"/>
      <c r="AM869" s="5"/>
      <c r="AN869" s="5"/>
      <c r="AO869" s="5"/>
    </row>
    <row r="870" ht="16.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
      <c r="Z870" s="5"/>
      <c r="AA870" s="5"/>
      <c r="AB870" s="5"/>
      <c r="AC870" s="5"/>
      <c r="AD870" s="5"/>
      <c r="AE870" s="5"/>
      <c r="AF870" s="5"/>
      <c r="AG870" s="5"/>
      <c r="AH870" s="5"/>
      <c r="AI870" s="5"/>
      <c r="AJ870" s="5"/>
      <c r="AK870" s="5"/>
      <c r="AL870" s="5"/>
      <c r="AM870" s="5"/>
      <c r="AN870" s="5"/>
      <c r="AO870" s="5"/>
    </row>
    <row r="871" ht="16.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
      <c r="Z871" s="5"/>
      <c r="AA871" s="5"/>
      <c r="AB871" s="5"/>
      <c r="AC871" s="5"/>
      <c r="AD871" s="5"/>
      <c r="AE871" s="5"/>
      <c r="AF871" s="5"/>
      <c r="AG871" s="5"/>
      <c r="AH871" s="5"/>
      <c r="AI871" s="5"/>
      <c r="AJ871" s="5"/>
      <c r="AK871" s="5"/>
      <c r="AL871" s="5"/>
      <c r="AM871" s="5"/>
      <c r="AN871" s="5"/>
      <c r="AO871" s="5"/>
    </row>
    <row r="872" ht="16.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
      <c r="Z872" s="5"/>
      <c r="AA872" s="5"/>
      <c r="AB872" s="5"/>
      <c r="AC872" s="5"/>
      <c r="AD872" s="5"/>
      <c r="AE872" s="5"/>
      <c r="AF872" s="5"/>
      <c r="AG872" s="5"/>
      <c r="AH872" s="5"/>
      <c r="AI872" s="5"/>
      <c r="AJ872" s="5"/>
      <c r="AK872" s="5"/>
      <c r="AL872" s="5"/>
      <c r="AM872" s="5"/>
      <c r="AN872" s="5"/>
      <c r="AO872" s="5"/>
    </row>
    <row r="873" ht="16.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
      <c r="Z873" s="5"/>
      <c r="AA873" s="5"/>
      <c r="AB873" s="5"/>
      <c r="AC873" s="5"/>
      <c r="AD873" s="5"/>
      <c r="AE873" s="5"/>
      <c r="AF873" s="5"/>
      <c r="AG873" s="5"/>
      <c r="AH873" s="5"/>
      <c r="AI873" s="5"/>
      <c r="AJ873" s="5"/>
      <c r="AK873" s="5"/>
      <c r="AL873" s="5"/>
      <c r="AM873" s="5"/>
      <c r="AN873" s="5"/>
      <c r="AO873" s="5"/>
    </row>
    <row r="874" ht="16.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
      <c r="Z874" s="5"/>
      <c r="AA874" s="5"/>
      <c r="AB874" s="5"/>
      <c r="AC874" s="5"/>
      <c r="AD874" s="5"/>
      <c r="AE874" s="5"/>
      <c r="AF874" s="5"/>
      <c r="AG874" s="5"/>
      <c r="AH874" s="5"/>
      <c r="AI874" s="5"/>
      <c r="AJ874" s="5"/>
      <c r="AK874" s="5"/>
      <c r="AL874" s="5"/>
      <c r="AM874" s="5"/>
      <c r="AN874" s="5"/>
      <c r="AO874" s="5"/>
    </row>
    <row r="875" ht="16.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
      <c r="Z875" s="5"/>
      <c r="AA875" s="5"/>
      <c r="AB875" s="5"/>
      <c r="AC875" s="5"/>
      <c r="AD875" s="5"/>
      <c r="AE875" s="5"/>
      <c r="AF875" s="5"/>
      <c r="AG875" s="5"/>
      <c r="AH875" s="5"/>
      <c r="AI875" s="5"/>
      <c r="AJ875" s="5"/>
      <c r="AK875" s="5"/>
      <c r="AL875" s="5"/>
      <c r="AM875" s="5"/>
      <c r="AN875" s="5"/>
      <c r="AO875" s="5"/>
    </row>
    <row r="876" ht="16.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
      <c r="Z876" s="5"/>
      <c r="AA876" s="5"/>
      <c r="AB876" s="5"/>
      <c r="AC876" s="5"/>
      <c r="AD876" s="5"/>
      <c r="AE876" s="5"/>
      <c r="AF876" s="5"/>
      <c r="AG876" s="5"/>
      <c r="AH876" s="5"/>
      <c r="AI876" s="5"/>
      <c r="AJ876" s="5"/>
      <c r="AK876" s="5"/>
      <c r="AL876" s="5"/>
      <c r="AM876" s="5"/>
      <c r="AN876" s="5"/>
      <c r="AO876" s="5"/>
    </row>
    <row r="877" ht="16.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
      <c r="Z877" s="5"/>
      <c r="AA877" s="5"/>
      <c r="AB877" s="5"/>
      <c r="AC877" s="5"/>
      <c r="AD877" s="5"/>
      <c r="AE877" s="5"/>
      <c r="AF877" s="5"/>
      <c r="AG877" s="5"/>
      <c r="AH877" s="5"/>
      <c r="AI877" s="5"/>
      <c r="AJ877" s="5"/>
      <c r="AK877" s="5"/>
      <c r="AL877" s="5"/>
      <c r="AM877" s="5"/>
      <c r="AN877" s="5"/>
      <c r="AO877" s="5"/>
    </row>
    <row r="878" ht="16.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
      <c r="Z878" s="5"/>
      <c r="AA878" s="5"/>
      <c r="AB878" s="5"/>
      <c r="AC878" s="5"/>
      <c r="AD878" s="5"/>
      <c r="AE878" s="5"/>
      <c r="AF878" s="5"/>
      <c r="AG878" s="5"/>
      <c r="AH878" s="5"/>
      <c r="AI878" s="5"/>
      <c r="AJ878" s="5"/>
      <c r="AK878" s="5"/>
      <c r="AL878" s="5"/>
      <c r="AM878" s="5"/>
      <c r="AN878" s="5"/>
      <c r="AO878" s="5"/>
    </row>
    <row r="879" ht="16.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
      <c r="Z879" s="5"/>
      <c r="AA879" s="5"/>
      <c r="AB879" s="5"/>
      <c r="AC879" s="5"/>
      <c r="AD879" s="5"/>
      <c r="AE879" s="5"/>
      <c r="AF879" s="5"/>
      <c r="AG879" s="5"/>
      <c r="AH879" s="5"/>
      <c r="AI879" s="5"/>
      <c r="AJ879" s="5"/>
      <c r="AK879" s="5"/>
      <c r="AL879" s="5"/>
      <c r="AM879" s="5"/>
      <c r="AN879" s="5"/>
      <c r="AO879" s="5"/>
    </row>
    <row r="880" ht="16.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
      <c r="Z880" s="5"/>
      <c r="AA880" s="5"/>
      <c r="AB880" s="5"/>
      <c r="AC880" s="5"/>
      <c r="AD880" s="5"/>
      <c r="AE880" s="5"/>
      <c r="AF880" s="5"/>
      <c r="AG880" s="5"/>
      <c r="AH880" s="5"/>
      <c r="AI880" s="5"/>
      <c r="AJ880" s="5"/>
      <c r="AK880" s="5"/>
      <c r="AL880" s="5"/>
      <c r="AM880" s="5"/>
      <c r="AN880" s="5"/>
      <c r="AO880" s="5"/>
    </row>
    <row r="881" ht="16.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
      <c r="Z881" s="5"/>
      <c r="AA881" s="5"/>
      <c r="AB881" s="5"/>
      <c r="AC881" s="5"/>
      <c r="AD881" s="5"/>
      <c r="AE881" s="5"/>
      <c r="AF881" s="5"/>
      <c r="AG881" s="5"/>
      <c r="AH881" s="5"/>
      <c r="AI881" s="5"/>
      <c r="AJ881" s="5"/>
      <c r="AK881" s="5"/>
      <c r="AL881" s="5"/>
      <c r="AM881" s="5"/>
      <c r="AN881" s="5"/>
      <c r="AO881" s="5"/>
    </row>
    <row r="882" ht="16.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
      <c r="Z882" s="5"/>
      <c r="AA882" s="5"/>
      <c r="AB882" s="5"/>
      <c r="AC882" s="5"/>
      <c r="AD882" s="5"/>
      <c r="AE882" s="5"/>
      <c r="AF882" s="5"/>
      <c r="AG882" s="5"/>
      <c r="AH882" s="5"/>
      <c r="AI882" s="5"/>
      <c r="AJ882" s="5"/>
      <c r="AK882" s="5"/>
      <c r="AL882" s="5"/>
      <c r="AM882" s="5"/>
      <c r="AN882" s="5"/>
      <c r="AO882" s="5"/>
    </row>
    <row r="883" ht="16.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
      <c r="Z883" s="5"/>
      <c r="AA883" s="5"/>
      <c r="AB883" s="5"/>
      <c r="AC883" s="5"/>
      <c r="AD883" s="5"/>
      <c r="AE883" s="5"/>
      <c r="AF883" s="5"/>
      <c r="AG883" s="5"/>
      <c r="AH883" s="5"/>
      <c r="AI883" s="5"/>
      <c r="AJ883" s="5"/>
      <c r="AK883" s="5"/>
      <c r="AL883" s="5"/>
      <c r="AM883" s="5"/>
      <c r="AN883" s="5"/>
      <c r="AO883" s="5"/>
    </row>
    <row r="884" ht="16.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
      <c r="Z884" s="5"/>
      <c r="AA884" s="5"/>
      <c r="AB884" s="5"/>
      <c r="AC884" s="5"/>
      <c r="AD884" s="5"/>
      <c r="AE884" s="5"/>
      <c r="AF884" s="5"/>
      <c r="AG884" s="5"/>
      <c r="AH884" s="5"/>
      <c r="AI884" s="5"/>
      <c r="AJ884" s="5"/>
      <c r="AK884" s="5"/>
      <c r="AL884" s="5"/>
      <c r="AM884" s="5"/>
      <c r="AN884" s="5"/>
      <c r="AO884" s="5"/>
    </row>
    <row r="885" ht="16.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
      <c r="Z885" s="5"/>
      <c r="AA885" s="5"/>
      <c r="AB885" s="5"/>
      <c r="AC885" s="5"/>
      <c r="AD885" s="5"/>
      <c r="AE885" s="5"/>
      <c r="AF885" s="5"/>
      <c r="AG885" s="5"/>
      <c r="AH885" s="5"/>
      <c r="AI885" s="5"/>
      <c r="AJ885" s="5"/>
      <c r="AK885" s="5"/>
      <c r="AL885" s="5"/>
      <c r="AM885" s="5"/>
      <c r="AN885" s="5"/>
      <c r="AO885" s="5"/>
    </row>
    <row r="886" ht="16.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
      <c r="Z886" s="5"/>
      <c r="AA886" s="5"/>
      <c r="AB886" s="5"/>
      <c r="AC886" s="5"/>
      <c r="AD886" s="5"/>
      <c r="AE886" s="5"/>
      <c r="AF886" s="5"/>
      <c r="AG886" s="5"/>
      <c r="AH886" s="5"/>
      <c r="AI886" s="5"/>
      <c r="AJ886" s="5"/>
      <c r="AK886" s="5"/>
      <c r="AL886" s="5"/>
      <c r="AM886" s="5"/>
      <c r="AN886" s="5"/>
      <c r="AO886" s="5"/>
    </row>
    <row r="887" ht="16.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
      <c r="Z887" s="5"/>
      <c r="AA887" s="5"/>
      <c r="AB887" s="5"/>
      <c r="AC887" s="5"/>
      <c r="AD887" s="5"/>
      <c r="AE887" s="5"/>
      <c r="AF887" s="5"/>
      <c r="AG887" s="5"/>
      <c r="AH887" s="5"/>
      <c r="AI887" s="5"/>
      <c r="AJ887" s="5"/>
      <c r="AK887" s="5"/>
      <c r="AL887" s="5"/>
      <c r="AM887" s="5"/>
      <c r="AN887" s="5"/>
      <c r="AO887" s="5"/>
    </row>
    <row r="888" ht="16.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
      <c r="Z888" s="5"/>
      <c r="AA888" s="5"/>
      <c r="AB888" s="5"/>
      <c r="AC888" s="5"/>
      <c r="AD888" s="5"/>
      <c r="AE888" s="5"/>
      <c r="AF888" s="5"/>
      <c r="AG888" s="5"/>
      <c r="AH888" s="5"/>
      <c r="AI888" s="5"/>
      <c r="AJ888" s="5"/>
      <c r="AK888" s="5"/>
      <c r="AL888" s="5"/>
      <c r="AM888" s="5"/>
      <c r="AN888" s="5"/>
      <c r="AO888" s="5"/>
    </row>
    <row r="889" ht="16.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
      <c r="Z889" s="5"/>
      <c r="AA889" s="5"/>
      <c r="AB889" s="5"/>
      <c r="AC889" s="5"/>
      <c r="AD889" s="5"/>
      <c r="AE889" s="5"/>
      <c r="AF889" s="5"/>
      <c r="AG889" s="5"/>
      <c r="AH889" s="5"/>
      <c r="AI889" s="5"/>
      <c r="AJ889" s="5"/>
      <c r="AK889" s="5"/>
      <c r="AL889" s="5"/>
      <c r="AM889" s="5"/>
      <c r="AN889" s="5"/>
      <c r="AO889" s="5"/>
    </row>
    <row r="890" ht="16.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
      <c r="Z890" s="5"/>
      <c r="AA890" s="5"/>
      <c r="AB890" s="5"/>
      <c r="AC890" s="5"/>
      <c r="AD890" s="5"/>
      <c r="AE890" s="5"/>
      <c r="AF890" s="5"/>
      <c r="AG890" s="5"/>
      <c r="AH890" s="5"/>
      <c r="AI890" s="5"/>
      <c r="AJ890" s="5"/>
      <c r="AK890" s="5"/>
      <c r="AL890" s="5"/>
      <c r="AM890" s="5"/>
      <c r="AN890" s="5"/>
      <c r="AO890" s="5"/>
    </row>
    <row r="891" ht="16.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
      <c r="Z891" s="5"/>
      <c r="AA891" s="5"/>
      <c r="AB891" s="5"/>
      <c r="AC891" s="5"/>
      <c r="AD891" s="5"/>
      <c r="AE891" s="5"/>
      <c r="AF891" s="5"/>
      <c r="AG891" s="5"/>
      <c r="AH891" s="5"/>
      <c r="AI891" s="5"/>
      <c r="AJ891" s="5"/>
      <c r="AK891" s="5"/>
      <c r="AL891" s="5"/>
      <c r="AM891" s="5"/>
      <c r="AN891" s="5"/>
      <c r="AO891" s="5"/>
    </row>
    <row r="892" ht="16.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
      <c r="Z892" s="5"/>
      <c r="AA892" s="5"/>
      <c r="AB892" s="5"/>
      <c r="AC892" s="5"/>
      <c r="AD892" s="5"/>
      <c r="AE892" s="5"/>
      <c r="AF892" s="5"/>
      <c r="AG892" s="5"/>
      <c r="AH892" s="5"/>
      <c r="AI892" s="5"/>
      <c r="AJ892" s="5"/>
      <c r="AK892" s="5"/>
      <c r="AL892" s="5"/>
      <c r="AM892" s="5"/>
      <c r="AN892" s="5"/>
      <c r="AO892" s="5"/>
    </row>
    <row r="893" ht="16.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
      <c r="Z893" s="5"/>
      <c r="AA893" s="5"/>
      <c r="AB893" s="5"/>
      <c r="AC893" s="5"/>
      <c r="AD893" s="5"/>
      <c r="AE893" s="5"/>
      <c r="AF893" s="5"/>
      <c r="AG893" s="5"/>
      <c r="AH893" s="5"/>
      <c r="AI893" s="5"/>
      <c r="AJ893" s="5"/>
      <c r="AK893" s="5"/>
      <c r="AL893" s="5"/>
      <c r="AM893" s="5"/>
      <c r="AN893" s="5"/>
      <c r="AO893" s="5"/>
    </row>
    <row r="894" ht="16.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
      <c r="Z894" s="5"/>
      <c r="AA894" s="5"/>
      <c r="AB894" s="5"/>
      <c r="AC894" s="5"/>
      <c r="AD894" s="5"/>
      <c r="AE894" s="5"/>
      <c r="AF894" s="5"/>
      <c r="AG894" s="5"/>
      <c r="AH894" s="5"/>
      <c r="AI894" s="5"/>
      <c r="AJ894" s="5"/>
      <c r="AK894" s="5"/>
      <c r="AL894" s="5"/>
      <c r="AM894" s="5"/>
      <c r="AN894" s="5"/>
      <c r="AO894" s="5"/>
    </row>
    <row r="895" ht="16.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
      <c r="Z895" s="5"/>
      <c r="AA895" s="5"/>
      <c r="AB895" s="5"/>
      <c r="AC895" s="5"/>
      <c r="AD895" s="5"/>
      <c r="AE895" s="5"/>
      <c r="AF895" s="5"/>
      <c r="AG895" s="5"/>
      <c r="AH895" s="5"/>
      <c r="AI895" s="5"/>
      <c r="AJ895" s="5"/>
      <c r="AK895" s="5"/>
      <c r="AL895" s="5"/>
      <c r="AM895" s="5"/>
      <c r="AN895" s="5"/>
      <c r="AO895" s="5"/>
    </row>
    <row r="896" ht="16.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
      <c r="Z896" s="5"/>
      <c r="AA896" s="5"/>
      <c r="AB896" s="5"/>
      <c r="AC896" s="5"/>
      <c r="AD896" s="5"/>
      <c r="AE896" s="5"/>
      <c r="AF896" s="5"/>
      <c r="AG896" s="5"/>
      <c r="AH896" s="5"/>
      <c r="AI896" s="5"/>
      <c r="AJ896" s="5"/>
      <c r="AK896" s="5"/>
      <c r="AL896" s="5"/>
      <c r="AM896" s="5"/>
      <c r="AN896" s="5"/>
      <c r="AO896" s="5"/>
    </row>
    <row r="897" ht="16.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
      <c r="Z897" s="5"/>
      <c r="AA897" s="5"/>
      <c r="AB897" s="5"/>
      <c r="AC897" s="5"/>
      <c r="AD897" s="5"/>
      <c r="AE897" s="5"/>
      <c r="AF897" s="5"/>
      <c r="AG897" s="5"/>
      <c r="AH897" s="5"/>
      <c r="AI897" s="5"/>
      <c r="AJ897" s="5"/>
      <c r="AK897" s="5"/>
      <c r="AL897" s="5"/>
      <c r="AM897" s="5"/>
      <c r="AN897" s="5"/>
      <c r="AO897" s="5"/>
    </row>
    <row r="898" ht="16.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
      <c r="Z898" s="5"/>
      <c r="AA898" s="5"/>
      <c r="AB898" s="5"/>
      <c r="AC898" s="5"/>
      <c r="AD898" s="5"/>
      <c r="AE898" s="5"/>
      <c r="AF898" s="5"/>
      <c r="AG898" s="5"/>
      <c r="AH898" s="5"/>
      <c r="AI898" s="5"/>
      <c r="AJ898" s="5"/>
      <c r="AK898" s="5"/>
      <c r="AL898" s="5"/>
      <c r="AM898" s="5"/>
      <c r="AN898" s="5"/>
      <c r="AO898" s="5"/>
    </row>
    <row r="899" ht="16.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
      <c r="Z899" s="5"/>
      <c r="AA899" s="5"/>
      <c r="AB899" s="5"/>
      <c r="AC899" s="5"/>
      <c r="AD899" s="5"/>
      <c r="AE899" s="5"/>
      <c r="AF899" s="5"/>
      <c r="AG899" s="5"/>
      <c r="AH899" s="5"/>
      <c r="AI899" s="5"/>
      <c r="AJ899" s="5"/>
      <c r="AK899" s="5"/>
      <c r="AL899" s="5"/>
      <c r="AM899" s="5"/>
      <c r="AN899" s="5"/>
      <c r="AO899" s="5"/>
    </row>
    <row r="900" ht="16.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
      <c r="Z900" s="5"/>
      <c r="AA900" s="5"/>
      <c r="AB900" s="5"/>
      <c r="AC900" s="5"/>
      <c r="AD900" s="5"/>
      <c r="AE900" s="5"/>
      <c r="AF900" s="5"/>
      <c r="AG900" s="5"/>
      <c r="AH900" s="5"/>
      <c r="AI900" s="5"/>
      <c r="AJ900" s="5"/>
      <c r="AK900" s="5"/>
      <c r="AL900" s="5"/>
      <c r="AM900" s="5"/>
      <c r="AN900" s="5"/>
      <c r="AO900" s="5"/>
    </row>
    <row r="901" ht="16.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
      <c r="Z901" s="5"/>
      <c r="AA901" s="5"/>
      <c r="AB901" s="5"/>
      <c r="AC901" s="5"/>
      <c r="AD901" s="5"/>
      <c r="AE901" s="5"/>
      <c r="AF901" s="5"/>
      <c r="AG901" s="5"/>
      <c r="AH901" s="5"/>
      <c r="AI901" s="5"/>
      <c r="AJ901" s="5"/>
      <c r="AK901" s="5"/>
      <c r="AL901" s="5"/>
      <c r="AM901" s="5"/>
      <c r="AN901" s="5"/>
      <c r="AO901" s="5"/>
    </row>
    <row r="902" ht="16.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
      <c r="Z902" s="5"/>
      <c r="AA902" s="5"/>
      <c r="AB902" s="5"/>
      <c r="AC902" s="5"/>
      <c r="AD902" s="5"/>
      <c r="AE902" s="5"/>
      <c r="AF902" s="5"/>
      <c r="AG902" s="5"/>
      <c r="AH902" s="5"/>
      <c r="AI902" s="5"/>
      <c r="AJ902" s="5"/>
      <c r="AK902" s="5"/>
      <c r="AL902" s="5"/>
      <c r="AM902" s="5"/>
      <c r="AN902" s="5"/>
      <c r="AO902" s="5"/>
    </row>
    <row r="903" ht="16.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
      <c r="Z903" s="5"/>
      <c r="AA903" s="5"/>
      <c r="AB903" s="5"/>
      <c r="AC903" s="5"/>
      <c r="AD903" s="5"/>
      <c r="AE903" s="5"/>
      <c r="AF903" s="5"/>
      <c r="AG903" s="5"/>
      <c r="AH903" s="5"/>
      <c r="AI903" s="5"/>
      <c r="AJ903" s="5"/>
      <c r="AK903" s="5"/>
      <c r="AL903" s="5"/>
      <c r="AM903" s="5"/>
      <c r="AN903" s="5"/>
      <c r="AO903" s="5"/>
    </row>
    <row r="904" ht="16.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
      <c r="Z904" s="5"/>
      <c r="AA904" s="5"/>
      <c r="AB904" s="5"/>
      <c r="AC904" s="5"/>
      <c r="AD904" s="5"/>
      <c r="AE904" s="5"/>
      <c r="AF904" s="5"/>
      <c r="AG904" s="5"/>
      <c r="AH904" s="5"/>
      <c r="AI904" s="5"/>
      <c r="AJ904" s="5"/>
      <c r="AK904" s="5"/>
      <c r="AL904" s="5"/>
      <c r="AM904" s="5"/>
      <c r="AN904" s="5"/>
      <c r="AO904" s="5"/>
    </row>
    <row r="905" ht="16.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
      <c r="Z905" s="5"/>
      <c r="AA905" s="5"/>
      <c r="AB905" s="5"/>
      <c r="AC905" s="5"/>
      <c r="AD905" s="5"/>
      <c r="AE905" s="5"/>
      <c r="AF905" s="5"/>
      <c r="AG905" s="5"/>
      <c r="AH905" s="5"/>
      <c r="AI905" s="5"/>
      <c r="AJ905" s="5"/>
      <c r="AK905" s="5"/>
      <c r="AL905" s="5"/>
      <c r="AM905" s="5"/>
      <c r="AN905" s="5"/>
      <c r="AO905" s="5"/>
    </row>
    <row r="906" ht="16.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
      <c r="Z906" s="5"/>
      <c r="AA906" s="5"/>
      <c r="AB906" s="5"/>
      <c r="AC906" s="5"/>
      <c r="AD906" s="5"/>
      <c r="AE906" s="5"/>
      <c r="AF906" s="5"/>
      <c r="AG906" s="5"/>
      <c r="AH906" s="5"/>
      <c r="AI906" s="5"/>
      <c r="AJ906" s="5"/>
      <c r="AK906" s="5"/>
      <c r="AL906" s="5"/>
      <c r="AM906" s="5"/>
      <c r="AN906" s="5"/>
      <c r="AO906" s="5"/>
    </row>
    <row r="907" ht="16.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
      <c r="Z907" s="5"/>
      <c r="AA907" s="5"/>
      <c r="AB907" s="5"/>
      <c r="AC907" s="5"/>
      <c r="AD907" s="5"/>
      <c r="AE907" s="5"/>
      <c r="AF907" s="5"/>
      <c r="AG907" s="5"/>
      <c r="AH907" s="5"/>
      <c r="AI907" s="5"/>
      <c r="AJ907" s="5"/>
      <c r="AK907" s="5"/>
      <c r="AL907" s="5"/>
      <c r="AM907" s="5"/>
      <c r="AN907" s="5"/>
      <c r="AO907" s="5"/>
    </row>
    <row r="908" ht="16.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
      <c r="Z908" s="5"/>
      <c r="AA908" s="5"/>
      <c r="AB908" s="5"/>
      <c r="AC908" s="5"/>
      <c r="AD908" s="5"/>
      <c r="AE908" s="5"/>
      <c r="AF908" s="5"/>
      <c r="AG908" s="5"/>
      <c r="AH908" s="5"/>
      <c r="AI908" s="5"/>
      <c r="AJ908" s="5"/>
      <c r="AK908" s="5"/>
      <c r="AL908" s="5"/>
      <c r="AM908" s="5"/>
      <c r="AN908" s="5"/>
      <c r="AO908" s="5"/>
    </row>
    <row r="909" ht="16.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
      <c r="Z909" s="5"/>
      <c r="AA909" s="5"/>
      <c r="AB909" s="5"/>
      <c r="AC909" s="5"/>
      <c r="AD909" s="5"/>
      <c r="AE909" s="5"/>
      <c r="AF909" s="5"/>
      <c r="AG909" s="5"/>
      <c r="AH909" s="5"/>
      <c r="AI909" s="5"/>
      <c r="AJ909" s="5"/>
      <c r="AK909" s="5"/>
      <c r="AL909" s="5"/>
      <c r="AM909" s="5"/>
      <c r="AN909" s="5"/>
      <c r="AO909" s="5"/>
    </row>
    <row r="910" ht="16.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
      <c r="Z910" s="5"/>
      <c r="AA910" s="5"/>
      <c r="AB910" s="5"/>
      <c r="AC910" s="5"/>
      <c r="AD910" s="5"/>
      <c r="AE910" s="5"/>
      <c r="AF910" s="5"/>
      <c r="AG910" s="5"/>
      <c r="AH910" s="5"/>
      <c r="AI910" s="5"/>
      <c r="AJ910" s="5"/>
      <c r="AK910" s="5"/>
      <c r="AL910" s="5"/>
      <c r="AM910" s="5"/>
      <c r="AN910" s="5"/>
      <c r="AO910" s="5"/>
    </row>
    <row r="911" ht="16.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
      <c r="Z911" s="5"/>
      <c r="AA911" s="5"/>
      <c r="AB911" s="5"/>
      <c r="AC911" s="5"/>
      <c r="AD911" s="5"/>
      <c r="AE911" s="5"/>
      <c r="AF911" s="5"/>
      <c r="AG911" s="5"/>
      <c r="AH911" s="5"/>
      <c r="AI911" s="5"/>
      <c r="AJ911" s="5"/>
      <c r="AK911" s="5"/>
      <c r="AL911" s="5"/>
      <c r="AM911" s="5"/>
      <c r="AN911" s="5"/>
      <c r="AO911" s="5"/>
    </row>
    <row r="912" ht="16.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
      <c r="Z912" s="5"/>
      <c r="AA912" s="5"/>
      <c r="AB912" s="5"/>
      <c r="AC912" s="5"/>
      <c r="AD912" s="5"/>
      <c r="AE912" s="5"/>
      <c r="AF912" s="5"/>
      <c r="AG912" s="5"/>
      <c r="AH912" s="5"/>
      <c r="AI912" s="5"/>
      <c r="AJ912" s="5"/>
      <c r="AK912" s="5"/>
      <c r="AL912" s="5"/>
      <c r="AM912" s="5"/>
      <c r="AN912" s="5"/>
      <c r="AO912" s="5"/>
    </row>
    <row r="913" ht="16.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
      <c r="Z913" s="5"/>
      <c r="AA913" s="5"/>
      <c r="AB913" s="5"/>
      <c r="AC913" s="5"/>
      <c r="AD913" s="5"/>
      <c r="AE913" s="5"/>
      <c r="AF913" s="5"/>
      <c r="AG913" s="5"/>
      <c r="AH913" s="5"/>
      <c r="AI913" s="5"/>
      <c r="AJ913" s="5"/>
      <c r="AK913" s="5"/>
      <c r="AL913" s="5"/>
      <c r="AM913" s="5"/>
      <c r="AN913" s="5"/>
      <c r="AO913" s="5"/>
    </row>
    <row r="914" ht="16.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
      <c r="Z914" s="5"/>
      <c r="AA914" s="5"/>
      <c r="AB914" s="5"/>
      <c r="AC914" s="5"/>
      <c r="AD914" s="5"/>
      <c r="AE914" s="5"/>
      <c r="AF914" s="5"/>
      <c r="AG914" s="5"/>
      <c r="AH914" s="5"/>
      <c r="AI914" s="5"/>
      <c r="AJ914" s="5"/>
      <c r="AK914" s="5"/>
      <c r="AL914" s="5"/>
      <c r="AM914" s="5"/>
      <c r="AN914" s="5"/>
      <c r="AO914" s="5"/>
    </row>
    <row r="915" ht="16.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
      <c r="Z915" s="5"/>
      <c r="AA915" s="5"/>
      <c r="AB915" s="5"/>
      <c r="AC915" s="5"/>
      <c r="AD915" s="5"/>
      <c r="AE915" s="5"/>
      <c r="AF915" s="5"/>
      <c r="AG915" s="5"/>
      <c r="AH915" s="5"/>
      <c r="AI915" s="5"/>
      <c r="AJ915" s="5"/>
      <c r="AK915" s="5"/>
      <c r="AL915" s="5"/>
      <c r="AM915" s="5"/>
      <c r="AN915" s="5"/>
      <c r="AO915" s="5"/>
    </row>
    <row r="916" ht="16.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
      <c r="Z916" s="5"/>
      <c r="AA916" s="5"/>
      <c r="AB916" s="5"/>
      <c r="AC916" s="5"/>
      <c r="AD916" s="5"/>
      <c r="AE916" s="5"/>
      <c r="AF916" s="5"/>
      <c r="AG916" s="5"/>
      <c r="AH916" s="5"/>
      <c r="AI916" s="5"/>
      <c r="AJ916" s="5"/>
      <c r="AK916" s="5"/>
      <c r="AL916" s="5"/>
      <c r="AM916" s="5"/>
      <c r="AN916" s="5"/>
      <c r="AO916" s="5"/>
    </row>
    <row r="917" ht="16.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
      <c r="Z917" s="5"/>
      <c r="AA917" s="5"/>
      <c r="AB917" s="5"/>
      <c r="AC917" s="5"/>
      <c r="AD917" s="5"/>
      <c r="AE917" s="5"/>
      <c r="AF917" s="5"/>
      <c r="AG917" s="5"/>
      <c r="AH917" s="5"/>
      <c r="AI917" s="5"/>
      <c r="AJ917" s="5"/>
      <c r="AK917" s="5"/>
      <c r="AL917" s="5"/>
      <c r="AM917" s="5"/>
      <c r="AN917" s="5"/>
      <c r="AO917" s="5"/>
    </row>
    <row r="918" ht="16.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
      <c r="Z918" s="5"/>
      <c r="AA918" s="5"/>
      <c r="AB918" s="5"/>
      <c r="AC918" s="5"/>
      <c r="AD918" s="5"/>
      <c r="AE918" s="5"/>
      <c r="AF918" s="5"/>
      <c r="AG918" s="5"/>
      <c r="AH918" s="5"/>
      <c r="AI918" s="5"/>
      <c r="AJ918" s="5"/>
      <c r="AK918" s="5"/>
      <c r="AL918" s="5"/>
      <c r="AM918" s="5"/>
      <c r="AN918" s="5"/>
      <c r="AO918" s="5"/>
    </row>
    <row r="919" ht="16.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
      <c r="Z919" s="5"/>
      <c r="AA919" s="5"/>
      <c r="AB919" s="5"/>
      <c r="AC919" s="5"/>
      <c r="AD919" s="5"/>
      <c r="AE919" s="5"/>
      <c r="AF919" s="5"/>
      <c r="AG919" s="5"/>
      <c r="AH919" s="5"/>
      <c r="AI919" s="5"/>
      <c r="AJ919" s="5"/>
      <c r="AK919" s="5"/>
      <c r="AL919" s="5"/>
      <c r="AM919" s="5"/>
      <c r="AN919" s="5"/>
      <c r="AO919" s="5"/>
    </row>
    <row r="920" ht="16.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
      <c r="Z920" s="5"/>
      <c r="AA920" s="5"/>
      <c r="AB920" s="5"/>
      <c r="AC920" s="5"/>
      <c r="AD920" s="5"/>
      <c r="AE920" s="5"/>
      <c r="AF920" s="5"/>
      <c r="AG920" s="5"/>
      <c r="AH920" s="5"/>
      <c r="AI920" s="5"/>
      <c r="AJ920" s="5"/>
      <c r="AK920" s="5"/>
      <c r="AL920" s="5"/>
      <c r="AM920" s="5"/>
      <c r="AN920" s="5"/>
      <c r="AO920" s="5"/>
    </row>
    <row r="921" ht="16.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
      <c r="Z921" s="5"/>
      <c r="AA921" s="5"/>
      <c r="AB921" s="5"/>
      <c r="AC921" s="5"/>
      <c r="AD921" s="5"/>
      <c r="AE921" s="5"/>
      <c r="AF921" s="5"/>
      <c r="AG921" s="5"/>
      <c r="AH921" s="5"/>
      <c r="AI921" s="5"/>
      <c r="AJ921" s="5"/>
      <c r="AK921" s="5"/>
      <c r="AL921" s="5"/>
      <c r="AM921" s="5"/>
      <c r="AN921" s="5"/>
      <c r="AO921" s="5"/>
    </row>
    <row r="922" ht="16.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
      <c r="Z922" s="5"/>
      <c r="AA922" s="5"/>
      <c r="AB922" s="5"/>
      <c r="AC922" s="5"/>
      <c r="AD922" s="5"/>
      <c r="AE922" s="5"/>
      <c r="AF922" s="5"/>
      <c r="AG922" s="5"/>
      <c r="AH922" s="5"/>
      <c r="AI922" s="5"/>
      <c r="AJ922" s="5"/>
      <c r="AK922" s="5"/>
      <c r="AL922" s="5"/>
      <c r="AM922" s="5"/>
      <c r="AN922" s="5"/>
      <c r="AO922" s="5"/>
    </row>
    <row r="923" ht="16.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
      <c r="Z923" s="5"/>
      <c r="AA923" s="5"/>
      <c r="AB923" s="5"/>
      <c r="AC923" s="5"/>
      <c r="AD923" s="5"/>
      <c r="AE923" s="5"/>
      <c r="AF923" s="5"/>
      <c r="AG923" s="5"/>
      <c r="AH923" s="5"/>
      <c r="AI923" s="5"/>
      <c r="AJ923" s="5"/>
      <c r="AK923" s="5"/>
      <c r="AL923" s="5"/>
      <c r="AM923" s="5"/>
      <c r="AN923" s="5"/>
      <c r="AO923" s="5"/>
    </row>
    <row r="924" ht="16.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
      <c r="Z924" s="5"/>
      <c r="AA924" s="5"/>
      <c r="AB924" s="5"/>
      <c r="AC924" s="5"/>
      <c r="AD924" s="5"/>
      <c r="AE924" s="5"/>
      <c r="AF924" s="5"/>
      <c r="AG924" s="5"/>
      <c r="AH924" s="5"/>
      <c r="AI924" s="5"/>
      <c r="AJ924" s="5"/>
      <c r="AK924" s="5"/>
      <c r="AL924" s="5"/>
      <c r="AM924" s="5"/>
      <c r="AN924" s="5"/>
      <c r="AO924" s="5"/>
    </row>
    <row r="925" ht="16.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
      <c r="Z925" s="5"/>
      <c r="AA925" s="5"/>
      <c r="AB925" s="5"/>
      <c r="AC925" s="5"/>
      <c r="AD925" s="5"/>
      <c r="AE925" s="5"/>
      <c r="AF925" s="5"/>
      <c r="AG925" s="5"/>
      <c r="AH925" s="5"/>
      <c r="AI925" s="5"/>
      <c r="AJ925" s="5"/>
      <c r="AK925" s="5"/>
      <c r="AL925" s="5"/>
      <c r="AM925" s="5"/>
      <c r="AN925" s="5"/>
      <c r="AO925" s="5"/>
    </row>
    <row r="926" ht="16.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
      <c r="Z926" s="5"/>
      <c r="AA926" s="5"/>
      <c r="AB926" s="5"/>
      <c r="AC926" s="5"/>
      <c r="AD926" s="5"/>
      <c r="AE926" s="5"/>
      <c r="AF926" s="5"/>
      <c r="AG926" s="5"/>
      <c r="AH926" s="5"/>
      <c r="AI926" s="5"/>
      <c r="AJ926" s="5"/>
      <c r="AK926" s="5"/>
      <c r="AL926" s="5"/>
      <c r="AM926" s="5"/>
      <c r="AN926" s="5"/>
      <c r="AO926" s="5"/>
    </row>
    <row r="927" ht="16.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
      <c r="Z927" s="5"/>
      <c r="AA927" s="5"/>
      <c r="AB927" s="5"/>
      <c r="AC927" s="5"/>
      <c r="AD927" s="5"/>
      <c r="AE927" s="5"/>
      <c r="AF927" s="5"/>
      <c r="AG927" s="5"/>
      <c r="AH927" s="5"/>
      <c r="AI927" s="5"/>
      <c r="AJ927" s="5"/>
      <c r="AK927" s="5"/>
      <c r="AL927" s="5"/>
      <c r="AM927" s="5"/>
      <c r="AN927" s="5"/>
      <c r="AO927" s="5"/>
    </row>
    <row r="928" ht="16.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
      <c r="Z928" s="5"/>
      <c r="AA928" s="5"/>
      <c r="AB928" s="5"/>
      <c r="AC928" s="5"/>
      <c r="AD928" s="5"/>
      <c r="AE928" s="5"/>
      <c r="AF928" s="5"/>
      <c r="AG928" s="5"/>
      <c r="AH928" s="5"/>
      <c r="AI928" s="5"/>
      <c r="AJ928" s="5"/>
      <c r="AK928" s="5"/>
      <c r="AL928" s="5"/>
      <c r="AM928" s="5"/>
      <c r="AN928" s="5"/>
      <c r="AO928" s="5"/>
    </row>
    <row r="929" ht="16.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
      <c r="Z929" s="5"/>
      <c r="AA929" s="5"/>
      <c r="AB929" s="5"/>
      <c r="AC929" s="5"/>
      <c r="AD929" s="5"/>
      <c r="AE929" s="5"/>
      <c r="AF929" s="5"/>
      <c r="AG929" s="5"/>
      <c r="AH929" s="5"/>
      <c r="AI929" s="5"/>
      <c r="AJ929" s="5"/>
      <c r="AK929" s="5"/>
      <c r="AL929" s="5"/>
      <c r="AM929" s="5"/>
      <c r="AN929" s="5"/>
      <c r="AO929" s="5"/>
    </row>
    <row r="930" ht="16.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
      <c r="Z930" s="5"/>
      <c r="AA930" s="5"/>
      <c r="AB930" s="5"/>
      <c r="AC930" s="5"/>
      <c r="AD930" s="5"/>
      <c r="AE930" s="5"/>
      <c r="AF930" s="5"/>
      <c r="AG930" s="5"/>
      <c r="AH930" s="5"/>
      <c r="AI930" s="5"/>
      <c r="AJ930" s="5"/>
      <c r="AK930" s="5"/>
      <c r="AL930" s="5"/>
      <c r="AM930" s="5"/>
      <c r="AN930" s="5"/>
      <c r="AO930" s="5"/>
    </row>
    <row r="931" ht="16.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
      <c r="Z931" s="5"/>
      <c r="AA931" s="5"/>
      <c r="AB931" s="5"/>
      <c r="AC931" s="5"/>
      <c r="AD931" s="5"/>
      <c r="AE931" s="5"/>
      <c r="AF931" s="5"/>
      <c r="AG931" s="5"/>
      <c r="AH931" s="5"/>
      <c r="AI931" s="5"/>
      <c r="AJ931" s="5"/>
      <c r="AK931" s="5"/>
      <c r="AL931" s="5"/>
      <c r="AM931" s="5"/>
      <c r="AN931" s="5"/>
      <c r="AO931" s="5"/>
    </row>
    <row r="932" ht="16.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
      <c r="Z932" s="5"/>
      <c r="AA932" s="5"/>
      <c r="AB932" s="5"/>
      <c r="AC932" s="5"/>
      <c r="AD932" s="5"/>
      <c r="AE932" s="5"/>
      <c r="AF932" s="5"/>
      <c r="AG932" s="5"/>
      <c r="AH932" s="5"/>
      <c r="AI932" s="5"/>
      <c r="AJ932" s="5"/>
      <c r="AK932" s="5"/>
      <c r="AL932" s="5"/>
      <c r="AM932" s="5"/>
      <c r="AN932" s="5"/>
      <c r="AO932" s="5"/>
    </row>
    <row r="933" ht="16.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
      <c r="Z933" s="5"/>
      <c r="AA933" s="5"/>
      <c r="AB933" s="5"/>
      <c r="AC933" s="5"/>
      <c r="AD933" s="5"/>
      <c r="AE933" s="5"/>
      <c r="AF933" s="5"/>
      <c r="AG933" s="5"/>
      <c r="AH933" s="5"/>
      <c r="AI933" s="5"/>
      <c r="AJ933" s="5"/>
      <c r="AK933" s="5"/>
      <c r="AL933" s="5"/>
      <c r="AM933" s="5"/>
      <c r="AN933" s="5"/>
      <c r="AO933" s="5"/>
    </row>
    <row r="934" ht="16.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
      <c r="Z934" s="5"/>
      <c r="AA934" s="5"/>
      <c r="AB934" s="5"/>
      <c r="AC934" s="5"/>
      <c r="AD934" s="5"/>
      <c r="AE934" s="5"/>
      <c r="AF934" s="5"/>
      <c r="AG934" s="5"/>
      <c r="AH934" s="5"/>
      <c r="AI934" s="5"/>
      <c r="AJ934" s="5"/>
      <c r="AK934" s="5"/>
      <c r="AL934" s="5"/>
      <c r="AM934" s="5"/>
      <c r="AN934" s="5"/>
      <c r="AO934" s="5"/>
    </row>
    <row r="935" ht="16.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
      <c r="Z935" s="5"/>
      <c r="AA935" s="5"/>
      <c r="AB935" s="5"/>
      <c r="AC935" s="5"/>
      <c r="AD935" s="5"/>
      <c r="AE935" s="5"/>
      <c r="AF935" s="5"/>
      <c r="AG935" s="5"/>
      <c r="AH935" s="5"/>
      <c r="AI935" s="5"/>
      <c r="AJ935" s="5"/>
      <c r="AK935" s="5"/>
      <c r="AL935" s="5"/>
      <c r="AM935" s="5"/>
      <c r="AN935" s="5"/>
      <c r="AO935" s="5"/>
    </row>
    <row r="936" ht="16.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
      <c r="Z936" s="5"/>
      <c r="AA936" s="5"/>
      <c r="AB936" s="5"/>
      <c r="AC936" s="5"/>
      <c r="AD936" s="5"/>
      <c r="AE936" s="5"/>
      <c r="AF936" s="5"/>
      <c r="AG936" s="5"/>
      <c r="AH936" s="5"/>
      <c r="AI936" s="5"/>
      <c r="AJ936" s="5"/>
      <c r="AK936" s="5"/>
      <c r="AL936" s="5"/>
      <c r="AM936" s="5"/>
      <c r="AN936" s="5"/>
      <c r="AO936" s="5"/>
    </row>
    <row r="937" ht="16.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
      <c r="Z937" s="5"/>
      <c r="AA937" s="5"/>
      <c r="AB937" s="5"/>
      <c r="AC937" s="5"/>
      <c r="AD937" s="5"/>
      <c r="AE937" s="5"/>
      <c r="AF937" s="5"/>
      <c r="AG937" s="5"/>
      <c r="AH937" s="5"/>
      <c r="AI937" s="5"/>
      <c r="AJ937" s="5"/>
      <c r="AK937" s="5"/>
      <c r="AL937" s="5"/>
      <c r="AM937" s="5"/>
      <c r="AN937" s="5"/>
      <c r="AO937" s="5"/>
    </row>
    <row r="938" ht="16.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
      <c r="Z938" s="5"/>
      <c r="AA938" s="5"/>
      <c r="AB938" s="5"/>
      <c r="AC938" s="5"/>
      <c r="AD938" s="5"/>
      <c r="AE938" s="5"/>
      <c r="AF938" s="5"/>
      <c r="AG938" s="5"/>
      <c r="AH938" s="5"/>
      <c r="AI938" s="5"/>
      <c r="AJ938" s="5"/>
      <c r="AK938" s="5"/>
      <c r="AL938" s="5"/>
      <c r="AM938" s="5"/>
      <c r="AN938" s="5"/>
      <c r="AO938" s="5"/>
    </row>
    <row r="939" ht="16.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
      <c r="Z939" s="5"/>
      <c r="AA939" s="5"/>
      <c r="AB939" s="5"/>
      <c r="AC939" s="5"/>
      <c r="AD939" s="5"/>
      <c r="AE939" s="5"/>
      <c r="AF939" s="5"/>
      <c r="AG939" s="5"/>
      <c r="AH939" s="5"/>
      <c r="AI939" s="5"/>
      <c r="AJ939" s="5"/>
      <c r="AK939" s="5"/>
      <c r="AL939" s="5"/>
      <c r="AM939" s="5"/>
      <c r="AN939" s="5"/>
      <c r="AO939" s="5"/>
    </row>
    <row r="940" ht="16.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
      <c r="Z940" s="5"/>
      <c r="AA940" s="5"/>
      <c r="AB940" s="5"/>
      <c r="AC940" s="5"/>
      <c r="AD940" s="5"/>
      <c r="AE940" s="5"/>
      <c r="AF940" s="5"/>
      <c r="AG940" s="5"/>
      <c r="AH940" s="5"/>
      <c r="AI940" s="5"/>
      <c r="AJ940" s="5"/>
      <c r="AK940" s="5"/>
      <c r="AL940" s="5"/>
      <c r="AM940" s="5"/>
      <c r="AN940" s="5"/>
      <c r="AO940" s="5"/>
    </row>
    <row r="941" ht="16.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
      <c r="Z941" s="5"/>
      <c r="AA941" s="5"/>
      <c r="AB941" s="5"/>
      <c r="AC941" s="5"/>
      <c r="AD941" s="5"/>
      <c r="AE941" s="5"/>
      <c r="AF941" s="5"/>
      <c r="AG941" s="5"/>
      <c r="AH941" s="5"/>
      <c r="AI941" s="5"/>
      <c r="AJ941" s="5"/>
      <c r="AK941" s="5"/>
      <c r="AL941" s="5"/>
      <c r="AM941" s="5"/>
      <c r="AN941" s="5"/>
      <c r="AO941" s="5"/>
    </row>
    <row r="942" ht="16.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
      <c r="Z942" s="5"/>
      <c r="AA942" s="5"/>
      <c r="AB942" s="5"/>
      <c r="AC942" s="5"/>
      <c r="AD942" s="5"/>
      <c r="AE942" s="5"/>
      <c r="AF942" s="5"/>
      <c r="AG942" s="5"/>
      <c r="AH942" s="5"/>
      <c r="AI942" s="5"/>
      <c r="AJ942" s="5"/>
      <c r="AK942" s="5"/>
      <c r="AL942" s="5"/>
      <c r="AM942" s="5"/>
      <c r="AN942" s="5"/>
      <c r="AO942" s="5"/>
    </row>
    <row r="943" ht="16.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
      <c r="Z943" s="5"/>
      <c r="AA943" s="5"/>
      <c r="AB943" s="5"/>
      <c r="AC943" s="5"/>
      <c r="AD943" s="5"/>
      <c r="AE943" s="5"/>
      <c r="AF943" s="5"/>
      <c r="AG943" s="5"/>
      <c r="AH943" s="5"/>
      <c r="AI943" s="5"/>
      <c r="AJ943" s="5"/>
      <c r="AK943" s="5"/>
      <c r="AL943" s="5"/>
      <c r="AM943" s="5"/>
      <c r="AN943" s="5"/>
      <c r="AO943" s="5"/>
    </row>
    <row r="944" ht="16.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
      <c r="Z944" s="5"/>
      <c r="AA944" s="5"/>
      <c r="AB944" s="5"/>
      <c r="AC944" s="5"/>
      <c r="AD944" s="5"/>
      <c r="AE944" s="5"/>
      <c r="AF944" s="5"/>
      <c r="AG944" s="5"/>
      <c r="AH944" s="5"/>
      <c r="AI944" s="5"/>
      <c r="AJ944" s="5"/>
      <c r="AK944" s="5"/>
      <c r="AL944" s="5"/>
      <c r="AM944" s="5"/>
      <c r="AN944" s="5"/>
      <c r="AO944" s="5"/>
    </row>
    <row r="945" ht="16.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
      <c r="Z945" s="5"/>
      <c r="AA945" s="5"/>
      <c r="AB945" s="5"/>
      <c r="AC945" s="5"/>
      <c r="AD945" s="5"/>
      <c r="AE945" s="5"/>
      <c r="AF945" s="5"/>
      <c r="AG945" s="5"/>
      <c r="AH945" s="5"/>
      <c r="AI945" s="5"/>
      <c r="AJ945" s="5"/>
      <c r="AK945" s="5"/>
      <c r="AL945" s="5"/>
      <c r="AM945" s="5"/>
      <c r="AN945" s="5"/>
      <c r="AO945" s="5"/>
    </row>
    <row r="946" ht="16.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
      <c r="Z946" s="5"/>
      <c r="AA946" s="5"/>
      <c r="AB946" s="5"/>
      <c r="AC946" s="5"/>
      <c r="AD946" s="5"/>
      <c r="AE946" s="5"/>
      <c r="AF946" s="5"/>
      <c r="AG946" s="5"/>
      <c r="AH946" s="5"/>
      <c r="AI946" s="5"/>
      <c r="AJ946" s="5"/>
      <c r="AK946" s="5"/>
      <c r="AL946" s="5"/>
      <c r="AM946" s="5"/>
      <c r="AN946" s="5"/>
      <c r="AO946" s="5"/>
    </row>
    <row r="947" ht="16.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
      <c r="Z947" s="5"/>
      <c r="AA947" s="5"/>
      <c r="AB947" s="5"/>
      <c r="AC947" s="5"/>
      <c r="AD947" s="5"/>
      <c r="AE947" s="5"/>
      <c r="AF947" s="5"/>
      <c r="AG947" s="5"/>
      <c r="AH947" s="5"/>
      <c r="AI947" s="5"/>
      <c r="AJ947" s="5"/>
      <c r="AK947" s="5"/>
      <c r="AL947" s="5"/>
      <c r="AM947" s="5"/>
      <c r="AN947" s="5"/>
      <c r="AO947" s="5"/>
    </row>
    <row r="948" ht="16.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
      <c r="Z948" s="5"/>
      <c r="AA948" s="5"/>
      <c r="AB948" s="5"/>
      <c r="AC948" s="5"/>
      <c r="AD948" s="5"/>
      <c r="AE948" s="5"/>
      <c r="AF948" s="5"/>
      <c r="AG948" s="5"/>
      <c r="AH948" s="5"/>
      <c r="AI948" s="5"/>
      <c r="AJ948" s="5"/>
      <c r="AK948" s="5"/>
      <c r="AL948" s="5"/>
      <c r="AM948" s="5"/>
      <c r="AN948" s="5"/>
      <c r="AO948" s="5"/>
    </row>
    <row r="949" ht="16.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
      <c r="Z949" s="5"/>
      <c r="AA949" s="5"/>
      <c r="AB949" s="5"/>
      <c r="AC949" s="5"/>
      <c r="AD949" s="5"/>
      <c r="AE949" s="5"/>
      <c r="AF949" s="5"/>
      <c r="AG949" s="5"/>
      <c r="AH949" s="5"/>
      <c r="AI949" s="5"/>
      <c r="AJ949" s="5"/>
      <c r="AK949" s="5"/>
      <c r="AL949" s="5"/>
      <c r="AM949" s="5"/>
      <c r="AN949" s="5"/>
      <c r="AO949" s="5"/>
    </row>
    <row r="950" ht="16.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
      <c r="Z950" s="5"/>
      <c r="AA950" s="5"/>
      <c r="AB950" s="5"/>
      <c r="AC950" s="5"/>
      <c r="AD950" s="5"/>
      <c r="AE950" s="5"/>
      <c r="AF950" s="5"/>
      <c r="AG950" s="5"/>
      <c r="AH950" s="5"/>
      <c r="AI950" s="5"/>
      <c r="AJ950" s="5"/>
      <c r="AK950" s="5"/>
      <c r="AL950" s="5"/>
      <c r="AM950" s="5"/>
      <c r="AN950" s="5"/>
      <c r="AO950" s="5"/>
    </row>
    <row r="951" ht="16.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
      <c r="Z951" s="5"/>
      <c r="AA951" s="5"/>
      <c r="AB951" s="5"/>
      <c r="AC951" s="5"/>
      <c r="AD951" s="5"/>
      <c r="AE951" s="5"/>
      <c r="AF951" s="5"/>
      <c r="AG951" s="5"/>
      <c r="AH951" s="5"/>
      <c r="AI951" s="5"/>
      <c r="AJ951" s="5"/>
      <c r="AK951" s="5"/>
      <c r="AL951" s="5"/>
      <c r="AM951" s="5"/>
      <c r="AN951" s="5"/>
      <c r="AO951" s="5"/>
    </row>
    <row r="952" ht="16.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
      <c r="Z952" s="5"/>
      <c r="AA952" s="5"/>
      <c r="AB952" s="5"/>
      <c r="AC952" s="5"/>
      <c r="AD952" s="5"/>
      <c r="AE952" s="5"/>
      <c r="AF952" s="5"/>
      <c r="AG952" s="5"/>
      <c r="AH952" s="5"/>
      <c r="AI952" s="5"/>
      <c r="AJ952" s="5"/>
      <c r="AK952" s="5"/>
      <c r="AL952" s="5"/>
      <c r="AM952" s="5"/>
      <c r="AN952" s="5"/>
      <c r="AO952" s="5"/>
    </row>
    <row r="953" ht="16.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
      <c r="Z953" s="5"/>
      <c r="AA953" s="5"/>
      <c r="AB953" s="5"/>
      <c r="AC953" s="5"/>
      <c r="AD953" s="5"/>
      <c r="AE953" s="5"/>
      <c r="AF953" s="5"/>
      <c r="AG953" s="5"/>
      <c r="AH953" s="5"/>
      <c r="AI953" s="5"/>
      <c r="AJ953" s="5"/>
      <c r="AK953" s="5"/>
      <c r="AL953" s="5"/>
      <c r="AM953" s="5"/>
      <c r="AN953" s="5"/>
      <c r="AO953" s="5"/>
    </row>
    <row r="954" ht="16.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
      <c r="Z954" s="5"/>
      <c r="AA954" s="5"/>
      <c r="AB954" s="5"/>
      <c r="AC954" s="5"/>
      <c r="AD954" s="5"/>
      <c r="AE954" s="5"/>
      <c r="AF954" s="5"/>
      <c r="AG954" s="5"/>
      <c r="AH954" s="5"/>
      <c r="AI954" s="5"/>
      <c r="AJ954" s="5"/>
      <c r="AK954" s="5"/>
      <c r="AL954" s="5"/>
      <c r="AM954" s="5"/>
      <c r="AN954" s="5"/>
      <c r="AO954" s="5"/>
    </row>
    <row r="955" ht="16.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
      <c r="Z955" s="5"/>
      <c r="AA955" s="5"/>
      <c r="AB955" s="5"/>
      <c r="AC955" s="5"/>
      <c r="AD955" s="5"/>
      <c r="AE955" s="5"/>
      <c r="AF955" s="5"/>
      <c r="AG955" s="5"/>
      <c r="AH955" s="5"/>
      <c r="AI955" s="5"/>
      <c r="AJ955" s="5"/>
      <c r="AK955" s="5"/>
      <c r="AL955" s="5"/>
      <c r="AM955" s="5"/>
      <c r="AN955" s="5"/>
      <c r="AO955" s="5"/>
    </row>
    <row r="956" ht="16.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
      <c r="Z956" s="5"/>
      <c r="AA956" s="5"/>
      <c r="AB956" s="5"/>
      <c r="AC956" s="5"/>
      <c r="AD956" s="5"/>
      <c r="AE956" s="5"/>
      <c r="AF956" s="5"/>
      <c r="AG956" s="5"/>
      <c r="AH956" s="5"/>
      <c r="AI956" s="5"/>
      <c r="AJ956" s="5"/>
      <c r="AK956" s="5"/>
      <c r="AL956" s="5"/>
      <c r="AM956" s="5"/>
      <c r="AN956" s="5"/>
      <c r="AO956" s="5"/>
    </row>
    <row r="957" ht="16.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
      <c r="Z957" s="5"/>
      <c r="AA957" s="5"/>
      <c r="AB957" s="5"/>
      <c r="AC957" s="5"/>
      <c r="AD957" s="5"/>
      <c r="AE957" s="5"/>
      <c r="AF957" s="5"/>
      <c r="AG957" s="5"/>
      <c r="AH957" s="5"/>
      <c r="AI957" s="5"/>
      <c r="AJ957" s="5"/>
      <c r="AK957" s="5"/>
      <c r="AL957" s="5"/>
      <c r="AM957" s="5"/>
      <c r="AN957" s="5"/>
      <c r="AO957" s="5"/>
    </row>
    <row r="958" ht="16.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
      <c r="Z958" s="5"/>
      <c r="AA958" s="5"/>
      <c r="AB958" s="5"/>
      <c r="AC958" s="5"/>
      <c r="AD958" s="5"/>
      <c r="AE958" s="5"/>
      <c r="AF958" s="5"/>
      <c r="AG958" s="5"/>
      <c r="AH958" s="5"/>
      <c r="AI958" s="5"/>
      <c r="AJ958" s="5"/>
      <c r="AK958" s="5"/>
      <c r="AL958" s="5"/>
      <c r="AM958" s="5"/>
      <c r="AN958" s="5"/>
      <c r="AO958" s="5"/>
    </row>
    <row r="959" ht="16.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
      <c r="Z959" s="5"/>
      <c r="AA959" s="5"/>
      <c r="AB959" s="5"/>
      <c r="AC959" s="5"/>
      <c r="AD959" s="5"/>
      <c r="AE959" s="5"/>
      <c r="AF959" s="5"/>
      <c r="AG959" s="5"/>
      <c r="AH959" s="5"/>
      <c r="AI959" s="5"/>
      <c r="AJ959" s="5"/>
      <c r="AK959" s="5"/>
      <c r="AL959" s="5"/>
      <c r="AM959" s="5"/>
      <c r="AN959" s="5"/>
      <c r="AO959" s="5"/>
    </row>
    <row r="960" ht="16.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
      <c r="Z960" s="5"/>
      <c r="AA960" s="5"/>
      <c r="AB960" s="5"/>
      <c r="AC960" s="5"/>
      <c r="AD960" s="5"/>
      <c r="AE960" s="5"/>
      <c r="AF960" s="5"/>
      <c r="AG960" s="5"/>
      <c r="AH960" s="5"/>
      <c r="AI960" s="5"/>
      <c r="AJ960" s="5"/>
      <c r="AK960" s="5"/>
      <c r="AL960" s="5"/>
      <c r="AM960" s="5"/>
      <c r="AN960" s="5"/>
      <c r="AO960" s="5"/>
    </row>
    <row r="961" ht="16.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
      <c r="Z961" s="5"/>
      <c r="AA961" s="5"/>
      <c r="AB961" s="5"/>
      <c r="AC961" s="5"/>
      <c r="AD961" s="5"/>
      <c r="AE961" s="5"/>
      <c r="AF961" s="5"/>
      <c r="AG961" s="5"/>
      <c r="AH961" s="5"/>
      <c r="AI961" s="5"/>
      <c r="AJ961" s="5"/>
      <c r="AK961" s="5"/>
      <c r="AL961" s="5"/>
      <c r="AM961" s="5"/>
      <c r="AN961" s="5"/>
      <c r="AO961" s="5"/>
    </row>
    <row r="962" ht="16.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
      <c r="Z962" s="5"/>
      <c r="AA962" s="5"/>
      <c r="AB962" s="5"/>
      <c r="AC962" s="5"/>
      <c r="AD962" s="5"/>
      <c r="AE962" s="5"/>
      <c r="AF962" s="5"/>
      <c r="AG962" s="5"/>
      <c r="AH962" s="5"/>
      <c r="AI962" s="5"/>
      <c r="AJ962" s="5"/>
      <c r="AK962" s="5"/>
      <c r="AL962" s="5"/>
      <c r="AM962" s="5"/>
      <c r="AN962" s="5"/>
      <c r="AO962" s="5"/>
    </row>
    <row r="963" ht="16.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
      <c r="Z963" s="5"/>
      <c r="AA963" s="5"/>
      <c r="AB963" s="5"/>
      <c r="AC963" s="5"/>
      <c r="AD963" s="5"/>
      <c r="AE963" s="5"/>
      <c r="AF963" s="5"/>
      <c r="AG963" s="5"/>
      <c r="AH963" s="5"/>
      <c r="AI963" s="5"/>
      <c r="AJ963" s="5"/>
      <c r="AK963" s="5"/>
      <c r="AL963" s="5"/>
      <c r="AM963" s="5"/>
      <c r="AN963" s="5"/>
      <c r="AO963" s="5"/>
    </row>
    <row r="964" ht="16.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
      <c r="Z964" s="5"/>
      <c r="AA964" s="5"/>
      <c r="AB964" s="5"/>
      <c r="AC964" s="5"/>
      <c r="AD964" s="5"/>
      <c r="AE964" s="5"/>
      <c r="AF964" s="5"/>
      <c r="AG964" s="5"/>
      <c r="AH964" s="5"/>
      <c r="AI964" s="5"/>
      <c r="AJ964" s="5"/>
      <c r="AK964" s="5"/>
      <c r="AL964" s="5"/>
      <c r="AM964" s="5"/>
      <c r="AN964" s="5"/>
      <c r="AO964" s="5"/>
    </row>
    <row r="965" ht="16.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
      <c r="Z965" s="5"/>
      <c r="AA965" s="5"/>
      <c r="AB965" s="5"/>
      <c r="AC965" s="5"/>
      <c r="AD965" s="5"/>
      <c r="AE965" s="5"/>
      <c r="AF965" s="5"/>
      <c r="AG965" s="5"/>
      <c r="AH965" s="5"/>
      <c r="AI965" s="5"/>
      <c r="AJ965" s="5"/>
      <c r="AK965" s="5"/>
      <c r="AL965" s="5"/>
      <c r="AM965" s="5"/>
      <c r="AN965" s="5"/>
      <c r="AO965" s="5"/>
    </row>
    <row r="966" ht="16.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
      <c r="Z966" s="5"/>
      <c r="AA966" s="5"/>
      <c r="AB966" s="5"/>
      <c r="AC966" s="5"/>
      <c r="AD966" s="5"/>
      <c r="AE966" s="5"/>
      <c r="AF966" s="5"/>
      <c r="AG966" s="5"/>
      <c r="AH966" s="5"/>
      <c r="AI966" s="5"/>
      <c r="AJ966" s="5"/>
      <c r="AK966" s="5"/>
      <c r="AL966" s="5"/>
      <c r="AM966" s="5"/>
      <c r="AN966" s="5"/>
      <c r="AO966" s="5"/>
    </row>
    <row r="967" ht="16.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
      <c r="Z967" s="5"/>
      <c r="AA967" s="5"/>
      <c r="AB967" s="5"/>
      <c r="AC967" s="5"/>
      <c r="AD967" s="5"/>
      <c r="AE967" s="5"/>
      <c r="AF967" s="5"/>
      <c r="AG967" s="5"/>
      <c r="AH967" s="5"/>
      <c r="AI967" s="5"/>
      <c r="AJ967" s="5"/>
      <c r="AK967" s="5"/>
      <c r="AL967" s="5"/>
      <c r="AM967" s="5"/>
      <c r="AN967" s="5"/>
      <c r="AO967" s="5"/>
    </row>
    <row r="968" ht="16.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
      <c r="Z968" s="5"/>
      <c r="AA968" s="5"/>
      <c r="AB968" s="5"/>
      <c r="AC968" s="5"/>
      <c r="AD968" s="5"/>
      <c r="AE968" s="5"/>
      <c r="AF968" s="5"/>
      <c r="AG968" s="5"/>
      <c r="AH968" s="5"/>
      <c r="AI968" s="5"/>
      <c r="AJ968" s="5"/>
      <c r="AK968" s="5"/>
      <c r="AL968" s="5"/>
      <c r="AM968" s="5"/>
      <c r="AN968" s="5"/>
      <c r="AO968" s="5"/>
    </row>
    <row r="969" ht="16.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
      <c r="Z969" s="5"/>
      <c r="AA969" s="5"/>
      <c r="AB969" s="5"/>
      <c r="AC969" s="5"/>
      <c r="AD969" s="5"/>
      <c r="AE969" s="5"/>
      <c r="AF969" s="5"/>
      <c r="AG969" s="5"/>
      <c r="AH969" s="5"/>
      <c r="AI969" s="5"/>
      <c r="AJ969" s="5"/>
      <c r="AK969" s="5"/>
      <c r="AL969" s="5"/>
      <c r="AM969" s="5"/>
      <c r="AN969" s="5"/>
      <c r="AO969" s="5"/>
    </row>
    <row r="970" ht="16.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
      <c r="Z970" s="5"/>
      <c r="AA970" s="5"/>
      <c r="AB970" s="5"/>
      <c r="AC970" s="5"/>
      <c r="AD970" s="5"/>
      <c r="AE970" s="5"/>
      <c r="AF970" s="5"/>
      <c r="AG970" s="5"/>
      <c r="AH970" s="5"/>
      <c r="AI970" s="5"/>
      <c r="AJ970" s="5"/>
      <c r="AK970" s="5"/>
      <c r="AL970" s="5"/>
      <c r="AM970" s="5"/>
      <c r="AN970" s="5"/>
      <c r="AO970" s="5"/>
    </row>
    <row r="971" ht="16.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
      <c r="Z971" s="5"/>
      <c r="AA971" s="5"/>
      <c r="AB971" s="5"/>
      <c r="AC971" s="5"/>
      <c r="AD971" s="5"/>
      <c r="AE971" s="5"/>
      <c r="AF971" s="5"/>
      <c r="AG971" s="5"/>
      <c r="AH971" s="5"/>
      <c r="AI971" s="5"/>
      <c r="AJ971" s="5"/>
      <c r="AK971" s="5"/>
      <c r="AL971" s="5"/>
      <c r="AM971" s="5"/>
      <c r="AN971" s="5"/>
      <c r="AO971" s="5"/>
    </row>
    <row r="972" ht="16.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
      <c r="Z972" s="5"/>
      <c r="AA972" s="5"/>
      <c r="AB972" s="5"/>
      <c r="AC972" s="5"/>
      <c r="AD972" s="5"/>
      <c r="AE972" s="5"/>
      <c r="AF972" s="5"/>
      <c r="AG972" s="5"/>
      <c r="AH972" s="5"/>
      <c r="AI972" s="5"/>
      <c r="AJ972" s="5"/>
      <c r="AK972" s="5"/>
      <c r="AL972" s="5"/>
      <c r="AM972" s="5"/>
      <c r="AN972" s="5"/>
      <c r="AO972" s="5"/>
    </row>
    <row r="973" ht="16.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
      <c r="Z973" s="5"/>
      <c r="AA973" s="5"/>
      <c r="AB973" s="5"/>
      <c r="AC973" s="5"/>
      <c r="AD973" s="5"/>
      <c r="AE973" s="5"/>
      <c r="AF973" s="5"/>
      <c r="AG973" s="5"/>
      <c r="AH973" s="5"/>
      <c r="AI973" s="5"/>
      <c r="AJ973" s="5"/>
      <c r="AK973" s="5"/>
      <c r="AL973" s="5"/>
      <c r="AM973" s="5"/>
      <c r="AN973" s="5"/>
      <c r="AO973" s="5"/>
    </row>
    <row r="974" ht="16.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
      <c r="Z974" s="5"/>
      <c r="AA974" s="5"/>
      <c r="AB974" s="5"/>
      <c r="AC974" s="5"/>
      <c r="AD974" s="5"/>
      <c r="AE974" s="5"/>
      <c r="AF974" s="5"/>
      <c r="AG974" s="5"/>
      <c r="AH974" s="5"/>
      <c r="AI974" s="5"/>
      <c r="AJ974" s="5"/>
      <c r="AK974" s="5"/>
      <c r="AL974" s="5"/>
      <c r="AM974" s="5"/>
      <c r="AN974" s="5"/>
      <c r="AO974" s="5"/>
    </row>
    <row r="975" ht="16.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
      <c r="Z975" s="5"/>
      <c r="AA975" s="5"/>
      <c r="AB975" s="5"/>
      <c r="AC975" s="5"/>
      <c r="AD975" s="5"/>
      <c r="AE975" s="5"/>
      <c r="AF975" s="5"/>
      <c r="AG975" s="5"/>
      <c r="AH975" s="5"/>
      <c r="AI975" s="5"/>
      <c r="AJ975" s="5"/>
      <c r="AK975" s="5"/>
      <c r="AL975" s="5"/>
      <c r="AM975" s="5"/>
      <c r="AN975" s="5"/>
      <c r="AO975" s="5"/>
    </row>
    <row r="976" ht="16.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
      <c r="Z976" s="5"/>
      <c r="AA976" s="5"/>
      <c r="AB976" s="5"/>
      <c r="AC976" s="5"/>
      <c r="AD976" s="5"/>
      <c r="AE976" s="5"/>
      <c r="AF976" s="5"/>
      <c r="AG976" s="5"/>
      <c r="AH976" s="5"/>
      <c r="AI976" s="5"/>
      <c r="AJ976" s="5"/>
      <c r="AK976" s="5"/>
      <c r="AL976" s="5"/>
      <c r="AM976" s="5"/>
      <c r="AN976" s="5"/>
      <c r="AO976" s="5"/>
    </row>
    <row r="977" ht="16.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
      <c r="Z977" s="5"/>
      <c r="AA977" s="5"/>
      <c r="AB977" s="5"/>
      <c r="AC977" s="5"/>
      <c r="AD977" s="5"/>
      <c r="AE977" s="5"/>
      <c r="AF977" s="5"/>
      <c r="AG977" s="5"/>
      <c r="AH977" s="5"/>
      <c r="AI977" s="5"/>
      <c r="AJ977" s="5"/>
      <c r="AK977" s="5"/>
      <c r="AL977" s="5"/>
      <c r="AM977" s="5"/>
      <c r="AN977" s="5"/>
      <c r="AO977" s="5"/>
    </row>
    <row r="978" ht="16.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
      <c r="Z978" s="5"/>
      <c r="AA978" s="5"/>
      <c r="AB978" s="5"/>
      <c r="AC978" s="5"/>
      <c r="AD978" s="5"/>
      <c r="AE978" s="5"/>
      <c r="AF978" s="5"/>
      <c r="AG978" s="5"/>
      <c r="AH978" s="5"/>
      <c r="AI978" s="5"/>
      <c r="AJ978" s="5"/>
      <c r="AK978" s="5"/>
      <c r="AL978" s="5"/>
      <c r="AM978" s="5"/>
      <c r="AN978" s="5"/>
      <c r="AO978" s="5"/>
    </row>
    <row r="979" ht="16.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
      <c r="Z979" s="5"/>
      <c r="AA979" s="5"/>
      <c r="AB979" s="5"/>
      <c r="AC979" s="5"/>
      <c r="AD979" s="5"/>
      <c r="AE979" s="5"/>
      <c r="AF979" s="5"/>
      <c r="AG979" s="5"/>
      <c r="AH979" s="5"/>
      <c r="AI979" s="5"/>
      <c r="AJ979" s="5"/>
      <c r="AK979" s="5"/>
      <c r="AL979" s="5"/>
      <c r="AM979" s="5"/>
      <c r="AN979" s="5"/>
      <c r="AO979" s="5"/>
    </row>
    <row r="980" ht="16.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
      <c r="Z980" s="5"/>
      <c r="AA980" s="5"/>
      <c r="AB980" s="5"/>
      <c r="AC980" s="5"/>
      <c r="AD980" s="5"/>
      <c r="AE980" s="5"/>
      <c r="AF980" s="5"/>
      <c r="AG980" s="5"/>
      <c r="AH980" s="5"/>
      <c r="AI980" s="5"/>
      <c r="AJ980" s="5"/>
      <c r="AK980" s="5"/>
      <c r="AL980" s="5"/>
      <c r="AM980" s="5"/>
      <c r="AN980" s="5"/>
      <c r="AO980" s="5"/>
    </row>
    <row r="981" ht="16.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
      <c r="Z981" s="5"/>
      <c r="AA981" s="5"/>
      <c r="AB981" s="5"/>
      <c r="AC981" s="5"/>
      <c r="AD981" s="5"/>
      <c r="AE981" s="5"/>
      <c r="AF981" s="5"/>
      <c r="AG981" s="5"/>
      <c r="AH981" s="5"/>
      <c r="AI981" s="5"/>
      <c r="AJ981" s="5"/>
      <c r="AK981" s="5"/>
      <c r="AL981" s="5"/>
      <c r="AM981" s="5"/>
      <c r="AN981" s="5"/>
      <c r="AO981" s="5"/>
    </row>
    <row r="982" ht="16.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
      <c r="Z982" s="5"/>
      <c r="AA982" s="5"/>
      <c r="AB982" s="5"/>
      <c r="AC982" s="5"/>
      <c r="AD982" s="5"/>
      <c r="AE982" s="5"/>
      <c r="AF982" s="5"/>
      <c r="AG982" s="5"/>
      <c r="AH982" s="5"/>
      <c r="AI982" s="5"/>
      <c r="AJ982" s="5"/>
      <c r="AK982" s="5"/>
      <c r="AL982" s="5"/>
      <c r="AM982" s="5"/>
      <c r="AN982" s="5"/>
      <c r="AO982" s="5"/>
    </row>
    <row r="983" ht="16.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
      <c r="Z983" s="5"/>
      <c r="AA983" s="5"/>
      <c r="AB983" s="5"/>
      <c r="AC983" s="5"/>
      <c r="AD983" s="5"/>
      <c r="AE983" s="5"/>
      <c r="AF983" s="5"/>
      <c r="AG983" s="5"/>
      <c r="AH983" s="5"/>
      <c r="AI983" s="5"/>
      <c r="AJ983" s="5"/>
      <c r="AK983" s="5"/>
      <c r="AL983" s="5"/>
      <c r="AM983" s="5"/>
      <c r="AN983" s="5"/>
      <c r="AO983" s="5"/>
    </row>
    <row r="984" ht="16.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
      <c r="Z984" s="5"/>
      <c r="AA984" s="5"/>
      <c r="AB984" s="5"/>
      <c r="AC984" s="5"/>
      <c r="AD984" s="5"/>
      <c r="AE984" s="5"/>
      <c r="AF984" s="5"/>
      <c r="AG984" s="5"/>
      <c r="AH984" s="5"/>
      <c r="AI984" s="5"/>
      <c r="AJ984" s="5"/>
      <c r="AK984" s="5"/>
      <c r="AL984" s="5"/>
      <c r="AM984" s="5"/>
      <c r="AN984" s="5"/>
      <c r="AO984" s="5"/>
    </row>
    <row r="985" ht="16.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
      <c r="Z985" s="5"/>
      <c r="AA985" s="5"/>
      <c r="AB985" s="5"/>
      <c r="AC985" s="5"/>
      <c r="AD985" s="5"/>
      <c r="AE985" s="5"/>
      <c r="AF985" s="5"/>
      <c r="AG985" s="5"/>
      <c r="AH985" s="5"/>
      <c r="AI985" s="5"/>
      <c r="AJ985" s="5"/>
      <c r="AK985" s="5"/>
      <c r="AL985" s="5"/>
      <c r="AM985" s="5"/>
      <c r="AN985" s="5"/>
      <c r="AO985" s="5"/>
    </row>
    <row r="986" ht="16.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
      <c r="Z986" s="5"/>
      <c r="AA986" s="5"/>
      <c r="AB986" s="5"/>
      <c r="AC986" s="5"/>
      <c r="AD986" s="5"/>
      <c r="AE986" s="5"/>
      <c r="AF986" s="5"/>
      <c r="AG986" s="5"/>
      <c r="AH986" s="5"/>
      <c r="AI986" s="5"/>
      <c r="AJ986" s="5"/>
      <c r="AK986" s="5"/>
      <c r="AL986" s="5"/>
      <c r="AM986" s="5"/>
      <c r="AN986" s="5"/>
      <c r="AO986" s="5"/>
    </row>
    <row r="987" ht="16.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
      <c r="Z987" s="5"/>
      <c r="AA987" s="5"/>
      <c r="AB987" s="5"/>
      <c r="AC987" s="5"/>
      <c r="AD987" s="5"/>
      <c r="AE987" s="5"/>
      <c r="AF987" s="5"/>
      <c r="AG987" s="5"/>
      <c r="AH987" s="5"/>
      <c r="AI987" s="5"/>
      <c r="AJ987" s="5"/>
      <c r="AK987" s="5"/>
      <c r="AL987" s="5"/>
      <c r="AM987" s="5"/>
      <c r="AN987" s="5"/>
      <c r="AO987" s="5"/>
    </row>
    <row r="988" ht="16.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
      <c r="Z988" s="5"/>
      <c r="AA988" s="5"/>
      <c r="AB988" s="5"/>
      <c r="AC988" s="5"/>
      <c r="AD988" s="5"/>
      <c r="AE988" s="5"/>
      <c r="AF988" s="5"/>
      <c r="AG988" s="5"/>
      <c r="AH988" s="5"/>
      <c r="AI988" s="5"/>
      <c r="AJ988" s="5"/>
      <c r="AK988" s="5"/>
      <c r="AL988" s="5"/>
      <c r="AM988" s="5"/>
      <c r="AN988" s="5"/>
      <c r="AO988" s="5"/>
    </row>
    <row r="989" ht="16.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
      <c r="Z989" s="5"/>
      <c r="AA989" s="5"/>
      <c r="AB989" s="5"/>
      <c r="AC989" s="5"/>
      <c r="AD989" s="5"/>
      <c r="AE989" s="5"/>
      <c r="AF989" s="5"/>
      <c r="AG989" s="5"/>
      <c r="AH989" s="5"/>
      <c r="AI989" s="5"/>
      <c r="AJ989" s="5"/>
      <c r="AK989" s="5"/>
      <c r="AL989" s="5"/>
      <c r="AM989" s="5"/>
      <c r="AN989" s="5"/>
      <c r="AO989" s="5"/>
    </row>
    <row r="990" ht="16.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
      <c r="Z990" s="5"/>
      <c r="AA990" s="5"/>
      <c r="AB990" s="5"/>
      <c r="AC990" s="5"/>
      <c r="AD990" s="5"/>
      <c r="AE990" s="5"/>
      <c r="AF990" s="5"/>
      <c r="AG990" s="5"/>
      <c r="AH990" s="5"/>
      <c r="AI990" s="5"/>
      <c r="AJ990" s="5"/>
      <c r="AK990" s="5"/>
      <c r="AL990" s="5"/>
      <c r="AM990" s="5"/>
      <c r="AN990" s="5"/>
      <c r="AO990" s="5"/>
    </row>
    <row r="991" ht="16.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
      <c r="Z991" s="5"/>
      <c r="AA991" s="5"/>
      <c r="AB991" s="5"/>
      <c r="AC991" s="5"/>
      <c r="AD991" s="5"/>
      <c r="AE991" s="5"/>
      <c r="AF991" s="5"/>
      <c r="AG991" s="5"/>
      <c r="AH991" s="5"/>
      <c r="AI991" s="5"/>
      <c r="AJ991" s="5"/>
      <c r="AK991" s="5"/>
      <c r="AL991" s="5"/>
      <c r="AM991" s="5"/>
      <c r="AN991" s="5"/>
      <c r="AO991" s="5"/>
    </row>
    <row r="992" ht="16.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
      <c r="Z992" s="5"/>
      <c r="AA992" s="5"/>
      <c r="AB992" s="5"/>
      <c r="AC992" s="5"/>
      <c r="AD992" s="5"/>
      <c r="AE992" s="5"/>
      <c r="AF992" s="5"/>
      <c r="AG992" s="5"/>
      <c r="AH992" s="5"/>
      <c r="AI992" s="5"/>
      <c r="AJ992" s="5"/>
      <c r="AK992" s="5"/>
      <c r="AL992" s="5"/>
      <c r="AM992" s="5"/>
      <c r="AN992" s="5"/>
      <c r="AO992" s="5"/>
    </row>
    <row r="993" ht="16.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
      <c r="Z993" s="5"/>
      <c r="AA993" s="5"/>
      <c r="AB993" s="5"/>
      <c r="AC993" s="5"/>
      <c r="AD993" s="5"/>
      <c r="AE993" s="5"/>
      <c r="AF993" s="5"/>
      <c r="AG993" s="5"/>
      <c r="AH993" s="5"/>
      <c r="AI993" s="5"/>
      <c r="AJ993" s="5"/>
      <c r="AK993" s="5"/>
      <c r="AL993" s="5"/>
      <c r="AM993" s="5"/>
      <c r="AN993" s="5"/>
      <c r="AO993" s="5"/>
    </row>
    <row r="994" ht="16.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
      <c r="Z994" s="5"/>
      <c r="AA994" s="5"/>
      <c r="AB994" s="5"/>
      <c r="AC994" s="5"/>
      <c r="AD994" s="5"/>
      <c r="AE994" s="5"/>
      <c r="AF994" s="5"/>
      <c r="AG994" s="5"/>
      <c r="AH994" s="5"/>
      <c r="AI994" s="5"/>
      <c r="AJ994" s="5"/>
      <c r="AK994" s="5"/>
      <c r="AL994" s="5"/>
      <c r="AM994" s="5"/>
      <c r="AN994" s="5"/>
      <c r="AO994" s="5"/>
    </row>
    <row r="995" ht="16.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
      <c r="Z995" s="5"/>
      <c r="AA995" s="5"/>
      <c r="AB995" s="5"/>
      <c r="AC995" s="5"/>
      <c r="AD995" s="5"/>
      <c r="AE995" s="5"/>
      <c r="AF995" s="5"/>
      <c r="AG995" s="5"/>
      <c r="AH995" s="5"/>
      <c r="AI995" s="5"/>
      <c r="AJ995" s="5"/>
      <c r="AK995" s="5"/>
      <c r="AL995" s="5"/>
      <c r="AM995" s="5"/>
      <c r="AN995" s="5"/>
      <c r="AO995" s="5"/>
    </row>
    <row r="996" ht="16.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
      <c r="Z996" s="5"/>
      <c r="AA996" s="5"/>
      <c r="AB996" s="5"/>
      <c r="AC996" s="5"/>
      <c r="AD996" s="5"/>
      <c r="AE996" s="5"/>
      <c r="AF996" s="5"/>
      <c r="AG996" s="5"/>
      <c r="AH996" s="5"/>
      <c r="AI996" s="5"/>
      <c r="AJ996" s="5"/>
      <c r="AK996" s="5"/>
      <c r="AL996" s="5"/>
      <c r="AM996" s="5"/>
      <c r="AN996" s="5"/>
      <c r="AO996" s="5"/>
    </row>
    <row r="997" ht="16.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
      <c r="Z997" s="5"/>
      <c r="AA997" s="5"/>
      <c r="AB997" s="5"/>
      <c r="AC997" s="5"/>
      <c r="AD997" s="5"/>
      <c r="AE997" s="5"/>
      <c r="AF997" s="5"/>
      <c r="AG997" s="5"/>
      <c r="AH997" s="5"/>
      <c r="AI997" s="5"/>
      <c r="AJ997" s="5"/>
      <c r="AK997" s="5"/>
      <c r="AL997" s="5"/>
      <c r="AM997" s="5"/>
      <c r="AN997" s="5"/>
      <c r="AO997" s="5"/>
    </row>
    <row r="998" ht="16.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
      <c r="Z998" s="5"/>
      <c r="AA998" s="5"/>
      <c r="AB998" s="5"/>
      <c r="AC998" s="5"/>
      <c r="AD998" s="5"/>
      <c r="AE998" s="5"/>
      <c r="AF998" s="5"/>
      <c r="AG998" s="5"/>
      <c r="AH998" s="5"/>
      <c r="AI998" s="5"/>
      <c r="AJ998" s="5"/>
      <c r="AK998" s="5"/>
      <c r="AL998" s="5"/>
      <c r="AM998" s="5"/>
      <c r="AN998" s="5"/>
      <c r="AO998" s="5"/>
    </row>
    <row r="999" ht="16.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
      <c r="Z999" s="5"/>
      <c r="AA999" s="5"/>
      <c r="AB999" s="5"/>
      <c r="AC999" s="5"/>
      <c r="AD999" s="5"/>
      <c r="AE999" s="5"/>
      <c r="AF999" s="5"/>
      <c r="AG999" s="5"/>
      <c r="AH999" s="5"/>
      <c r="AI999" s="5"/>
      <c r="AJ999" s="5"/>
      <c r="AK999" s="5"/>
      <c r="AL999" s="5"/>
      <c r="AM999" s="5"/>
      <c r="AN999" s="5"/>
      <c r="AO999" s="5"/>
    </row>
    <row r="1000" ht="16.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
      <c r="Z1000" s="5"/>
      <c r="AA1000" s="5"/>
      <c r="AB1000" s="5"/>
      <c r="AC1000" s="5"/>
      <c r="AD1000" s="5"/>
      <c r="AE1000" s="5"/>
      <c r="AF1000" s="5"/>
      <c r="AG1000" s="5"/>
      <c r="AH1000" s="5"/>
      <c r="AI1000" s="5"/>
      <c r="AJ1000" s="5"/>
      <c r="AK1000" s="5"/>
      <c r="AL1000" s="5"/>
      <c r="AM1000" s="5"/>
      <c r="AN1000" s="5"/>
      <c r="AO1000" s="5"/>
    </row>
  </sheetData>
  <mergeCells count="324">
    <mergeCell ref="C18:E18"/>
    <mergeCell ref="F18:H18"/>
    <mergeCell ref="A19:B19"/>
    <mergeCell ref="C19:E19"/>
    <mergeCell ref="F19:H19"/>
    <mergeCell ref="C20:E20"/>
    <mergeCell ref="F20:H20"/>
    <mergeCell ref="A20:B20"/>
    <mergeCell ref="A21:B21"/>
    <mergeCell ref="C21:E21"/>
    <mergeCell ref="F21:H21"/>
    <mergeCell ref="A22:B22"/>
    <mergeCell ref="C22:E22"/>
    <mergeCell ref="F22:H22"/>
    <mergeCell ref="A24:B24"/>
    <mergeCell ref="C24:E24"/>
    <mergeCell ref="F24:H24"/>
    <mergeCell ref="I24:Q24"/>
    <mergeCell ref="R24:T24"/>
    <mergeCell ref="U24:X24"/>
    <mergeCell ref="A25:B25"/>
    <mergeCell ref="U25:X25"/>
    <mergeCell ref="AA27:AC27"/>
    <mergeCell ref="AD27:AF27"/>
    <mergeCell ref="I25:Q25"/>
    <mergeCell ref="R25:T25"/>
    <mergeCell ref="Y26:Z26"/>
    <mergeCell ref="AA26:AC26"/>
    <mergeCell ref="AD26:AF26"/>
    <mergeCell ref="AG26:AO26"/>
    <mergeCell ref="Y27:Z27"/>
    <mergeCell ref="AG27:AO27"/>
    <mergeCell ref="C25:E25"/>
    <mergeCell ref="F25:H25"/>
    <mergeCell ref="C26:E26"/>
    <mergeCell ref="F26:H26"/>
    <mergeCell ref="I26:Q26"/>
    <mergeCell ref="R26:T26"/>
    <mergeCell ref="U26:X26"/>
    <mergeCell ref="Y28:Z28"/>
    <mergeCell ref="AA28:AC28"/>
    <mergeCell ref="AD28:AF28"/>
    <mergeCell ref="AG28:AO28"/>
    <mergeCell ref="A26:B26"/>
    <mergeCell ref="A27:B27"/>
    <mergeCell ref="C27:E27"/>
    <mergeCell ref="F27:H27"/>
    <mergeCell ref="I27:Q27"/>
    <mergeCell ref="R27:T27"/>
    <mergeCell ref="U27:X27"/>
    <mergeCell ref="I29:Q29"/>
    <mergeCell ref="R29:T29"/>
    <mergeCell ref="A28:B28"/>
    <mergeCell ref="C28:E28"/>
    <mergeCell ref="F28:H28"/>
    <mergeCell ref="I28:Q28"/>
    <mergeCell ref="R28:T28"/>
    <mergeCell ref="U28:X28"/>
    <mergeCell ref="A29:B29"/>
    <mergeCell ref="AD30:AF30"/>
    <mergeCell ref="AG30:AO30"/>
    <mergeCell ref="Y31:Z31"/>
    <mergeCell ref="AA31:AC31"/>
    <mergeCell ref="AD31:AF31"/>
    <mergeCell ref="AG31:AO31"/>
    <mergeCell ref="U29:X29"/>
    <mergeCell ref="Y29:Z29"/>
    <mergeCell ref="AA29:AC29"/>
    <mergeCell ref="AD29:AF29"/>
    <mergeCell ref="AG29:AO29"/>
    <mergeCell ref="Y30:Z30"/>
    <mergeCell ref="AA30:AC30"/>
    <mergeCell ref="C29:E29"/>
    <mergeCell ref="F29:H29"/>
    <mergeCell ref="C30:E30"/>
    <mergeCell ref="F30:H30"/>
    <mergeCell ref="I30:Q30"/>
    <mergeCell ref="R30:T30"/>
    <mergeCell ref="U30:X30"/>
    <mergeCell ref="Y32:Z32"/>
    <mergeCell ref="AA32:AC32"/>
    <mergeCell ref="AD32:AF32"/>
    <mergeCell ref="AG32:AO32"/>
    <mergeCell ref="A30:B30"/>
    <mergeCell ref="A31:B31"/>
    <mergeCell ref="C31:E31"/>
    <mergeCell ref="F31:H31"/>
    <mergeCell ref="I31:Q31"/>
    <mergeCell ref="R31:T31"/>
    <mergeCell ref="U31:X31"/>
    <mergeCell ref="I33:Q33"/>
    <mergeCell ref="R33:T33"/>
    <mergeCell ref="U33:X33"/>
    <mergeCell ref="Y33:Z33"/>
    <mergeCell ref="AA33:AC33"/>
    <mergeCell ref="AD33:AF33"/>
    <mergeCell ref="AG33:AO33"/>
    <mergeCell ref="A32:B32"/>
    <mergeCell ref="C32:E32"/>
    <mergeCell ref="F32:H32"/>
    <mergeCell ref="I32:Q32"/>
    <mergeCell ref="R32:T32"/>
    <mergeCell ref="U32:X32"/>
    <mergeCell ref="A33:B33"/>
    <mergeCell ref="I37:Q37"/>
    <mergeCell ref="R37:T37"/>
    <mergeCell ref="A36:B36"/>
    <mergeCell ref="C36:E36"/>
    <mergeCell ref="F36:H36"/>
    <mergeCell ref="I36:Q36"/>
    <mergeCell ref="R36:T36"/>
    <mergeCell ref="U36:X36"/>
    <mergeCell ref="A37:B37"/>
    <mergeCell ref="C48:E48"/>
    <mergeCell ref="F48:H48"/>
    <mergeCell ref="C49:E49"/>
    <mergeCell ref="F49:H49"/>
    <mergeCell ref="I49:Q49"/>
    <mergeCell ref="R49:T49"/>
    <mergeCell ref="U49:X49"/>
    <mergeCell ref="A49:B49"/>
    <mergeCell ref="A50:B50"/>
    <mergeCell ref="C50:E50"/>
    <mergeCell ref="F50:H50"/>
    <mergeCell ref="I50:Q50"/>
    <mergeCell ref="R50:T50"/>
    <mergeCell ref="U50:X50"/>
    <mergeCell ref="I52:Q52"/>
    <mergeCell ref="R52:T52"/>
    <mergeCell ref="A51:B51"/>
    <mergeCell ref="C51:E51"/>
    <mergeCell ref="F51:H51"/>
    <mergeCell ref="I51:Q51"/>
    <mergeCell ref="R51:T51"/>
    <mergeCell ref="U51:X51"/>
    <mergeCell ref="A52:B52"/>
    <mergeCell ref="U52:X52"/>
    <mergeCell ref="C52:E52"/>
    <mergeCell ref="F52:H52"/>
    <mergeCell ref="C53:E53"/>
    <mergeCell ref="F53:H53"/>
    <mergeCell ref="I53:Q53"/>
    <mergeCell ref="R53:T53"/>
    <mergeCell ref="U53:X53"/>
    <mergeCell ref="A53:B53"/>
    <mergeCell ref="A54:B54"/>
    <mergeCell ref="C54:E54"/>
    <mergeCell ref="F54:H54"/>
    <mergeCell ref="I54:Q54"/>
    <mergeCell ref="R54:T54"/>
    <mergeCell ref="U54:X54"/>
    <mergeCell ref="I56:Q56"/>
    <mergeCell ref="R56:T56"/>
    <mergeCell ref="A55:B55"/>
    <mergeCell ref="C55:E55"/>
    <mergeCell ref="F55:H55"/>
    <mergeCell ref="I55:Q55"/>
    <mergeCell ref="R55:T55"/>
    <mergeCell ref="U55:X55"/>
    <mergeCell ref="A56:B56"/>
    <mergeCell ref="U56:X56"/>
    <mergeCell ref="C56:E56"/>
    <mergeCell ref="F56:H56"/>
    <mergeCell ref="C57:E57"/>
    <mergeCell ref="F57:H57"/>
    <mergeCell ref="I57:Q57"/>
    <mergeCell ref="R57:T57"/>
    <mergeCell ref="U57:X57"/>
    <mergeCell ref="A57:B57"/>
    <mergeCell ref="A58:B58"/>
    <mergeCell ref="C58:E58"/>
    <mergeCell ref="F58:H58"/>
    <mergeCell ref="I58:Q58"/>
    <mergeCell ref="R58:T58"/>
    <mergeCell ref="U58:X58"/>
    <mergeCell ref="I60:Q60"/>
    <mergeCell ref="R60:T60"/>
    <mergeCell ref="A59:B59"/>
    <mergeCell ref="C59:E59"/>
    <mergeCell ref="F59:H59"/>
    <mergeCell ref="I59:Q59"/>
    <mergeCell ref="R59:T59"/>
    <mergeCell ref="U59:X59"/>
    <mergeCell ref="A60:B60"/>
    <mergeCell ref="U60:X60"/>
    <mergeCell ref="C60:E60"/>
    <mergeCell ref="F60:H60"/>
    <mergeCell ref="C61:E61"/>
    <mergeCell ref="F61:H61"/>
    <mergeCell ref="I61:Q61"/>
    <mergeCell ref="R61:T61"/>
    <mergeCell ref="U61:X61"/>
    <mergeCell ref="A61:B61"/>
    <mergeCell ref="A62:B62"/>
    <mergeCell ref="C62:E62"/>
    <mergeCell ref="F62:H62"/>
    <mergeCell ref="I62:Q62"/>
    <mergeCell ref="R62:T62"/>
    <mergeCell ref="U62:X62"/>
    <mergeCell ref="A1:D5"/>
    <mergeCell ref="E1:X5"/>
    <mergeCell ref="A7:X7"/>
    <mergeCell ref="A9:D9"/>
    <mergeCell ref="E9:J9"/>
    <mergeCell ref="K9:Q9"/>
    <mergeCell ref="R9:X9"/>
    <mergeCell ref="A10:D10"/>
    <mergeCell ref="E10:J10"/>
    <mergeCell ref="K10:Q10"/>
    <mergeCell ref="R10:X10"/>
    <mergeCell ref="E11:J12"/>
    <mergeCell ref="K11:Q12"/>
    <mergeCell ref="R11:X12"/>
    <mergeCell ref="A11:D12"/>
    <mergeCell ref="A13:D13"/>
    <mergeCell ref="E13:J13"/>
    <mergeCell ref="K13:Q13"/>
    <mergeCell ref="R13:X13"/>
    <mergeCell ref="A16:X16"/>
    <mergeCell ref="A18:B18"/>
    <mergeCell ref="U18:X18"/>
    <mergeCell ref="I20:Q20"/>
    <mergeCell ref="I21:Q21"/>
    <mergeCell ref="R21:T21"/>
    <mergeCell ref="U21:X21"/>
    <mergeCell ref="I22:Q22"/>
    <mergeCell ref="R22:T22"/>
    <mergeCell ref="U22:X22"/>
    <mergeCell ref="I18:Q18"/>
    <mergeCell ref="R18:T18"/>
    <mergeCell ref="I19:Q19"/>
    <mergeCell ref="R19:T19"/>
    <mergeCell ref="U19:X19"/>
    <mergeCell ref="R20:T20"/>
    <mergeCell ref="U20:X20"/>
    <mergeCell ref="A23:B23"/>
    <mergeCell ref="C23:E23"/>
    <mergeCell ref="F23:H23"/>
    <mergeCell ref="I23:Q23"/>
    <mergeCell ref="R23:T23"/>
    <mergeCell ref="U23:X23"/>
    <mergeCell ref="A65:T66"/>
    <mergeCell ref="U65:X66"/>
    <mergeCell ref="C33:E33"/>
    <mergeCell ref="F33:H33"/>
    <mergeCell ref="C34:E34"/>
    <mergeCell ref="F34:H34"/>
    <mergeCell ref="I34:Q34"/>
    <mergeCell ref="R34:T34"/>
    <mergeCell ref="U34:X34"/>
    <mergeCell ref="A34:B34"/>
    <mergeCell ref="A35:B35"/>
    <mergeCell ref="C35:E35"/>
    <mergeCell ref="F35:H35"/>
    <mergeCell ref="I35:Q35"/>
    <mergeCell ref="R35:T35"/>
    <mergeCell ref="U35:X35"/>
    <mergeCell ref="R38:T38"/>
    <mergeCell ref="U38:X38"/>
    <mergeCell ref="C37:E37"/>
    <mergeCell ref="F37:H37"/>
    <mergeCell ref="U37:X37"/>
    <mergeCell ref="A38:B38"/>
    <mergeCell ref="C38:E38"/>
    <mergeCell ref="F38:H38"/>
    <mergeCell ref="I38:Q38"/>
    <mergeCell ref="I40:Q40"/>
    <mergeCell ref="R40:T40"/>
    <mergeCell ref="A39:B39"/>
    <mergeCell ref="C39:E39"/>
    <mergeCell ref="F39:H39"/>
    <mergeCell ref="I39:Q39"/>
    <mergeCell ref="R39:T39"/>
    <mergeCell ref="U39:X39"/>
    <mergeCell ref="A40:B40"/>
    <mergeCell ref="U40:X40"/>
    <mergeCell ref="C40:E40"/>
    <mergeCell ref="F40:H40"/>
    <mergeCell ref="C41:E41"/>
    <mergeCell ref="F41:H41"/>
    <mergeCell ref="I41:Q41"/>
    <mergeCell ref="R41:T41"/>
    <mergeCell ref="U41:X41"/>
    <mergeCell ref="A41:B41"/>
    <mergeCell ref="A42:B42"/>
    <mergeCell ref="C42:E42"/>
    <mergeCell ref="F42:H42"/>
    <mergeCell ref="I42:Q42"/>
    <mergeCell ref="R42:T42"/>
    <mergeCell ref="U42:X42"/>
    <mergeCell ref="I44:Q44"/>
    <mergeCell ref="R44:T44"/>
    <mergeCell ref="A43:B43"/>
    <mergeCell ref="C43:E43"/>
    <mergeCell ref="F43:H43"/>
    <mergeCell ref="I43:Q43"/>
    <mergeCell ref="R43:T43"/>
    <mergeCell ref="U43:X43"/>
    <mergeCell ref="A44:B44"/>
    <mergeCell ref="U44:X44"/>
    <mergeCell ref="C44:E44"/>
    <mergeCell ref="F44:H44"/>
    <mergeCell ref="C45:E45"/>
    <mergeCell ref="F45:H45"/>
    <mergeCell ref="I45:Q45"/>
    <mergeCell ref="R45:T45"/>
    <mergeCell ref="U45:X45"/>
    <mergeCell ref="A45:B45"/>
    <mergeCell ref="A46:B46"/>
    <mergeCell ref="C46:E46"/>
    <mergeCell ref="F46:H46"/>
    <mergeCell ref="I46:Q46"/>
    <mergeCell ref="R46:T46"/>
    <mergeCell ref="U46:X46"/>
    <mergeCell ref="I48:Q48"/>
    <mergeCell ref="R48:T48"/>
    <mergeCell ref="A47:B47"/>
    <mergeCell ref="C47:E47"/>
    <mergeCell ref="F47:H47"/>
    <mergeCell ref="I47:Q47"/>
    <mergeCell ref="R47:T47"/>
    <mergeCell ref="U47:X47"/>
    <mergeCell ref="A48:B48"/>
    <mergeCell ref="U48:X4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18.63"/>
    <col customWidth="1" min="2" max="2" width="26.75"/>
    <col customWidth="1" min="3" max="3" width="38.38"/>
    <col customWidth="1" min="4" max="5" width="23.0"/>
    <col customWidth="1" min="6" max="6" width="39.25"/>
    <col customWidth="1" min="7" max="7" width="24.13"/>
    <col customWidth="1" min="8" max="8" width="38.13"/>
    <col customWidth="1" min="9" max="9" width="55.0"/>
    <col customWidth="1" min="10" max="10" width="15.63"/>
    <col customWidth="1" min="11" max="11" width="17.25"/>
    <col customWidth="1" min="12" max="12" width="32.13"/>
    <col customWidth="1" min="13" max="13" width="13.88"/>
    <col customWidth="1" min="14" max="14" width="23.25"/>
    <col customWidth="1" min="15" max="15" width="25.88"/>
    <col customWidth="1" min="16" max="16" width="62.13"/>
    <col customWidth="1" min="17" max="36" width="11.38"/>
  </cols>
  <sheetData>
    <row r="1" ht="60.75" customHeight="1">
      <c r="A1" s="52"/>
      <c r="B1" s="53" t="s">
        <v>123</v>
      </c>
      <c r="C1" s="54"/>
      <c r="D1" s="54"/>
      <c r="E1" s="54"/>
      <c r="F1" s="54"/>
      <c r="G1" s="54"/>
      <c r="H1" s="54"/>
      <c r="I1" s="54"/>
      <c r="J1" s="54"/>
      <c r="K1" s="54"/>
      <c r="L1" s="54"/>
      <c r="M1" s="54"/>
      <c r="N1" s="54"/>
      <c r="O1" s="54"/>
      <c r="P1" s="55"/>
      <c r="Q1" s="56"/>
      <c r="R1" s="56"/>
      <c r="S1" s="56"/>
      <c r="T1" s="56"/>
      <c r="U1" s="56"/>
      <c r="V1" s="56"/>
      <c r="W1" s="56"/>
      <c r="X1" s="56"/>
      <c r="Y1" s="56"/>
      <c r="Z1" s="56"/>
      <c r="AA1" s="56"/>
      <c r="AB1" s="56"/>
      <c r="AC1" s="56"/>
      <c r="AD1" s="56"/>
      <c r="AE1" s="56"/>
      <c r="AF1" s="56"/>
      <c r="AG1" s="56"/>
      <c r="AH1" s="56"/>
      <c r="AI1" s="56"/>
      <c r="AJ1" s="56"/>
    </row>
    <row r="2" ht="19.5" customHeight="1">
      <c r="A2" s="57"/>
      <c r="B2" s="13"/>
      <c r="C2" s="13"/>
      <c r="D2" s="13"/>
      <c r="E2" s="13"/>
      <c r="F2" s="14"/>
      <c r="G2" s="58"/>
      <c r="H2" s="58"/>
      <c r="I2" s="58"/>
      <c r="J2" s="58"/>
      <c r="K2" s="58"/>
      <c r="L2" s="58"/>
      <c r="M2" s="58"/>
      <c r="N2" s="58"/>
      <c r="O2" s="58"/>
      <c r="P2" s="59"/>
      <c r="Q2" s="56"/>
      <c r="R2" s="56"/>
      <c r="S2" s="56"/>
      <c r="T2" s="56"/>
      <c r="U2" s="56"/>
      <c r="V2" s="56"/>
      <c r="W2" s="60"/>
      <c r="X2" s="60"/>
      <c r="Y2" s="60"/>
      <c r="Z2" s="60"/>
      <c r="AA2" s="60"/>
      <c r="AB2" s="60"/>
      <c r="AC2" s="60"/>
      <c r="AD2" s="60"/>
      <c r="AE2" s="60"/>
      <c r="AF2" s="60"/>
      <c r="AG2" s="60"/>
      <c r="AH2" s="60"/>
      <c r="AI2" s="60"/>
      <c r="AJ2" s="60"/>
    </row>
    <row r="3" ht="42.0" customHeight="1">
      <c r="A3" s="61" t="s">
        <v>124</v>
      </c>
      <c r="B3" s="62" t="s">
        <v>125</v>
      </c>
      <c r="C3" s="62" t="s">
        <v>126</v>
      </c>
      <c r="D3" s="62" t="s">
        <v>127</v>
      </c>
      <c r="E3" s="62" t="s">
        <v>128</v>
      </c>
      <c r="F3" s="62" t="s">
        <v>129</v>
      </c>
      <c r="G3" s="63" t="s">
        <v>130</v>
      </c>
      <c r="H3" s="62" t="s">
        <v>131</v>
      </c>
      <c r="I3" s="62" t="s">
        <v>132</v>
      </c>
      <c r="J3" s="64" t="s">
        <v>133</v>
      </c>
      <c r="K3" s="65"/>
      <c r="L3" s="62" t="s">
        <v>134</v>
      </c>
      <c r="M3" s="64" t="s">
        <v>135</v>
      </c>
      <c r="N3" s="66"/>
      <c r="O3" s="67"/>
      <c r="P3" s="68" t="s">
        <v>136</v>
      </c>
      <c r="Q3" s="69"/>
      <c r="R3" s="70"/>
      <c r="S3" s="70"/>
      <c r="T3" s="70"/>
      <c r="U3" s="70"/>
      <c r="V3" s="70"/>
      <c r="W3" s="70"/>
      <c r="X3" s="70"/>
      <c r="Y3" s="70"/>
      <c r="Z3" s="70"/>
      <c r="AA3" s="70"/>
      <c r="AB3" s="70"/>
      <c r="AC3" s="70"/>
      <c r="AD3" s="70"/>
      <c r="AE3" s="70"/>
      <c r="AF3" s="70"/>
      <c r="AG3" s="70"/>
      <c r="AH3" s="70"/>
      <c r="AI3" s="70"/>
      <c r="AJ3" s="70"/>
    </row>
    <row r="4" ht="51.0" customHeight="1">
      <c r="A4" s="71"/>
      <c r="B4" s="72"/>
      <c r="C4" s="72"/>
      <c r="D4" s="72"/>
      <c r="E4" s="72"/>
      <c r="F4" s="72"/>
      <c r="G4" s="73"/>
      <c r="H4" s="72"/>
      <c r="I4" s="72"/>
      <c r="J4" s="74" t="s">
        <v>137</v>
      </c>
      <c r="K4" s="74" t="s">
        <v>138</v>
      </c>
      <c r="L4" s="72"/>
      <c r="M4" s="74" t="s">
        <v>139</v>
      </c>
      <c r="N4" s="74" t="s">
        <v>140</v>
      </c>
      <c r="O4" s="75" t="s">
        <v>141</v>
      </c>
      <c r="P4" s="76"/>
      <c r="Q4" s="77"/>
      <c r="R4" s="70"/>
      <c r="S4" s="70"/>
      <c r="T4" s="70"/>
      <c r="U4" s="70"/>
      <c r="V4" s="70"/>
      <c r="W4" s="70"/>
      <c r="X4" s="70"/>
      <c r="Y4" s="70"/>
      <c r="Z4" s="70"/>
      <c r="AA4" s="70"/>
      <c r="AB4" s="70"/>
      <c r="AC4" s="70"/>
      <c r="AD4" s="70"/>
      <c r="AE4" s="70"/>
      <c r="AF4" s="70"/>
      <c r="AG4" s="70"/>
      <c r="AH4" s="70"/>
      <c r="AI4" s="70"/>
      <c r="AJ4" s="70"/>
    </row>
    <row r="5" ht="27.0" customHeight="1">
      <c r="A5" s="78">
        <v>1.0</v>
      </c>
      <c r="B5" s="79" t="s">
        <v>142</v>
      </c>
      <c r="C5" s="79" t="s">
        <v>143</v>
      </c>
      <c r="D5" s="79" t="s">
        <v>144</v>
      </c>
      <c r="E5" s="79" t="s">
        <v>145</v>
      </c>
      <c r="F5" s="80">
        <v>1955.0</v>
      </c>
      <c r="G5" s="81">
        <v>43610.0</v>
      </c>
      <c r="H5" s="79" t="s">
        <v>146</v>
      </c>
      <c r="I5" s="79"/>
      <c r="J5" s="79" t="s">
        <v>147</v>
      </c>
      <c r="K5" s="79"/>
      <c r="L5" s="79" t="s">
        <v>148</v>
      </c>
      <c r="M5" s="79"/>
      <c r="N5" s="82" t="s">
        <v>147</v>
      </c>
      <c r="O5" s="83"/>
      <c r="P5" s="82" t="s">
        <v>149</v>
      </c>
      <c r="Q5" s="84"/>
      <c r="R5" s="56"/>
      <c r="S5" s="56"/>
      <c r="T5" s="56"/>
      <c r="U5" s="56"/>
      <c r="V5" s="56"/>
      <c r="W5" s="56"/>
      <c r="X5" s="56"/>
      <c r="Y5" s="56"/>
      <c r="Z5" s="56"/>
      <c r="AA5" s="56"/>
      <c r="AB5" s="56"/>
      <c r="AC5" s="56"/>
      <c r="AD5" s="56"/>
      <c r="AE5" s="56"/>
      <c r="AF5" s="56"/>
      <c r="AG5" s="56"/>
      <c r="AH5" s="56"/>
      <c r="AI5" s="56"/>
      <c r="AJ5" s="56"/>
    </row>
    <row r="6" ht="24.0" customHeight="1">
      <c r="A6" s="85">
        <v>2.0</v>
      </c>
      <c r="B6" s="79" t="s">
        <v>142</v>
      </c>
      <c r="C6" s="79" t="s">
        <v>150</v>
      </c>
      <c r="D6" s="79" t="s">
        <v>144</v>
      </c>
      <c r="E6" s="86" t="s">
        <v>145</v>
      </c>
      <c r="F6" s="87">
        <v>1755.0</v>
      </c>
      <c r="G6" s="88">
        <v>42185.0</v>
      </c>
      <c r="H6" s="86" t="s">
        <v>151</v>
      </c>
      <c r="I6" s="86"/>
      <c r="J6" s="86" t="s">
        <v>147</v>
      </c>
      <c r="K6" s="86"/>
      <c r="L6" s="86" t="s">
        <v>148</v>
      </c>
      <c r="M6" s="86" t="s">
        <v>147</v>
      </c>
      <c r="N6" s="89"/>
      <c r="O6" s="90"/>
      <c r="P6" s="91"/>
      <c r="Q6" s="92"/>
      <c r="R6" s="56"/>
      <c r="S6" s="56"/>
      <c r="T6" s="56"/>
      <c r="U6" s="56"/>
      <c r="V6" s="56"/>
      <c r="W6" s="56"/>
      <c r="X6" s="56"/>
      <c r="Y6" s="56"/>
      <c r="Z6" s="56"/>
      <c r="AA6" s="56"/>
      <c r="AB6" s="56"/>
      <c r="AC6" s="56"/>
      <c r="AD6" s="56"/>
      <c r="AE6" s="56"/>
      <c r="AF6" s="56"/>
      <c r="AG6" s="56"/>
      <c r="AH6" s="56"/>
      <c r="AI6" s="56"/>
      <c r="AJ6" s="56"/>
    </row>
    <row r="7">
      <c r="A7" s="85">
        <v>3.0</v>
      </c>
      <c r="B7" s="79" t="s">
        <v>142</v>
      </c>
      <c r="C7" s="79" t="s">
        <v>150</v>
      </c>
      <c r="D7" s="79" t="s">
        <v>144</v>
      </c>
      <c r="E7" s="86" t="s">
        <v>145</v>
      </c>
      <c r="F7" s="87">
        <v>1753.0</v>
      </c>
      <c r="G7" s="88">
        <v>42164.0</v>
      </c>
      <c r="H7" s="86" t="s">
        <v>152</v>
      </c>
      <c r="I7" s="86"/>
      <c r="J7" s="86" t="s">
        <v>147</v>
      </c>
      <c r="K7" s="86"/>
      <c r="L7" s="86" t="s">
        <v>148</v>
      </c>
      <c r="M7" s="86"/>
      <c r="N7" s="89" t="s">
        <v>147</v>
      </c>
      <c r="O7" s="90"/>
      <c r="P7" s="89" t="s">
        <v>153</v>
      </c>
      <c r="Q7" s="92"/>
      <c r="R7" s="56"/>
      <c r="S7" s="56"/>
      <c r="T7" s="56"/>
      <c r="U7" s="56"/>
      <c r="V7" s="56"/>
      <c r="W7" s="56"/>
      <c r="X7" s="56"/>
      <c r="Y7" s="56"/>
      <c r="Z7" s="56"/>
      <c r="AA7" s="56"/>
      <c r="AB7" s="56"/>
      <c r="AC7" s="56"/>
      <c r="AD7" s="56"/>
      <c r="AE7" s="56"/>
      <c r="AF7" s="56"/>
      <c r="AG7" s="56"/>
      <c r="AH7" s="56"/>
      <c r="AI7" s="56"/>
      <c r="AJ7" s="56"/>
    </row>
    <row r="8" ht="27.0" customHeight="1">
      <c r="A8" s="78">
        <v>4.0</v>
      </c>
      <c r="B8" s="79" t="s">
        <v>142</v>
      </c>
      <c r="C8" s="79" t="s">
        <v>150</v>
      </c>
      <c r="D8" s="79" t="s">
        <v>144</v>
      </c>
      <c r="E8" s="86" t="s">
        <v>145</v>
      </c>
      <c r="F8" s="87">
        <v>1712.0</v>
      </c>
      <c r="G8" s="88">
        <v>41704.0</v>
      </c>
      <c r="H8" s="86" t="s">
        <v>154</v>
      </c>
      <c r="I8" s="86" t="s">
        <v>155</v>
      </c>
      <c r="J8" s="86" t="s">
        <v>147</v>
      </c>
      <c r="K8" s="86"/>
      <c r="L8" s="86" t="s">
        <v>148</v>
      </c>
      <c r="M8" s="86"/>
      <c r="N8" s="89" t="s">
        <v>147</v>
      </c>
      <c r="O8" s="90"/>
      <c r="P8" s="89" t="s">
        <v>156</v>
      </c>
      <c r="Q8" s="92"/>
      <c r="R8" s="56"/>
      <c r="S8" s="56"/>
      <c r="T8" s="56"/>
      <c r="U8" s="56"/>
      <c r="V8" s="56"/>
      <c r="W8" s="56"/>
      <c r="X8" s="56"/>
      <c r="Y8" s="56"/>
      <c r="Z8" s="56"/>
      <c r="AA8" s="56"/>
      <c r="AB8" s="56"/>
      <c r="AC8" s="56"/>
      <c r="AD8" s="56"/>
      <c r="AE8" s="56"/>
      <c r="AF8" s="56"/>
      <c r="AG8" s="56"/>
      <c r="AH8" s="56"/>
      <c r="AI8" s="56"/>
      <c r="AJ8" s="56"/>
    </row>
    <row r="9" ht="27.75" customHeight="1">
      <c r="A9" s="85">
        <v>5.0</v>
      </c>
      <c r="B9" s="79" t="s">
        <v>142</v>
      </c>
      <c r="C9" s="79" t="s">
        <v>150</v>
      </c>
      <c r="D9" s="79" t="s">
        <v>144</v>
      </c>
      <c r="E9" s="86" t="s">
        <v>145</v>
      </c>
      <c r="F9" s="87">
        <v>1151.0</v>
      </c>
      <c r="G9" s="88">
        <v>39287.0</v>
      </c>
      <c r="H9" s="86" t="s">
        <v>157</v>
      </c>
      <c r="I9" s="86" t="s">
        <v>158</v>
      </c>
      <c r="J9" s="86" t="s">
        <v>147</v>
      </c>
      <c r="K9" s="86"/>
      <c r="L9" s="93" t="s">
        <v>159</v>
      </c>
      <c r="M9" s="86"/>
      <c r="N9" s="89" t="s">
        <v>147</v>
      </c>
      <c r="O9" s="90"/>
      <c r="P9" s="94" t="s">
        <v>160</v>
      </c>
      <c r="Q9" s="92"/>
      <c r="R9" s="56"/>
      <c r="S9" s="56"/>
      <c r="T9" s="56"/>
      <c r="U9" s="56"/>
      <c r="V9" s="56"/>
      <c r="W9" s="56"/>
      <c r="X9" s="56"/>
      <c r="Y9" s="56"/>
      <c r="Z9" s="56"/>
      <c r="AA9" s="56"/>
      <c r="AB9" s="56"/>
      <c r="AC9" s="56"/>
      <c r="AD9" s="56"/>
      <c r="AE9" s="56"/>
      <c r="AF9" s="56"/>
      <c r="AG9" s="56"/>
      <c r="AH9" s="56"/>
      <c r="AI9" s="56"/>
      <c r="AJ9" s="56"/>
    </row>
    <row r="10" ht="29.25" customHeight="1">
      <c r="A10" s="85">
        <v>6.0</v>
      </c>
      <c r="B10" s="79" t="s">
        <v>142</v>
      </c>
      <c r="C10" s="79" t="s">
        <v>150</v>
      </c>
      <c r="D10" s="79" t="s">
        <v>161</v>
      </c>
      <c r="E10" s="86" t="s">
        <v>145</v>
      </c>
      <c r="F10" s="80">
        <v>117.0</v>
      </c>
      <c r="G10" s="88">
        <v>42761.0</v>
      </c>
      <c r="H10" s="86" t="s">
        <v>162</v>
      </c>
      <c r="I10" s="86"/>
      <c r="J10" s="86" t="s">
        <v>147</v>
      </c>
      <c r="K10" s="86"/>
      <c r="L10" s="79" t="s">
        <v>148</v>
      </c>
      <c r="M10" s="95" t="s">
        <v>147</v>
      </c>
      <c r="N10" s="89"/>
      <c r="O10" s="90"/>
      <c r="P10" s="89"/>
      <c r="Q10" s="92"/>
      <c r="R10" s="56"/>
      <c r="S10" s="56"/>
      <c r="T10" s="56"/>
      <c r="U10" s="56"/>
      <c r="V10" s="56"/>
      <c r="W10" s="56"/>
      <c r="X10" s="56"/>
      <c r="Y10" s="56"/>
      <c r="Z10" s="56"/>
      <c r="AA10" s="56"/>
      <c r="AB10" s="56"/>
      <c r="AC10" s="56"/>
      <c r="AD10" s="56"/>
      <c r="AE10" s="56"/>
      <c r="AF10" s="56"/>
      <c r="AG10" s="56"/>
      <c r="AH10" s="56"/>
      <c r="AI10" s="56"/>
      <c r="AJ10" s="56"/>
    </row>
    <row r="11" ht="27.75" customHeight="1">
      <c r="A11" s="78">
        <v>7.0</v>
      </c>
      <c r="B11" s="79" t="s">
        <v>142</v>
      </c>
      <c r="C11" s="79" t="s">
        <v>150</v>
      </c>
      <c r="D11" s="79" t="s">
        <v>161</v>
      </c>
      <c r="E11" s="86" t="s">
        <v>145</v>
      </c>
      <c r="F11" s="80">
        <v>678.0</v>
      </c>
      <c r="G11" s="88">
        <v>42487.0</v>
      </c>
      <c r="H11" s="86" t="s">
        <v>163</v>
      </c>
      <c r="I11" s="86" t="s">
        <v>164</v>
      </c>
      <c r="J11" s="86" t="s">
        <v>147</v>
      </c>
      <c r="K11" s="86"/>
      <c r="L11" s="79" t="s">
        <v>148</v>
      </c>
      <c r="M11" s="86" t="s">
        <v>147</v>
      </c>
      <c r="N11" s="89"/>
      <c r="O11" s="90"/>
      <c r="P11" s="89"/>
      <c r="Q11" s="92"/>
      <c r="R11" s="56"/>
      <c r="S11" s="56"/>
      <c r="T11" s="56"/>
      <c r="U11" s="56"/>
      <c r="V11" s="56"/>
      <c r="W11" s="56"/>
      <c r="X11" s="56"/>
      <c r="Y11" s="56"/>
      <c r="Z11" s="56"/>
      <c r="AA11" s="56"/>
      <c r="AB11" s="56"/>
      <c r="AC11" s="56"/>
      <c r="AD11" s="56"/>
      <c r="AE11" s="56"/>
      <c r="AF11" s="56"/>
      <c r="AG11" s="56"/>
      <c r="AH11" s="56"/>
      <c r="AI11" s="56"/>
      <c r="AJ11" s="56"/>
    </row>
    <row r="12" ht="30.0" customHeight="1">
      <c r="A12" s="85">
        <v>8.0</v>
      </c>
      <c r="B12" s="79" t="s">
        <v>142</v>
      </c>
      <c r="C12" s="79" t="s">
        <v>150</v>
      </c>
      <c r="D12" s="79" t="s">
        <v>161</v>
      </c>
      <c r="E12" s="86" t="s">
        <v>145</v>
      </c>
      <c r="F12" s="80">
        <v>1437.0</v>
      </c>
      <c r="G12" s="88">
        <v>42185.0</v>
      </c>
      <c r="H12" s="86" t="s">
        <v>165</v>
      </c>
      <c r="I12" s="86" t="s">
        <v>166</v>
      </c>
      <c r="J12" s="86" t="s">
        <v>147</v>
      </c>
      <c r="K12" s="86"/>
      <c r="L12" s="79" t="s">
        <v>148</v>
      </c>
      <c r="M12" s="95" t="s">
        <v>147</v>
      </c>
      <c r="N12" s="89"/>
      <c r="O12" s="90"/>
      <c r="P12" s="91"/>
      <c r="Q12" s="92"/>
      <c r="R12" s="56"/>
      <c r="S12" s="56"/>
      <c r="T12" s="56"/>
      <c r="U12" s="56"/>
      <c r="V12" s="56"/>
      <c r="W12" s="56"/>
      <c r="X12" s="56"/>
      <c r="Y12" s="56"/>
      <c r="Z12" s="56"/>
      <c r="AA12" s="56"/>
      <c r="AB12" s="56"/>
      <c r="AC12" s="56"/>
      <c r="AD12" s="56"/>
      <c r="AE12" s="56"/>
      <c r="AF12" s="56"/>
      <c r="AG12" s="56"/>
      <c r="AH12" s="56"/>
      <c r="AI12" s="56"/>
      <c r="AJ12" s="56"/>
    </row>
    <row r="13" ht="24.75" customHeight="1">
      <c r="A13" s="85">
        <v>9.0</v>
      </c>
      <c r="B13" s="79" t="s">
        <v>142</v>
      </c>
      <c r="C13" s="79" t="s">
        <v>150</v>
      </c>
      <c r="D13" s="79" t="s">
        <v>161</v>
      </c>
      <c r="E13" s="86" t="s">
        <v>145</v>
      </c>
      <c r="F13" s="80">
        <v>1068.0</v>
      </c>
      <c r="G13" s="88">
        <v>42150.0</v>
      </c>
      <c r="H13" s="86" t="s">
        <v>167</v>
      </c>
      <c r="I13" s="86"/>
      <c r="J13" s="86" t="s">
        <v>147</v>
      </c>
      <c r="K13" s="86"/>
      <c r="L13" s="79" t="s">
        <v>148</v>
      </c>
      <c r="M13" s="86"/>
      <c r="N13" s="89" t="s">
        <v>147</v>
      </c>
      <c r="O13" s="90"/>
      <c r="P13" s="89"/>
      <c r="Q13" s="92"/>
      <c r="R13" s="56"/>
      <c r="S13" s="56"/>
      <c r="T13" s="56"/>
      <c r="U13" s="56"/>
      <c r="V13" s="56"/>
      <c r="W13" s="56"/>
      <c r="X13" s="56"/>
      <c r="Y13" s="56"/>
      <c r="Z13" s="56"/>
      <c r="AA13" s="56"/>
      <c r="AB13" s="56"/>
      <c r="AC13" s="56"/>
      <c r="AD13" s="56"/>
      <c r="AE13" s="56"/>
      <c r="AF13" s="56"/>
      <c r="AG13" s="56"/>
      <c r="AH13" s="56"/>
      <c r="AI13" s="56"/>
      <c r="AJ13" s="56"/>
    </row>
    <row r="14">
      <c r="A14" s="78">
        <v>10.0</v>
      </c>
      <c r="B14" s="79" t="s">
        <v>142</v>
      </c>
      <c r="C14" s="79" t="s">
        <v>150</v>
      </c>
      <c r="D14" s="79" t="s">
        <v>161</v>
      </c>
      <c r="E14" s="86" t="s">
        <v>145</v>
      </c>
      <c r="F14" s="96">
        <v>103.0</v>
      </c>
      <c r="G14" s="88">
        <v>42024.0</v>
      </c>
      <c r="H14" s="86" t="s">
        <v>168</v>
      </c>
      <c r="I14" s="86"/>
      <c r="J14" s="86" t="s">
        <v>147</v>
      </c>
      <c r="K14" s="86"/>
      <c r="L14" s="79" t="s">
        <v>23</v>
      </c>
      <c r="M14" s="86"/>
      <c r="N14" s="89" t="s">
        <v>147</v>
      </c>
      <c r="O14" s="90"/>
      <c r="P14" s="89" t="s">
        <v>169</v>
      </c>
      <c r="Q14" s="92"/>
      <c r="R14" s="56"/>
      <c r="S14" s="56"/>
      <c r="T14" s="56"/>
      <c r="U14" s="56"/>
      <c r="V14" s="56"/>
      <c r="W14" s="56"/>
      <c r="X14" s="56"/>
      <c r="Y14" s="56"/>
      <c r="Z14" s="56"/>
      <c r="AA14" s="56"/>
      <c r="AB14" s="56"/>
      <c r="AC14" s="56"/>
      <c r="AD14" s="56"/>
      <c r="AE14" s="56"/>
      <c r="AF14" s="56"/>
      <c r="AG14" s="56"/>
      <c r="AH14" s="56"/>
      <c r="AI14" s="56"/>
      <c r="AJ14" s="56"/>
    </row>
    <row r="15" ht="27.75" customHeight="1">
      <c r="A15" s="85">
        <v>11.0</v>
      </c>
      <c r="B15" s="79" t="s">
        <v>142</v>
      </c>
      <c r="C15" s="79" t="s">
        <v>150</v>
      </c>
      <c r="D15" s="79" t="s">
        <v>161</v>
      </c>
      <c r="E15" s="86" t="s">
        <v>145</v>
      </c>
      <c r="F15" s="97" t="s">
        <v>170</v>
      </c>
      <c r="G15" s="98">
        <v>41971.0</v>
      </c>
      <c r="H15" s="93" t="s">
        <v>171</v>
      </c>
      <c r="I15" s="93" t="s">
        <v>172</v>
      </c>
      <c r="J15" s="93" t="s">
        <v>147</v>
      </c>
      <c r="K15" s="86"/>
      <c r="L15" s="99" t="s">
        <v>23</v>
      </c>
      <c r="M15" s="86" t="s">
        <v>147</v>
      </c>
      <c r="N15" s="89"/>
      <c r="O15" s="90"/>
      <c r="P15" s="89"/>
      <c r="Q15" s="92"/>
      <c r="R15" s="56"/>
      <c r="S15" s="56"/>
      <c r="T15" s="56"/>
      <c r="U15" s="56"/>
      <c r="V15" s="56"/>
      <c r="W15" s="56"/>
      <c r="X15" s="56"/>
      <c r="Y15" s="56"/>
      <c r="Z15" s="56"/>
      <c r="AA15" s="56"/>
      <c r="AB15" s="56"/>
      <c r="AC15" s="56"/>
      <c r="AD15" s="56"/>
      <c r="AE15" s="56"/>
      <c r="AF15" s="56"/>
      <c r="AG15" s="56"/>
      <c r="AH15" s="56"/>
      <c r="AI15" s="56"/>
      <c r="AJ15" s="56"/>
    </row>
    <row r="16" ht="21.0" customHeight="1">
      <c r="A16" s="85">
        <v>12.0</v>
      </c>
      <c r="B16" s="79" t="s">
        <v>142</v>
      </c>
      <c r="C16" s="79" t="s">
        <v>150</v>
      </c>
      <c r="D16" s="79" t="s">
        <v>161</v>
      </c>
      <c r="E16" s="86" t="s">
        <v>145</v>
      </c>
      <c r="F16" s="97" t="s">
        <v>173</v>
      </c>
      <c r="G16" s="98">
        <v>41963.0</v>
      </c>
      <c r="H16" s="93" t="s">
        <v>174</v>
      </c>
      <c r="I16" s="93" t="s">
        <v>175</v>
      </c>
      <c r="J16" s="100" t="s">
        <v>147</v>
      </c>
      <c r="K16" s="86"/>
      <c r="L16" s="86" t="s">
        <v>176</v>
      </c>
      <c r="M16" s="86" t="s">
        <v>147</v>
      </c>
      <c r="N16" s="89"/>
      <c r="O16" s="90"/>
      <c r="P16" s="89"/>
      <c r="Q16" s="92"/>
      <c r="R16" s="56"/>
      <c r="S16" s="56"/>
      <c r="T16" s="56"/>
      <c r="U16" s="56"/>
      <c r="V16" s="56"/>
      <c r="W16" s="56"/>
      <c r="X16" s="56"/>
      <c r="Y16" s="56"/>
      <c r="Z16" s="56"/>
      <c r="AA16" s="56"/>
      <c r="AB16" s="56"/>
      <c r="AC16" s="56"/>
      <c r="AD16" s="56"/>
      <c r="AE16" s="56"/>
      <c r="AF16" s="56"/>
      <c r="AG16" s="56"/>
      <c r="AH16" s="56"/>
      <c r="AI16" s="56"/>
      <c r="AJ16" s="56"/>
    </row>
    <row r="17" ht="58.5" customHeight="1">
      <c r="A17" s="78">
        <v>13.0</v>
      </c>
      <c r="B17" s="79" t="s">
        <v>142</v>
      </c>
      <c r="C17" s="79" t="s">
        <v>150</v>
      </c>
      <c r="D17" s="79" t="s">
        <v>161</v>
      </c>
      <c r="E17" s="86" t="s">
        <v>145</v>
      </c>
      <c r="F17" s="97" t="s">
        <v>177</v>
      </c>
      <c r="G17" s="98">
        <v>41950.0</v>
      </c>
      <c r="H17" s="93" t="s">
        <v>178</v>
      </c>
      <c r="I17" s="93" t="s">
        <v>179</v>
      </c>
      <c r="J17" s="99" t="s">
        <v>147</v>
      </c>
      <c r="K17" s="86"/>
      <c r="L17" s="86" t="s">
        <v>180</v>
      </c>
      <c r="M17" s="86" t="s">
        <v>147</v>
      </c>
      <c r="N17" s="89"/>
      <c r="O17" s="90"/>
      <c r="P17" s="91" t="s">
        <v>181</v>
      </c>
      <c r="Q17" s="92"/>
      <c r="R17" s="56"/>
      <c r="S17" s="56"/>
      <c r="T17" s="56"/>
      <c r="U17" s="56"/>
      <c r="V17" s="56"/>
      <c r="W17" s="56"/>
      <c r="X17" s="56"/>
      <c r="Y17" s="56"/>
      <c r="Z17" s="56"/>
      <c r="AA17" s="56"/>
      <c r="AB17" s="56"/>
      <c r="AC17" s="56"/>
      <c r="AD17" s="56"/>
      <c r="AE17" s="56"/>
      <c r="AF17" s="56"/>
      <c r="AG17" s="56"/>
      <c r="AH17" s="56"/>
      <c r="AI17" s="56"/>
      <c r="AJ17" s="56"/>
    </row>
    <row r="18" ht="28.5" customHeight="1">
      <c r="A18" s="85">
        <v>14.0</v>
      </c>
      <c r="B18" s="79" t="s">
        <v>142</v>
      </c>
      <c r="C18" s="79" t="s">
        <v>150</v>
      </c>
      <c r="D18" s="79" t="s">
        <v>161</v>
      </c>
      <c r="E18" s="86" t="s">
        <v>145</v>
      </c>
      <c r="F18" s="101" t="s">
        <v>182</v>
      </c>
      <c r="G18" s="98">
        <v>41851.0</v>
      </c>
      <c r="H18" s="102" t="s">
        <v>183</v>
      </c>
      <c r="I18" s="103" t="s">
        <v>184</v>
      </c>
      <c r="J18" s="104" t="s">
        <v>147</v>
      </c>
      <c r="K18" s="86"/>
      <c r="L18" s="86" t="s">
        <v>148</v>
      </c>
      <c r="M18" s="86" t="s">
        <v>147</v>
      </c>
      <c r="N18" s="89"/>
      <c r="O18" s="90"/>
      <c r="P18" s="89"/>
      <c r="Q18" s="92"/>
      <c r="R18" s="56"/>
      <c r="S18" s="56"/>
      <c r="T18" s="56"/>
      <c r="U18" s="56"/>
      <c r="V18" s="56"/>
      <c r="W18" s="56"/>
      <c r="X18" s="56"/>
      <c r="Y18" s="56"/>
      <c r="Z18" s="56"/>
      <c r="AA18" s="56"/>
      <c r="AB18" s="56"/>
      <c r="AC18" s="56"/>
      <c r="AD18" s="56"/>
      <c r="AE18" s="56"/>
      <c r="AF18" s="56"/>
      <c r="AG18" s="56"/>
      <c r="AH18" s="56"/>
      <c r="AI18" s="56"/>
      <c r="AJ18" s="56"/>
    </row>
    <row r="19" ht="32.25" customHeight="1">
      <c r="A19" s="85">
        <v>15.0</v>
      </c>
      <c r="B19" s="79" t="s">
        <v>142</v>
      </c>
      <c r="C19" s="79" t="s">
        <v>150</v>
      </c>
      <c r="D19" s="79" t="s">
        <v>161</v>
      </c>
      <c r="E19" s="86" t="s">
        <v>145</v>
      </c>
      <c r="F19" s="101" t="s">
        <v>185</v>
      </c>
      <c r="G19" s="98">
        <v>41821.0</v>
      </c>
      <c r="H19" s="89" t="s">
        <v>186</v>
      </c>
      <c r="I19" s="93" t="s">
        <v>187</v>
      </c>
      <c r="J19" s="93" t="s">
        <v>147</v>
      </c>
      <c r="K19" s="86"/>
      <c r="L19" s="104" t="s">
        <v>148</v>
      </c>
      <c r="M19" s="86" t="s">
        <v>147</v>
      </c>
      <c r="N19" s="89" t="s">
        <v>147</v>
      </c>
      <c r="O19" s="90"/>
      <c r="P19" s="89" t="s">
        <v>188</v>
      </c>
      <c r="Q19" s="92"/>
      <c r="R19" s="56"/>
      <c r="S19" s="56"/>
      <c r="T19" s="56"/>
      <c r="U19" s="56"/>
      <c r="V19" s="56"/>
      <c r="W19" s="56"/>
      <c r="X19" s="56"/>
      <c r="Y19" s="56"/>
      <c r="Z19" s="56"/>
      <c r="AA19" s="56"/>
      <c r="AB19" s="56"/>
      <c r="AC19" s="56"/>
      <c r="AD19" s="56"/>
      <c r="AE19" s="56"/>
      <c r="AF19" s="56"/>
      <c r="AG19" s="56"/>
      <c r="AH19" s="56"/>
      <c r="AI19" s="56"/>
      <c r="AJ19" s="56"/>
    </row>
    <row r="20" ht="34.5" customHeight="1">
      <c r="A20" s="78">
        <v>16.0</v>
      </c>
      <c r="B20" s="79" t="s">
        <v>142</v>
      </c>
      <c r="C20" s="79" t="s">
        <v>150</v>
      </c>
      <c r="D20" s="79" t="s">
        <v>161</v>
      </c>
      <c r="E20" s="86" t="s">
        <v>145</v>
      </c>
      <c r="F20" s="87">
        <v>885.0</v>
      </c>
      <c r="G20" s="105">
        <v>41772.0</v>
      </c>
      <c r="H20" s="93" t="s">
        <v>189</v>
      </c>
      <c r="I20" s="93" t="s">
        <v>190</v>
      </c>
      <c r="J20" s="93" t="s">
        <v>147</v>
      </c>
      <c r="K20" s="93"/>
      <c r="L20" s="93" t="s">
        <v>148</v>
      </c>
      <c r="M20" s="93" t="s">
        <v>147</v>
      </c>
      <c r="N20" s="89"/>
      <c r="O20" s="90"/>
      <c r="P20" s="89"/>
      <c r="Q20" s="92"/>
      <c r="R20" s="56"/>
      <c r="S20" s="56"/>
      <c r="T20" s="56"/>
      <c r="U20" s="56"/>
      <c r="V20" s="56"/>
      <c r="W20" s="56"/>
      <c r="X20" s="56"/>
      <c r="Y20" s="56"/>
      <c r="Z20" s="56"/>
      <c r="AA20" s="56"/>
      <c r="AB20" s="56"/>
      <c r="AC20" s="56"/>
      <c r="AD20" s="56"/>
      <c r="AE20" s="56"/>
      <c r="AF20" s="56"/>
      <c r="AG20" s="56"/>
      <c r="AH20" s="56"/>
      <c r="AI20" s="56"/>
      <c r="AJ20" s="56"/>
    </row>
    <row r="21" ht="21.0" customHeight="1">
      <c r="A21" s="85">
        <v>17.0</v>
      </c>
      <c r="B21" s="79" t="s">
        <v>142</v>
      </c>
      <c r="C21" s="79" t="s">
        <v>150</v>
      </c>
      <c r="D21" s="79" t="s">
        <v>161</v>
      </c>
      <c r="E21" s="86" t="s">
        <v>145</v>
      </c>
      <c r="F21" s="87">
        <v>822.0</v>
      </c>
      <c r="G21" s="105">
        <v>41757.0</v>
      </c>
      <c r="H21" s="93" t="s">
        <v>191</v>
      </c>
      <c r="I21" s="93" t="s">
        <v>192</v>
      </c>
      <c r="J21" s="93" t="s">
        <v>147</v>
      </c>
      <c r="K21" s="93"/>
      <c r="L21" s="93" t="s">
        <v>148</v>
      </c>
      <c r="M21" s="93" t="s">
        <v>147</v>
      </c>
      <c r="N21" s="89"/>
      <c r="O21" s="90"/>
      <c r="P21" s="89"/>
      <c r="Q21" s="92"/>
      <c r="R21" s="56"/>
      <c r="S21" s="56"/>
      <c r="T21" s="56"/>
      <c r="U21" s="56"/>
      <c r="V21" s="56"/>
      <c r="W21" s="56"/>
      <c r="X21" s="56"/>
      <c r="Y21" s="56"/>
      <c r="Z21" s="56"/>
      <c r="AA21" s="56"/>
      <c r="AB21" s="56"/>
      <c r="AC21" s="56"/>
      <c r="AD21" s="56"/>
      <c r="AE21" s="56"/>
      <c r="AF21" s="56"/>
      <c r="AG21" s="56"/>
      <c r="AH21" s="56"/>
      <c r="AI21" s="56"/>
      <c r="AJ21" s="56"/>
    </row>
    <row r="22" ht="21.0" customHeight="1">
      <c r="A22" s="85">
        <v>18.0</v>
      </c>
      <c r="B22" s="79" t="s">
        <v>142</v>
      </c>
      <c r="C22" s="79" t="s">
        <v>150</v>
      </c>
      <c r="D22" s="79" t="s">
        <v>161</v>
      </c>
      <c r="E22" s="86" t="s">
        <v>145</v>
      </c>
      <c r="F22" s="87">
        <v>130.0</v>
      </c>
      <c r="G22" s="105">
        <v>41669.0</v>
      </c>
      <c r="H22" s="93" t="s">
        <v>193</v>
      </c>
      <c r="I22" s="93" t="s">
        <v>194</v>
      </c>
      <c r="J22" s="93" t="s">
        <v>147</v>
      </c>
      <c r="K22" s="93"/>
      <c r="L22" s="93" t="s">
        <v>148</v>
      </c>
      <c r="M22" s="93" t="s">
        <v>147</v>
      </c>
      <c r="N22" s="89"/>
      <c r="O22" s="90"/>
      <c r="P22" s="89"/>
      <c r="Q22" s="92"/>
      <c r="R22" s="56"/>
      <c r="S22" s="56"/>
      <c r="T22" s="56"/>
      <c r="U22" s="56"/>
      <c r="V22" s="56"/>
      <c r="W22" s="56"/>
      <c r="X22" s="56"/>
      <c r="Y22" s="56"/>
      <c r="Z22" s="56"/>
      <c r="AA22" s="56"/>
      <c r="AB22" s="56"/>
      <c r="AC22" s="56"/>
      <c r="AD22" s="56"/>
      <c r="AE22" s="56"/>
      <c r="AF22" s="56"/>
      <c r="AG22" s="56"/>
      <c r="AH22" s="56"/>
      <c r="AI22" s="56"/>
      <c r="AJ22" s="56"/>
    </row>
    <row r="23" ht="21.0" customHeight="1">
      <c r="A23" s="85">
        <v>19.0</v>
      </c>
      <c r="B23" s="79" t="s">
        <v>142</v>
      </c>
      <c r="C23" s="79" t="s">
        <v>150</v>
      </c>
      <c r="D23" s="79" t="s">
        <v>161</v>
      </c>
      <c r="E23" s="86" t="s">
        <v>145</v>
      </c>
      <c r="F23" s="87">
        <v>3000.0</v>
      </c>
      <c r="G23" s="105">
        <v>41632.0</v>
      </c>
      <c r="H23" s="93" t="s">
        <v>195</v>
      </c>
      <c r="I23" s="93" t="s">
        <v>196</v>
      </c>
      <c r="J23" s="93" t="s">
        <v>147</v>
      </c>
      <c r="K23" s="93"/>
      <c r="L23" s="93" t="s">
        <v>148</v>
      </c>
      <c r="M23" s="93" t="s">
        <v>147</v>
      </c>
      <c r="N23" s="89"/>
      <c r="O23" s="90"/>
      <c r="P23" s="89"/>
      <c r="Q23" s="92"/>
      <c r="R23" s="56"/>
      <c r="S23" s="56"/>
      <c r="T23" s="56"/>
      <c r="U23" s="56"/>
      <c r="V23" s="56"/>
      <c r="W23" s="56"/>
      <c r="X23" s="56"/>
      <c r="Y23" s="56"/>
      <c r="Z23" s="56"/>
      <c r="AA23" s="56"/>
      <c r="AB23" s="56"/>
      <c r="AC23" s="56"/>
      <c r="AD23" s="56"/>
      <c r="AE23" s="56"/>
      <c r="AF23" s="56"/>
      <c r="AG23" s="56"/>
      <c r="AH23" s="56"/>
      <c r="AI23" s="56"/>
      <c r="AJ23" s="56"/>
    </row>
    <row r="24" ht="21.0" customHeight="1">
      <c r="A24" s="85">
        <v>20.0</v>
      </c>
      <c r="B24" s="79" t="s">
        <v>142</v>
      </c>
      <c r="C24" s="79" t="s">
        <v>150</v>
      </c>
      <c r="D24" s="79" t="s">
        <v>161</v>
      </c>
      <c r="E24" s="86" t="s">
        <v>145</v>
      </c>
      <c r="F24" s="87">
        <v>2842.0</v>
      </c>
      <c r="G24" s="105">
        <v>41614.0</v>
      </c>
      <c r="H24" s="93" t="s">
        <v>197</v>
      </c>
      <c r="I24" s="93" t="s">
        <v>198</v>
      </c>
      <c r="J24" s="93" t="s">
        <v>147</v>
      </c>
      <c r="K24" s="93"/>
      <c r="L24" s="93" t="s">
        <v>148</v>
      </c>
      <c r="M24" s="93" t="s">
        <v>147</v>
      </c>
      <c r="N24" s="89"/>
      <c r="O24" s="90"/>
      <c r="P24" s="89"/>
      <c r="Q24" s="92"/>
      <c r="R24" s="56"/>
      <c r="S24" s="56"/>
      <c r="T24" s="56"/>
      <c r="U24" s="56"/>
      <c r="V24" s="56"/>
      <c r="W24" s="56"/>
      <c r="X24" s="56"/>
      <c r="Y24" s="56"/>
      <c r="Z24" s="56"/>
      <c r="AA24" s="56"/>
      <c r="AB24" s="56"/>
      <c r="AC24" s="56"/>
      <c r="AD24" s="56"/>
      <c r="AE24" s="56"/>
      <c r="AF24" s="56"/>
      <c r="AG24" s="56"/>
      <c r="AH24" s="56"/>
      <c r="AI24" s="56"/>
      <c r="AJ24" s="56"/>
    </row>
    <row r="25" ht="23.25" customHeight="1">
      <c r="A25" s="85">
        <v>21.0</v>
      </c>
      <c r="B25" s="79" t="s">
        <v>142</v>
      </c>
      <c r="C25" s="79" t="s">
        <v>150</v>
      </c>
      <c r="D25" s="79" t="s">
        <v>161</v>
      </c>
      <c r="E25" s="86" t="s">
        <v>145</v>
      </c>
      <c r="F25" s="87">
        <v>2796.0</v>
      </c>
      <c r="G25" s="105">
        <v>41607.0</v>
      </c>
      <c r="H25" s="93" t="s">
        <v>199</v>
      </c>
      <c r="I25" s="93" t="s">
        <v>200</v>
      </c>
      <c r="J25" s="93" t="s">
        <v>147</v>
      </c>
      <c r="K25" s="93"/>
      <c r="L25" s="93" t="s">
        <v>148</v>
      </c>
      <c r="M25" s="93" t="s">
        <v>147</v>
      </c>
      <c r="N25" s="89"/>
      <c r="O25" s="90"/>
      <c r="P25" s="89"/>
      <c r="Q25" s="92"/>
      <c r="R25" s="56"/>
      <c r="S25" s="56"/>
      <c r="T25" s="56"/>
      <c r="U25" s="56"/>
      <c r="V25" s="56"/>
      <c r="W25" s="56"/>
      <c r="X25" s="56"/>
      <c r="Y25" s="56"/>
      <c r="Z25" s="56"/>
      <c r="AA25" s="56"/>
      <c r="AB25" s="56"/>
      <c r="AC25" s="56"/>
      <c r="AD25" s="56"/>
      <c r="AE25" s="56"/>
      <c r="AF25" s="56"/>
      <c r="AG25" s="56"/>
      <c r="AH25" s="56"/>
      <c r="AI25" s="56"/>
      <c r="AJ25" s="56"/>
    </row>
    <row r="26" ht="23.25" customHeight="1">
      <c r="A26" s="78">
        <v>22.0</v>
      </c>
      <c r="B26" s="79" t="s">
        <v>142</v>
      </c>
      <c r="C26" s="79" t="s">
        <v>150</v>
      </c>
      <c r="D26" s="79" t="s">
        <v>161</v>
      </c>
      <c r="E26" s="86" t="s">
        <v>145</v>
      </c>
      <c r="F26" s="87">
        <v>2799.0</v>
      </c>
      <c r="G26" s="105">
        <v>41607.0</v>
      </c>
      <c r="H26" s="93" t="s">
        <v>201</v>
      </c>
      <c r="I26" s="93" t="s">
        <v>202</v>
      </c>
      <c r="J26" s="93" t="s">
        <v>147</v>
      </c>
      <c r="K26" s="93"/>
      <c r="L26" s="93" t="s">
        <v>148</v>
      </c>
      <c r="M26" s="93" t="s">
        <v>147</v>
      </c>
      <c r="N26" s="89"/>
      <c r="O26" s="90"/>
      <c r="P26" s="89"/>
      <c r="Q26" s="92"/>
      <c r="R26" s="56"/>
      <c r="S26" s="56"/>
      <c r="T26" s="56"/>
      <c r="U26" s="56"/>
      <c r="V26" s="56"/>
      <c r="W26" s="56"/>
      <c r="X26" s="56"/>
      <c r="Y26" s="56"/>
      <c r="Z26" s="56"/>
      <c r="AA26" s="56"/>
      <c r="AB26" s="56"/>
      <c r="AC26" s="56"/>
      <c r="AD26" s="56"/>
      <c r="AE26" s="56"/>
      <c r="AF26" s="56"/>
      <c r="AG26" s="56"/>
      <c r="AH26" s="56"/>
      <c r="AI26" s="56"/>
      <c r="AJ26" s="56"/>
    </row>
    <row r="27" ht="23.25" customHeight="1">
      <c r="A27" s="85">
        <v>23.0</v>
      </c>
      <c r="B27" s="79" t="s">
        <v>142</v>
      </c>
      <c r="C27" s="79" t="s">
        <v>150</v>
      </c>
      <c r="D27" s="79" t="s">
        <v>161</v>
      </c>
      <c r="E27" s="86" t="s">
        <v>145</v>
      </c>
      <c r="F27" s="87">
        <v>1419.0</v>
      </c>
      <c r="G27" s="105">
        <v>41089.0</v>
      </c>
      <c r="H27" s="93" t="s">
        <v>203</v>
      </c>
      <c r="I27" s="93" t="s">
        <v>204</v>
      </c>
      <c r="J27" s="93" t="s">
        <v>147</v>
      </c>
      <c r="K27" s="93"/>
      <c r="L27" s="93" t="s">
        <v>148</v>
      </c>
      <c r="M27" s="93" t="s">
        <v>147</v>
      </c>
      <c r="N27" s="89"/>
      <c r="O27" s="90"/>
      <c r="P27" s="89"/>
      <c r="Q27" s="92"/>
      <c r="R27" s="56"/>
      <c r="S27" s="56"/>
      <c r="T27" s="56"/>
      <c r="U27" s="56"/>
      <c r="V27" s="56"/>
      <c r="W27" s="56"/>
      <c r="X27" s="56"/>
      <c r="Y27" s="56"/>
      <c r="Z27" s="56"/>
      <c r="AA27" s="56"/>
      <c r="AB27" s="56"/>
      <c r="AC27" s="56"/>
      <c r="AD27" s="56"/>
      <c r="AE27" s="56"/>
      <c r="AF27" s="56"/>
      <c r="AG27" s="56"/>
      <c r="AH27" s="56"/>
      <c r="AI27" s="56"/>
      <c r="AJ27" s="56"/>
    </row>
    <row r="28" ht="23.25" customHeight="1">
      <c r="A28" s="85">
        <v>24.0</v>
      </c>
      <c r="B28" s="79" t="s">
        <v>142</v>
      </c>
      <c r="C28" s="79" t="s">
        <v>150</v>
      </c>
      <c r="D28" s="79" t="s">
        <v>161</v>
      </c>
      <c r="E28" s="86" t="s">
        <v>145</v>
      </c>
      <c r="F28" s="87">
        <v>1389.0</v>
      </c>
      <c r="G28" s="105">
        <v>41453.0</v>
      </c>
      <c r="H28" s="93" t="s">
        <v>205</v>
      </c>
      <c r="I28" s="93" t="s">
        <v>206</v>
      </c>
      <c r="J28" s="93" t="s">
        <v>147</v>
      </c>
      <c r="K28" s="93"/>
      <c r="L28" s="93" t="s">
        <v>23</v>
      </c>
      <c r="M28" s="93" t="s">
        <v>147</v>
      </c>
      <c r="N28" s="89"/>
      <c r="O28" s="90"/>
      <c r="P28" s="89"/>
      <c r="Q28" s="92"/>
      <c r="R28" s="56"/>
      <c r="S28" s="56"/>
      <c r="T28" s="56"/>
      <c r="U28" s="56"/>
      <c r="V28" s="56"/>
      <c r="W28" s="56"/>
      <c r="X28" s="56"/>
      <c r="Y28" s="56"/>
      <c r="Z28" s="56"/>
      <c r="AA28" s="56"/>
      <c r="AB28" s="56"/>
      <c r="AC28" s="56"/>
      <c r="AD28" s="56"/>
      <c r="AE28" s="56"/>
      <c r="AF28" s="56"/>
      <c r="AG28" s="56"/>
      <c r="AH28" s="56"/>
      <c r="AI28" s="56"/>
      <c r="AJ28" s="56"/>
    </row>
    <row r="29" ht="23.25" customHeight="1">
      <c r="A29" s="78">
        <v>25.0</v>
      </c>
      <c r="B29" s="79" t="s">
        <v>142</v>
      </c>
      <c r="C29" s="79" t="s">
        <v>150</v>
      </c>
      <c r="D29" s="79" t="s">
        <v>161</v>
      </c>
      <c r="E29" s="86" t="s">
        <v>145</v>
      </c>
      <c r="F29" s="87">
        <v>1292.0</v>
      </c>
      <c r="G29" s="105">
        <v>41446.0</v>
      </c>
      <c r="H29" s="93" t="s">
        <v>207</v>
      </c>
      <c r="I29" s="93" t="s">
        <v>208</v>
      </c>
      <c r="J29" s="93" t="s">
        <v>147</v>
      </c>
      <c r="K29" s="93"/>
      <c r="L29" s="93" t="s">
        <v>23</v>
      </c>
      <c r="M29" s="93" t="s">
        <v>147</v>
      </c>
      <c r="N29" s="89"/>
      <c r="O29" s="90"/>
      <c r="P29" s="89"/>
      <c r="Q29" s="92"/>
      <c r="R29" s="56"/>
      <c r="S29" s="56"/>
      <c r="T29" s="56"/>
      <c r="U29" s="56"/>
      <c r="V29" s="56"/>
      <c r="W29" s="56"/>
      <c r="X29" s="56"/>
      <c r="Y29" s="56"/>
      <c r="Z29" s="56"/>
      <c r="AA29" s="56"/>
      <c r="AB29" s="56"/>
      <c r="AC29" s="56"/>
      <c r="AD29" s="56"/>
      <c r="AE29" s="56"/>
      <c r="AF29" s="56"/>
      <c r="AG29" s="56"/>
      <c r="AH29" s="56"/>
      <c r="AI29" s="56"/>
      <c r="AJ29" s="56"/>
    </row>
    <row r="30" ht="23.25" customHeight="1">
      <c r="A30" s="85">
        <v>26.0</v>
      </c>
      <c r="B30" s="79" t="s">
        <v>142</v>
      </c>
      <c r="C30" s="79" t="s">
        <v>150</v>
      </c>
      <c r="D30" s="79" t="s">
        <v>161</v>
      </c>
      <c r="E30" s="86" t="s">
        <v>145</v>
      </c>
      <c r="F30" s="87">
        <v>4168.0</v>
      </c>
      <c r="G30" s="105">
        <v>40850.0</v>
      </c>
      <c r="H30" s="93" t="s">
        <v>209</v>
      </c>
      <c r="I30" s="93" t="s">
        <v>210</v>
      </c>
      <c r="J30" s="93" t="s">
        <v>147</v>
      </c>
      <c r="K30" s="93"/>
      <c r="L30" s="93" t="s">
        <v>148</v>
      </c>
      <c r="M30" s="93" t="s">
        <v>147</v>
      </c>
      <c r="N30" s="89" t="s">
        <v>147</v>
      </c>
      <c r="O30" s="90"/>
      <c r="P30" s="89" t="s">
        <v>211</v>
      </c>
      <c r="Q30" s="92"/>
      <c r="R30" s="56"/>
      <c r="S30" s="56"/>
      <c r="T30" s="56"/>
      <c r="U30" s="56"/>
      <c r="V30" s="56"/>
      <c r="W30" s="56"/>
      <c r="X30" s="56"/>
      <c r="Y30" s="56"/>
      <c r="Z30" s="56"/>
      <c r="AA30" s="56"/>
      <c r="AB30" s="56"/>
      <c r="AC30" s="56"/>
      <c r="AD30" s="56"/>
      <c r="AE30" s="56"/>
      <c r="AF30" s="56"/>
      <c r="AG30" s="56"/>
      <c r="AH30" s="56"/>
      <c r="AI30" s="56"/>
      <c r="AJ30" s="56"/>
    </row>
    <row r="31" ht="23.25" customHeight="1">
      <c r="A31" s="85">
        <v>27.0</v>
      </c>
      <c r="B31" s="79" t="s">
        <v>142</v>
      </c>
      <c r="C31" s="79" t="s">
        <v>150</v>
      </c>
      <c r="D31" s="79" t="s">
        <v>161</v>
      </c>
      <c r="E31" s="86" t="s">
        <v>145</v>
      </c>
      <c r="F31" s="87">
        <v>575.0</v>
      </c>
      <c r="G31" s="105">
        <v>41355.0</v>
      </c>
      <c r="H31" s="93" t="s">
        <v>212</v>
      </c>
      <c r="I31" s="93" t="s">
        <v>213</v>
      </c>
      <c r="J31" s="93" t="s">
        <v>147</v>
      </c>
      <c r="K31" s="93"/>
      <c r="L31" s="93" t="s">
        <v>148</v>
      </c>
      <c r="M31" s="93" t="s">
        <v>147</v>
      </c>
      <c r="N31" s="89"/>
      <c r="O31" s="90"/>
      <c r="P31" s="89"/>
      <c r="Q31" s="92"/>
      <c r="R31" s="56"/>
      <c r="S31" s="56"/>
      <c r="T31" s="56"/>
      <c r="U31" s="56"/>
      <c r="V31" s="56"/>
      <c r="W31" s="56"/>
      <c r="X31" s="56"/>
      <c r="Y31" s="56"/>
      <c r="Z31" s="56"/>
      <c r="AA31" s="56"/>
      <c r="AB31" s="56"/>
      <c r="AC31" s="56"/>
      <c r="AD31" s="56"/>
      <c r="AE31" s="56"/>
      <c r="AF31" s="56"/>
      <c r="AG31" s="56"/>
      <c r="AH31" s="56"/>
      <c r="AI31" s="56"/>
      <c r="AJ31" s="56"/>
    </row>
    <row r="32" ht="23.25" customHeight="1">
      <c r="A32" s="78">
        <v>28.0</v>
      </c>
      <c r="B32" s="79" t="s">
        <v>142</v>
      </c>
      <c r="C32" s="79" t="s">
        <v>150</v>
      </c>
      <c r="D32" s="79" t="s">
        <v>161</v>
      </c>
      <c r="E32" s="86" t="s">
        <v>145</v>
      </c>
      <c r="F32" s="87">
        <v>577.0</v>
      </c>
      <c r="G32" s="105">
        <v>41355.0</v>
      </c>
      <c r="H32" s="93" t="s">
        <v>214</v>
      </c>
      <c r="I32" s="93" t="s">
        <v>215</v>
      </c>
      <c r="J32" s="93" t="s">
        <v>147</v>
      </c>
      <c r="K32" s="93"/>
      <c r="L32" s="93" t="s">
        <v>148</v>
      </c>
      <c r="M32" s="93" t="s">
        <v>147</v>
      </c>
      <c r="N32" s="89" t="s">
        <v>147</v>
      </c>
      <c r="O32" s="90"/>
      <c r="P32" s="94" t="s">
        <v>216</v>
      </c>
      <c r="Q32" s="92"/>
      <c r="R32" s="56"/>
      <c r="S32" s="56"/>
      <c r="T32" s="56"/>
      <c r="U32" s="56"/>
      <c r="V32" s="56"/>
      <c r="W32" s="56"/>
      <c r="X32" s="56"/>
      <c r="Y32" s="56"/>
      <c r="Z32" s="56"/>
      <c r="AA32" s="56"/>
      <c r="AB32" s="56"/>
      <c r="AC32" s="56"/>
      <c r="AD32" s="56"/>
      <c r="AE32" s="56"/>
      <c r="AF32" s="56"/>
      <c r="AG32" s="56"/>
      <c r="AH32" s="56"/>
      <c r="AI32" s="56"/>
      <c r="AJ32" s="56"/>
    </row>
    <row r="33" ht="23.25" customHeight="1">
      <c r="A33" s="85">
        <v>29.0</v>
      </c>
      <c r="B33" s="79" t="s">
        <v>142</v>
      </c>
      <c r="C33" s="79" t="s">
        <v>150</v>
      </c>
      <c r="D33" s="79" t="s">
        <v>161</v>
      </c>
      <c r="E33" s="86" t="s">
        <v>145</v>
      </c>
      <c r="F33" s="87">
        <v>1295.0</v>
      </c>
      <c r="G33" s="105">
        <v>41446.0</v>
      </c>
      <c r="H33" s="93" t="s">
        <v>217</v>
      </c>
      <c r="I33" s="93" t="s">
        <v>218</v>
      </c>
      <c r="J33" s="93" t="s">
        <v>147</v>
      </c>
      <c r="K33" s="93"/>
      <c r="L33" s="93" t="s">
        <v>148</v>
      </c>
      <c r="M33" s="93" t="s">
        <v>147</v>
      </c>
      <c r="N33" s="89"/>
      <c r="O33" s="90"/>
      <c r="P33" s="89"/>
      <c r="Q33" s="92"/>
      <c r="R33" s="56"/>
      <c r="S33" s="56"/>
      <c r="T33" s="56"/>
      <c r="U33" s="56"/>
      <c r="V33" s="56"/>
      <c r="W33" s="56"/>
      <c r="X33" s="56"/>
      <c r="Y33" s="56"/>
      <c r="Z33" s="56"/>
      <c r="AA33" s="56"/>
      <c r="AB33" s="56"/>
      <c r="AC33" s="56"/>
      <c r="AD33" s="56"/>
      <c r="AE33" s="56"/>
      <c r="AF33" s="56"/>
      <c r="AG33" s="56"/>
      <c r="AH33" s="56"/>
      <c r="AI33" s="56"/>
      <c r="AJ33" s="56"/>
    </row>
    <row r="34" ht="23.25" customHeight="1">
      <c r="A34" s="85">
        <v>30.0</v>
      </c>
      <c r="B34" s="79" t="s">
        <v>142</v>
      </c>
      <c r="C34" s="79" t="s">
        <v>150</v>
      </c>
      <c r="D34" s="79" t="s">
        <v>161</v>
      </c>
      <c r="E34" s="86" t="s">
        <v>145</v>
      </c>
      <c r="F34" s="87">
        <v>3571.0</v>
      </c>
      <c r="G34" s="105">
        <v>40813.0</v>
      </c>
      <c r="H34" s="93" t="s">
        <v>219</v>
      </c>
      <c r="I34" s="93" t="s">
        <v>220</v>
      </c>
      <c r="J34" s="93" t="s">
        <v>147</v>
      </c>
      <c r="K34" s="93"/>
      <c r="L34" s="93" t="s">
        <v>221</v>
      </c>
      <c r="M34" s="93" t="s">
        <v>147</v>
      </c>
      <c r="N34" s="89"/>
      <c r="O34" s="90"/>
      <c r="P34" s="89"/>
      <c r="Q34" s="92"/>
      <c r="R34" s="56"/>
      <c r="S34" s="56"/>
      <c r="T34" s="56"/>
      <c r="U34" s="56"/>
      <c r="V34" s="56"/>
      <c r="W34" s="56"/>
      <c r="X34" s="56"/>
      <c r="Y34" s="56"/>
      <c r="Z34" s="56"/>
      <c r="AA34" s="56"/>
      <c r="AB34" s="56"/>
      <c r="AC34" s="56"/>
      <c r="AD34" s="56"/>
      <c r="AE34" s="56"/>
      <c r="AF34" s="56"/>
      <c r="AG34" s="56"/>
      <c r="AH34" s="56"/>
      <c r="AI34" s="56"/>
      <c r="AJ34" s="56"/>
    </row>
    <row r="35" ht="23.25" customHeight="1">
      <c r="A35" s="85">
        <v>31.0</v>
      </c>
      <c r="B35" s="79" t="s">
        <v>142</v>
      </c>
      <c r="C35" s="79" t="s">
        <v>150</v>
      </c>
      <c r="D35" s="79" t="s">
        <v>161</v>
      </c>
      <c r="E35" s="86" t="s">
        <v>145</v>
      </c>
      <c r="F35" s="87">
        <v>5021.0</v>
      </c>
      <c r="G35" s="105">
        <v>40175.0</v>
      </c>
      <c r="H35" s="93" t="s">
        <v>222</v>
      </c>
      <c r="I35" s="93" t="s">
        <v>223</v>
      </c>
      <c r="J35" s="93" t="s">
        <v>147</v>
      </c>
      <c r="K35" s="93"/>
      <c r="L35" s="93" t="s">
        <v>148</v>
      </c>
      <c r="M35" s="93"/>
      <c r="N35" s="89"/>
      <c r="O35" s="90" t="s">
        <v>147</v>
      </c>
      <c r="P35" s="89" t="s">
        <v>224</v>
      </c>
      <c r="Q35" s="92"/>
      <c r="R35" s="56"/>
      <c r="S35" s="56"/>
      <c r="T35" s="56"/>
      <c r="U35" s="56"/>
      <c r="V35" s="56"/>
      <c r="W35" s="56"/>
      <c r="X35" s="56"/>
      <c r="Y35" s="56"/>
      <c r="Z35" s="56"/>
      <c r="AA35" s="56"/>
      <c r="AB35" s="56"/>
      <c r="AC35" s="56"/>
      <c r="AD35" s="56"/>
      <c r="AE35" s="56"/>
      <c r="AF35" s="56"/>
      <c r="AG35" s="56"/>
      <c r="AH35" s="56"/>
      <c r="AI35" s="56"/>
      <c r="AJ35" s="56"/>
    </row>
    <row r="36" ht="23.25" customHeight="1">
      <c r="A36" s="78">
        <v>32.0</v>
      </c>
      <c r="B36" s="79" t="s">
        <v>142</v>
      </c>
      <c r="C36" s="79" t="s">
        <v>150</v>
      </c>
      <c r="D36" s="79" t="s">
        <v>161</v>
      </c>
      <c r="E36" s="86" t="s">
        <v>145</v>
      </c>
      <c r="F36" s="87">
        <v>5022.0</v>
      </c>
      <c r="G36" s="105">
        <v>40175.0</v>
      </c>
      <c r="H36" s="93" t="s">
        <v>225</v>
      </c>
      <c r="I36" s="93" t="s">
        <v>226</v>
      </c>
      <c r="J36" s="93" t="s">
        <v>147</v>
      </c>
      <c r="K36" s="93"/>
      <c r="L36" s="93" t="s">
        <v>148</v>
      </c>
      <c r="M36" s="93" t="s">
        <v>147</v>
      </c>
      <c r="N36" s="89"/>
      <c r="O36" s="90"/>
      <c r="P36" s="89" t="s">
        <v>227</v>
      </c>
      <c r="Q36" s="92"/>
      <c r="R36" s="56"/>
      <c r="S36" s="56"/>
      <c r="T36" s="56"/>
      <c r="U36" s="56"/>
      <c r="V36" s="56"/>
      <c r="W36" s="56"/>
      <c r="X36" s="56"/>
      <c r="Y36" s="56"/>
      <c r="Z36" s="56"/>
      <c r="AA36" s="56"/>
      <c r="AB36" s="56"/>
      <c r="AC36" s="56"/>
      <c r="AD36" s="56"/>
      <c r="AE36" s="56"/>
      <c r="AF36" s="56"/>
      <c r="AG36" s="56"/>
      <c r="AH36" s="56"/>
      <c r="AI36" s="56"/>
      <c r="AJ36" s="56"/>
    </row>
    <row r="37" ht="23.25" customHeight="1">
      <c r="A37" s="85">
        <v>33.0</v>
      </c>
      <c r="B37" s="79" t="s">
        <v>142</v>
      </c>
      <c r="C37" s="79" t="s">
        <v>150</v>
      </c>
      <c r="D37" s="79" t="s">
        <v>161</v>
      </c>
      <c r="E37" s="86" t="s">
        <v>145</v>
      </c>
      <c r="F37" s="87">
        <v>168.0</v>
      </c>
      <c r="G37" s="105">
        <v>39470.0</v>
      </c>
      <c r="H37" s="93" t="s">
        <v>228</v>
      </c>
      <c r="I37" s="93" t="s">
        <v>229</v>
      </c>
      <c r="J37" s="93" t="s">
        <v>147</v>
      </c>
      <c r="K37" s="93"/>
      <c r="L37" s="93" t="s">
        <v>148</v>
      </c>
      <c r="M37" s="93" t="s">
        <v>147</v>
      </c>
      <c r="N37" s="89"/>
      <c r="O37" s="90"/>
      <c r="P37" s="89"/>
      <c r="Q37" s="92"/>
      <c r="R37" s="56"/>
      <c r="S37" s="56"/>
      <c r="T37" s="56"/>
      <c r="U37" s="56"/>
      <c r="V37" s="56"/>
      <c r="W37" s="56"/>
      <c r="X37" s="56"/>
      <c r="Y37" s="56"/>
      <c r="Z37" s="56"/>
      <c r="AA37" s="56"/>
      <c r="AB37" s="56"/>
      <c r="AC37" s="56"/>
      <c r="AD37" s="56"/>
      <c r="AE37" s="56"/>
      <c r="AF37" s="56"/>
      <c r="AG37" s="56"/>
      <c r="AH37" s="56"/>
      <c r="AI37" s="56"/>
      <c r="AJ37" s="56"/>
    </row>
    <row r="38" ht="23.25" customHeight="1">
      <c r="A38" s="85">
        <v>34.0</v>
      </c>
      <c r="B38" s="79" t="s">
        <v>142</v>
      </c>
      <c r="C38" s="79" t="s">
        <v>150</v>
      </c>
      <c r="D38" s="79" t="s">
        <v>230</v>
      </c>
      <c r="E38" s="86" t="s">
        <v>145</v>
      </c>
      <c r="F38" s="87">
        <v>2328.0</v>
      </c>
      <c r="G38" s="105">
        <v>42706.0</v>
      </c>
      <c r="H38" s="93" t="s">
        <v>231</v>
      </c>
      <c r="I38" s="93" t="s">
        <v>229</v>
      </c>
      <c r="J38" s="93"/>
      <c r="K38" s="93" t="s">
        <v>147</v>
      </c>
      <c r="L38" s="93" t="s">
        <v>148</v>
      </c>
      <c r="M38" s="93" t="s">
        <v>147</v>
      </c>
      <c r="N38" s="89"/>
      <c r="O38" s="90"/>
      <c r="P38" s="89"/>
      <c r="Q38" s="92"/>
      <c r="R38" s="56"/>
      <c r="S38" s="56"/>
      <c r="T38" s="56"/>
      <c r="U38" s="56"/>
      <c r="V38" s="56"/>
      <c r="W38" s="56"/>
      <c r="X38" s="56"/>
      <c r="Y38" s="56"/>
      <c r="Z38" s="56"/>
      <c r="AA38" s="56"/>
      <c r="AB38" s="56"/>
      <c r="AC38" s="56"/>
      <c r="AD38" s="56"/>
      <c r="AE38" s="56"/>
      <c r="AF38" s="56"/>
      <c r="AG38" s="56"/>
      <c r="AH38" s="56"/>
      <c r="AI38" s="56"/>
      <c r="AJ38" s="56"/>
    </row>
    <row r="39" ht="32.25" customHeight="1">
      <c r="A39" s="78">
        <v>35.0</v>
      </c>
      <c r="B39" s="79" t="s">
        <v>142</v>
      </c>
      <c r="C39" s="79" t="s">
        <v>150</v>
      </c>
      <c r="D39" s="79" t="s">
        <v>230</v>
      </c>
      <c r="E39" s="86" t="s">
        <v>145</v>
      </c>
      <c r="F39" s="106" t="s">
        <v>232</v>
      </c>
      <c r="G39" s="105">
        <v>42703.0</v>
      </c>
      <c r="H39" s="93" t="s">
        <v>233</v>
      </c>
      <c r="I39" s="93" t="s">
        <v>229</v>
      </c>
      <c r="J39" s="93" t="s">
        <v>147</v>
      </c>
      <c r="K39" s="93"/>
      <c r="L39" s="93" t="s">
        <v>148</v>
      </c>
      <c r="M39" s="93" t="s">
        <v>147</v>
      </c>
      <c r="N39" s="89"/>
      <c r="O39" s="90"/>
      <c r="P39" s="89"/>
      <c r="Q39" s="92"/>
      <c r="R39" s="56"/>
      <c r="S39" s="56"/>
      <c r="T39" s="56"/>
      <c r="U39" s="56"/>
      <c r="V39" s="56"/>
      <c r="W39" s="56"/>
      <c r="X39" s="56"/>
      <c r="Y39" s="56"/>
      <c r="Z39" s="56"/>
      <c r="AA39" s="56"/>
      <c r="AB39" s="56"/>
      <c r="AC39" s="56"/>
      <c r="AD39" s="56"/>
      <c r="AE39" s="56"/>
      <c r="AF39" s="56"/>
      <c r="AG39" s="56"/>
      <c r="AH39" s="56"/>
      <c r="AI39" s="56"/>
      <c r="AJ39" s="56"/>
    </row>
    <row r="40" ht="23.25" customHeight="1">
      <c r="A40" s="85">
        <v>36.0</v>
      </c>
      <c r="B40" s="79" t="s">
        <v>142</v>
      </c>
      <c r="C40" s="79" t="s">
        <v>150</v>
      </c>
      <c r="D40" s="79" t="s">
        <v>230</v>
      </c>
      <c r="E40" s="86" t="s">
        <v>145</v>
      </c>
      <c r="F40" s="87">
        <v>464.0</v>
      </c>
      <c r="G40" s="105">
        <v>42145.0</v>
      </c>
      <c r="H40" s="93" t="s">
        <v>234</v>
      </c>
      <c r="I40" s="93"/>
      <c r="J40" s="93"/>
      <c r="K40" s="93" t="s">
        <v>147</v>
      </c>
      <c r="L40" s="93" t="s">
        <v>148</v>
      </c>
      <c r="M40" s="93" t="s">
        <v>147</v>
      </c>
      <c r="N40" s="89"/>
      <c r="O40" s="90"/>
      <c r="P40" s="89"/>
      <c r="Q40" s="92"/>
      <c r="R40" s="56"/>
      <c r="S40" s="56"/>
      <c r="T40" s="56"/>
      <c r="U40" s="56"/>
      <c r="V40" s="56"/>
      <c r="W40" s="56"/>
      <c r="X40" s="56"/>
      <c r="Y40" s="56"/>
      <c r="Z40" s="56"/>
      <c r="AA40" s="56"/>
      <c r="AB40" s="56"/>
      <c r="AC40" s="56"/>
      <c r="AD40" s="56"/>
      <c r="AE40" s="56"/>
      <c r="AF40" s="56"/>
      <c r="AG40" s="56"/>
      <c r="AH40" s="56"/>
      <c r="AI40" s="56"/>
      <c r="AJ40" s="56"/>
    </row>
    <row r="41" ht="23.25" customHeight="1">
      <c r="A41" s="85">
        <v>37.0</v>
      </c>
      <c r="B41" s="79" t="s">
        <v>142</v>
      </c>
      <c r="C41" s="79" t="s">
        <v>150</v>
      </c>
      <c r="D41" s="79" t="s">
        <v>230</v>
      </c>
      <c r="E41" s="86" t="s">
        <v>145</v>
      </c>
      <c r="F41" s="87">
        <v>407.0</v>
      </c>
      <c r="G41" s="105">
        <v>42129.0</v>
      </c>
      <c r="H41" s="93" t="s">
        <v>235</v>
      </c>
      <c r="I41" s="93"/>
      <c r="J41" s="93"/>
      <c r="K41" s="93" t="s">
        <v>147</v>
      </c>
      <c r="L41" s="93"/>
      <c r="M41" s="93" t="s">
        <v>147</v>
      </c>
      <c r="N41" s="89"/>
      <c r="O41" s="90"/>
      <c r="P41" s="89"/>
      <c r="Q41" s="92"/>
      <c r="R41" s="56"/>
      <c r="S41" s="56"/>
      <c r="T41" s="56"/>
      <c r="U41" s="56"/>
      <c r="V41" s="56"/>
      <c r="W41" s="56"/>
      <c r="X41" s="56"/>
      <c r="Y41" s="56"/>
      <c r="Z41" s="56"/>
      <c r="AA41" s="56"/>
      <c r="AB41" s="56"/>
      <c r="AC41" s="56"/>
      <c r="AD41" s="56"/>
      <c r="AE41" s="56"/>
      <c r="AF41" s="56"/>
      <c r="AG41" s="56"/>
      <c r="AH41" s="56"/>
      <c r="AI41" s="56"/>
      <c r="AJ41" s="56"/>
    </row>
    <row r="42" ht="23.25" customHeight="1">
      <c r="A42" s="78">
        <v>38.0</v>
      </c>
      <c r="B42" s="79" t="s">
        <v>142</v>
      </c>
      <c r="C42" s="79" t="s">
        <v>150</v>
      </c>
      <c r="D42" s="79" t="s">
        <v>230</v>
      </c>
      <c r="E42" s="86" t="s">
        <v>145</v>
      </c>
      <c r="F42" s="87">
        <v>253.0</v>
      </c>
      <c r="G42" s="105">
        <v>42080.0</v>
      </c>
      <c r="H42" s="93" t="s">
        <v>236</v>
      </c>
      <c r="I42" s="93"/>
      <c r="J42" s="93"/>
      <c r="K42" s="93" t="s">
        <v>147</v>
      </c>
      <c r="L42" s="93"/>
      <c r="M42" s="93" t="s">
        <v>147</v>
      </c>
      <c r="N42" s="89"/>
      <c r="O42" s="90"/>
      <c r="P42" s="89"/>
      <c r="Q42" s="92"/>
      <c r="R42" s="56"/>
      <c r="S42" s="56"/>
      <c r="T42" s="56"/>
      <c r="U42" s="56"/>
      <c r="V42" s="56"/>
      <c r="W42" s="56"/>
      <c r="X42" s="56"/>
      <c r="Y42" s="56"/>
      <c r="Z42" s="56"/>
      <c r="AA42" s="56"/>
      <c r="AB42" s="56"/>
      <c r="AC42" s="56"/>
      <c r="AD42" s="56"/>
      <c r="AE42" s="56"/>
      <c r="AF42" s="56"/>
      <c r="AG42" s="56"/>
      <c r="AH42" s="56"/>
      <c r="AI42" s="56"/>
      <c r="AJ42" s="56"/>
    </row>
    <row r="43" ht="23.25" customHeight="1">
      <c r="A43" s="85">
        <v>39.0</v>
      </c>
      <c r="B43" s="79" t="s">
        <v>142</v>
      </c>
      <c r="C43" s="79" t="s">
        <v>150</v>
      </c>
      <c r="D43" s="79" t="s">
        <v>230</v>
      </c>
      <c r="E43" s="86" t="s">
        <v>145</v>
      </c>
      <c r="F43" s="87">
        <v>127.0</v>
      </c>
      <c r="G43" s="105">
        <v>42045.0</v>
      </c>
      <c r="H43" s="93" t="s">
        <v>237</v>
      </c>
      <c r="I43" s="93"/>
      <c r="J43" s="93"/>
      <c r="K43" s="93" t="s">
        <v>147</v>
      </c>
      <c r="L43" s="93"/>
      <c r="M43" s="93"/>
      <c r="N43" s="89"/>
      <c r="O43" s="90" t="s">
        <v>147</v>
      </c>
      <c r="P43" s="89" t="s">
        <v>238</v>
      </c>
      <c r="Q43" s="92"/>
      <c r="R43" s="56"/>
      <c r="S43" s="56"/>
      <c r="T43" s="56"/>
      <c r="U43" s="56"/>
      <c r="V43" s="56"/>
      <c r="W43" s="56"/>
      <c r="X43" s="56"/>
      <c r="Y43" s="56"/>
      <c r="Z43" s="56"/>
      <c r="AA43" s="56"/>
      <c r="AB43" s="56"/>
      <c r="AC43" s="56"/>
      <c r="AD43" s="56"/>
      <c r="AE43" s="56"/>
      <c r="AF43" s="56"/>
      <c r="AG43" s="56"/>
      <c r="AH43" s="56"/>
      <c r="AI43" s="56"/>
      <c r="AJ43" s="56"/>
    </row>
    <row r="44" ht="23.25" customHeight="1">
      <c r="A44" s="85">
        <v>40.0</v>
      </c>
      <c r="B44" s="79" t="s">
        <v>142</v>
      </c>
      <c r="C44" s="79" t="s">
        <v>150</v>
      </c>
      <c r="D44" s="79" t="s">
        <v>230</v>
      </c>
      <c r="E44" s="86" t="s">
        <v>145</v>
      </c>
      <c r="F44" s="87">
        <v>770.0</v>
      </c>
      <c r="G44" s="105">
        <v>41565.0</v>
      </c>
      <c r="H44" s="93" t="s">
        <v>239</v>
      </c>
      <c r="I44" s="93"/>
      <c r="J44" s="93"/>
      <c r="K44" s="93" t="s">
        <v>147</v>
      </c>
      <c r="L44" s="93"/>
      <c r="M44" s="93" t="s">
        <v>147</v>
      </c>
      <c r="N44" s="89"/>
      <c r="O44" s="90"/>
      <c r="P44" s="89"/>
      <c r="Q44" s="92"/>
      <c r="R44" s="56"/>
      <c r="S44" s="56"/>
      <c r="T44" s="56"/>
      <c r="U44" s="56"/>
      <c r="V44" s="56"/>
      <c r="W44" s="56"/>
      <c r="X44" s="56"/>
      <c r="Y44" s="56"/>
      <c r="Z44" s="56"/>
      <c r="AA44" s="56"/>
      <c r="AB44" s="56"/>
      <c r="AC44" s="56"/>
      <c r="AD44" s="56"/>
      <c r="AE44" s="56"/>
      <c r="AF44" s="56"/>
      <c r="AG44" s="56"/>
      <c r="AH44" s="56"/>
      <c r="AI44" s="56"/>
      <c r="AJ44" s="56"/>
    </row>
    <row r="45" ht="23.25" customHeight="1">
      <c r="A45" s="78">
        <v>41.0</v>
      </c>
      <c r="B45" s="79" t="s">
        <v>142</v>
      </c>
      <c r="C45" s="79" t="s">
        <v>150</v>
      </c>
      <c r="D45" s="79" t="s">
        <v>230</v>
      </c>
      <c r="E45" s="86" t="s">
        <v>145</v>
      </c>
      <c r="F45" s="87">
        <v>492.0</v>
      </c>
      <c r="G45" s="105">
        <v>41472.0</v>
      </c>
      <c r="H45" s="93" t="s">
        <v>240</v>
      </c>
      <c r="I45" s="93"/>
      <c r="J45" s="93"/>
      <c r="K45" s="93" t="s">
        <v>147</v>
      </c>
      <c r="L45" s="93"/>
      <c r="M45" s="93" t="s">
        <v>147</v>
      </c>
      <c r="N45" s="89"/>
      <c r="O45" s="90"/>
      <c r="P45" s="89"/>
      <c r="Q45" s="92"/>
      <c r="R45" s="56"/>
      <c r="S45" s="56"/>
      <c r="T45" s="56"/>
      <c r="U45" s="56"/>
      <c r="V45" s="56"/>
      <c r="W45" s="56"/>
      <c r="X45" s="56"/>
      <c r="Y45" s="56"/>
      <c r="Z45" s="56"/>
      <c r="AA45" s="56"/>
      <c r="AB45" s="56"/>
      <c r="AC45" s="56"/>
      <c r="AD45" s="56"/>
      <c r="AE45" s="56"/>
      <c r="AF45" s="56"/>
      <c r="AG45" s="56"/>
      <c r="AH45" s="56"/>
      <c r="AI45" s="56"/>
      <c r="AJ45" s="56"/>
    </row>
    <row r="46" ht="23.25" customHeight="1">
      <c r="A46" s="85">
        <v>42.0</v>
      </c>
      <c r="B46" s="79" t="s">
        <v>142</v>
      </c>
      <c r="C46" s="79" t="s">
        <v>150</v>
      </c>
      <c r="D46" s="79" t="s">
        <v>230</v>
      </c>
      <c r="E46" s="86" t="s">
        <v>145</v>
      </c>
      <c r="F46" s="87">
        <v>368.0</v>
      </c>
      <c r="G46" s="105">
        <v>41472.0</v>
      </c>
      <c r="H46" s="93" t="s">
        <v>241</v>
      </c>
      <c r="I46" s="93" t="s">
        <v>242</v>
      </c>
      <c r="J46" s="93"/>
      <c r="K46" s="93" t="s">
        <v>147</v>
      </c>
      <c r="L46" s="93" t="s">
        <v>148</v>
      </c>
      <c r="M46" s="93" t="s">
        <v>147</v>
      </c>
      <c r="N46" s="89"/>
      <c r="O46" s="90"/>
      <c r="P46" s="89"/>
      <c r="Q46" s="92"/>
      <c r="R46" s="56"/>
      <c r="S46" s="56"/>
      <c r="T46" s="56"/>
      <c r="U46" s="56"/>
      <c r="V46" s="56"/>
      <c r="W46" s="56"/>
      <c r="X46" s="56"/>
      <c r="Y46" s="56"/>
      <c r="Z46" s="56"/>
      <c r="AA46" s="56"/>
      <c r="AB46" s="56"/>
      <c r="AC46" s="56"/>
      <c r="AD46" s="56"/>
      <c r="AE46" s="56"/>
      <c r="AF46" s="56"/>
      <c r="AG46" s="56"/>
      <c r="AH46" s="56"/>
      <c r="AI46" s="56"/>
      <c r="AJ46" s="56"/>
    </row>
    <row r="47" ht="23.25" customHeight="1">
      <c r="A47" s="85">
        <v>43.0</v>
      </c>
      <c r="B47" s="79" t="s">
        <v>142</v>
      </c>
      <c r="C47" s="79" t="s">
        <v>150</v>
      </c>
      <c r="D47" s="79" t="s">
        <v>230</v>
      </c>
      <c r="E47" s="86" t="s">
        <v>145</v>
      </c>
      <c r="F47" s="87">
        <v>62.0</v>
      </c>
      <c r="G47" s="105">
        <v>41312.0</v>
      </c>
      <c r="H47" s="93" t="s">
        <v>243</v>
      </c>
      <c r="I47" s="93"/>
      <c r="J47" s="93"/>
      <c r="K47" s="93" t="s">
        <v>147</v>
      </c>
      <c r="L47" s="93" t="s">
        <v>148</v>
      </c>
      <c r="M47" s="93"/>
      <c r="N47" s="89"/>
      <c r="O47" s="90"/>
      <c r="P47" s="89"/>
      <c r="Q47" s="92"/>
      <c r="R47" s="56"/>
      <c r="S47" s="56"/>
      <c r="T47" s="56"/>
      <c r="U47" s="56"/>
      <c r="V47" s="56"/>
      <c r="W47" s="56"/>
      <c r="X47" s="56"/>
      <c r="Y47" s="56"/>
      <c r="Z47" s="56"/>
      <c r="AA47" s="56"/>
      <c r="AB47" s="56"/>
      <c r="AC47" s="56"/>
      <c r="AD47" s="56"/>
      <c r="AE47" s="56"/>
      <c r="AF47" s="56"/>
      <c r="AG47" s="56"/>
      <c r="AH47" s="56"/>
      <c r="AI47" s="56"/>
      <c r="AJ47" s="56"/>
    </row>
    <row r="48" ht="23.25" customHeight="1">
      <c r="A48" s="78">
        <v>44.0</v>
      </c>
      <c r="B48" s="79" t="s">
        <v>142</v>
      </c>
      <c r="C48" s="79" t="s">
        <v>150</v>
      </c>
      <c r="D48" s="79" t="s">
        <v>230</v>
      </c>
      <c r="E48" s="86" t="s">
        <v>145</v>
      </c>
      <c r="F48" s="87">
        <v>749.0</v>
      </c>
      <c r="G48" s="105">
        <v>41267.0</v>
      </c>
      <c r="H48" s="93" t="s">
        <v>244</v>
      </c>
      <c r="I48" s="93" t="s">
        <v>245</v>
      </c>
      <c r="J48" s="93"/>
      <c r="K48" s="93" t="s">
        <v>147</v>
      </c>
      <c r="L48" s="93" t="s">
        <v>148</v>
      </c>
      <c r="M48" s="93" t="s">
        <v>147</v>
      </c>
      <c r="N48" s="89"/>
      <c r="O48" s="90"/>
      <c r="P48" s="89"/>
      <c r="Q48" s="92"/>
      <c r="R48" s="56"/>
      <c r="S48" s="56"/>
      <c r="T48" s="56"/>
      <c r="U48" s="56"/>
      <c r="V48" s="56"/>
      <c r="W48" s="56"/>
      <c r="X48" s="56"/>
      <c r="Y48" s="56"/>
      <c r="Z48" s="56"/>
      <c r="AA48" s="56"/>
      <c r="AB48" s="56"/>
      <c r="AC48" s="56"/>
      <c r="AD48" s="56"/>
      <c r="AE48" s="56"/>
      <c r="AF48" s="56"/>
      <c r="AG48" s="56"/>
      <c r="AH48" s="56"/>
      <c r="AI48" s="56"/>
      <c r="AJ48" s="56"/>
    </row>
    <row r="49" ht="23.25" customHeight="1">
      <c r="A49" s="85">
        <v>45.0</v>
      </c>
      <c r="B49" s="79" t="s">
        <v>142</v>
      </c>
      <c r="C49" s="79" t="s">
        <v>150</v>
      </c>
      <c r="D49" s="79" t="s">
        <v>230</v>
      </c>
      <c r="E49" s="86" t="s">
        <v>145</v>
      </c>
      <c r="F49" s="87">
        <v>698.0</v>
      </c>
      <c r="G49" s="105">
        <v>41254.0</v>
      </c>
      <c r="H49" s="93" t="s">
        <v>246</v>
      </c>
      <c r="I49" s="93"/>
      <c r="J49" s="93"/>
      <c r="K49" s="93" t="s">
        <v>147</v>
      </c>
      <c r="L49" s="93"/>
      <c r="M49" s="93"/>
      <c r="N49" s="89"/>
      <c r="O49" s="90"/>
      <c r="P49" s="89"/>
      <c r="Q49" s="92"/>
      <c r="R49" s="56"/>
      <c r="S49" s="56"/>
      <c r="T49" s="56"/>
      <c r="U49" s="56"/>
      <c r="V49" s="56"/>
      <c r="W49" s="56"/>
      <c r="X49" s="56"/>
      <c r="Y49" s="56"/>
      <c r="Z49" s="56"/>
      <c r="AA49" s="56"/>
      <c r="AB49" s="56"/>
      <c r="AC49" s="56"/>
      <c r="AD49" s="56"/>
      <c r="AE49" s="56"/>
      <c r="AF49" s="56"/>
      <c r="AG49" s="56"/>
      <c r="AH49" s="56"/>
      <c r="AI49" s="56"/>
      <c r="AJ49" s="56"/>
    </row>
    <row r="50" ht="23.25" customHeight="1">
      <c r="A50" s="78">
        <v>46.0</v>
      </c>
      <c r="B50" s="79" t="s">
        <v>142</v>
      </c>
      <c r="C50" s="79" t="s">
        <v>150</v>
      </c>
      <c r="D50" s="79" t="s">
        <v>230</v>
      </c>
      <c r="E50" s="107" t="s">
        <v>145</v>
      </c>
      <c r="F50" s="108">
        <v>681.0</v>
      </c>
      <c r="G50" s="109">
        <v>41248.0</v>
      </c>
      <c r="H50" s="110" t="s">
        <v>247</v>
      </c>
      <c r="I50" s="110"/>
      <c r="J50" s="110"/>
      <c r="K50" s="110" t="s">
        <v>147</v>
      </c>
      <c r="L50" s="110"/>
      <c r="M50" s="110"/>
      <c r="N50" s="111"/>
      <c r="O50" s="112" t="s">
        <v>147</v>
      </c>
      <c r="P50" s="89" t="s">
        <v>248</v>
      </c>
      <c r="Q50" s="92"/>
      <c r="R50" s="56"/>
      <c r="S50" s="56"/>
      <c r="T50" s="56"/>
      <c r="U50" s="56"/>
      <c r="V50" s="56"/>
      <c r="W50" s="56"/>
      <c r="X50" s="56"/>
      <c r="Y50" s="56"/>
      <c r="Z50" s="56"/>
      <c r="AA50" s="56"/>
      <c r="AB50" s="56"/>
      <c r="AC50" s="56"/>
      <c r="AD50" s="56"/>
      <c r="AE50" s="56"/>
      <c r="AF50" s="56"/>
      <c r="AG50" s="56"/>
      <c r="AH50" s="56"/>
      <c r="AI50" s="56"/>
      <c r="AJ50" s="56"/>
    </row>
    <row r="51" ht="23.25" customHeight="1">
      <c r="A51" s="78">
        <v>47.0</v>
      </c>
      <c r="B51" s="79" t="s">
        <v>142</v>
      </c>
      <c r="C51" s="79" t="s">
        <v>150</v>
      </c>
      <c r="D51" s="79" t="s">
        <v>230</v>
      </c>
      <c r="E51" s="86" t="s">
        <v>145</v>
      </c>
      <c r="F51" s="87">
        <v>629.0</v>
      </c>
      <c r="G51" s="105">
        <v>41222.0</v>
      </c>
      <c r="H51" s="93" t="s">
        <v>249</v>
      </c>
      <c r="I51" s="93"/>
      <c r="J51" s="93"/>
      <c r="K51" s="93" t="s">
        <v>147</v>
      </c>
      <c r="L51" s="93"/>
      <c r="M51" s="93"/>
      <c r="N51" s="89"/>
      <c r="O51" s="90" t="s">
        <v>147</v>
      </c>
      <c r="P51" s="89" t="s">
        <v>248</v>
      </c>
      <c r="Q51" s="92"/>
      <c r="R51" s="56"/>
      <c r="S51" s="56"/>
      <c r="T51" s="56"/>
      <c r="U51" s="56"/>
      <c r="V51" s="56"/>
      <c r="W51" s="56"/>
      <c r="X51" s="56"/>
      <c r="Y51" s="56"/>
      <c r="Z51" s="56"/>
      <c r="AA51" s="56"/>
      <c r="AB51" s="56"/>
      <c r="AC51" s="56"/>
      <c r="AD51" s="56"/>
      <c r="AE51" s="56"/>
      <c r="AF51" s="56"/>
      <c r="AG51" s="56"/>
      <c r="AH51" s="56"/>
      <c r="AI51" s="56"/>
      <c r="AJ51" s="56"/>
    </row>
    <row r="52" ht="23.25" customHeight="1">
      <c r="A52" s="78">
        <v>48.0</v>
      </c>
      <c r="B52" s="79" t="s">
        <v>142</v>
      </c>
      <c r="C52" s="79" t="s">
        <v>150</v>
      </c>
      <c r="D52" s="79" t="s">
        <v>230</v>
      </c>
      <c r="E52" s="107" t="s">
        <v>145</v>
      </c>
      <c r="F52" s="108">
        <v>603.0</v>
      </c>
      <c r="G52" s="109">
        <v>41207.0</v>
      </c>
      <c r="H52" s="110" t="s">
        <v>250</v>
      </c>
      <c r="I52" s="110" t="s">
        <v>251</v>
      </c>
      <c r="J52" s="110"/>
      <c r="K52" s="110" t="s">
        <v>147</v>
      </c>
      <c r="L52" s="110"/>
      <c r="M52" s="110" t="s">
        <v>147</v>
      </c>
      <c r="N52" s="111"/>
      <c r="O52" s="112"/>
      <c r="P52" s="89"/>
      <c r="Q52" s="92"/>
      <c r="R52" s="56"/>
      <c r="S52" s="56"/>
      <c r="T52" s="56"/>
      <c r="U52" s="56"/>
      <c r="V52" s="56"/>
      <c r="W52" s="56"/>
      <c r="X52" s="56"/>
      <c r="Y52" s="56"/>
      <c r="Z52" s="56"/>
      <c r="AA52" s="56"/>
      <c r="AB52" s="56"/>
      <c r="AC52" s="56"/>
      <c r="AD52" s="56"/>
      <c r="AE52" s="56"/>
      <c r="AF52" s="56"/>
      <c r="AG52" s="56"/>
      <c r="AH52" s="56"/>
      <c r="AI52" s="56"/>
      <c r="AJ52" s="56"/>
    </row>
    <row r="53" ht="23.25" customHeight="1">
      <c r="A53" s="85">
        <v>49.0</v>
      </c>
      <c r="B53" s="79" t="s">
        <v>142</v>
      </c>
      <c r="C53" s="79" t="s">
        <v>150</v>
      </c>
      <c r="D53" s="79" t="s">
        <v>230</v>
      </c>
      <c r="E53" s="86" t="s">
        <v>145</v>
      </c>
      <c r="F53" s="87">
        <v>310.0</v>
      </c>
      <c r="G53" s="105">
        <v>41074.0</v>
      </c>
      <c r="H53" s="93" t="s">
        <v>252</v>
      </c>
      <c r="I53" s="93" t="s">
        <v>253</v>
      </c>
      <c r="J53" s="93"/>
      <c r="K53" s="93" t="s">
        <v>147</v>
      </c>
      <c r="L53" s="93" t="s">
        <v>148</v>
      </c>
      <c r="M53" s="93" t="s">
        <v>147</v>
      </c>
      <c r="N53" s="89"/>
      <c r="O53" s="90"/>
      <c r="P53" s="89"/>
      <c r="Q53" s="92"/>
      <c r="R53" s="56"/>
      <c r="S53" s="56"/>
      <c r="T53" s="56"/>
      <c r="U53" s="56"/>
      <c r="V53" s="56"/>
      <c r="W53" s="56"/>
      <c r="X53" s="56"/>
      <c r="Y53" s="56"/>
      <c r="Z53" s="56"/>
      <c r="AA53" s="56"/>
      <c r="AB53" s="56"/>
      <c r="AC53" s="56"/>
      <c r="AD53" s="56"/>
      <c r="AE53" s="56"/>
      <c r="AF53" s="56"/>
      <c r="AG53" s="56"/>
      <c r="AH53" s="56"/>
      <c r="AI53" s="56"/>
      <c r="AJ53" s="56"/>
    </row>
    <row r="54" ht="23.25" customHeight="1">
      <c r="A54" s="85">
        <v>50.0</v>
      </c>
      <c r="B54" s="79" t="s">
        <v>142</v>
      </c>
      <c r="C54" s="79" t="s">
        <v>150</v>
      </c>
      <c r="D54" s="79" t="s">
        <v>230</v>
      </c>
      <c r="E54" s="86" t="s">
        <v>145</v>
      </c>
      <c r="F54" s="87">
        <v>600.0</v>
      </c>
      <c r="G54" s="105">
        <v>41206.0</v>
      </c>
      <c r="H54" s="93" t="s">
        <v>254</v>
      </c>
      <c r="I54" s="93"/>
      <c r="J54" s="93"/>
      <c r="K54" s="93" t="s">
        <v>147</v>
      </c>
      <c r="L54" s="93"/>
      <c r="M54" s="93" t="s">
        <v>147</v>
      </c>
      <c r="N54" s="89"/>
      <c r="O54" s="90"/>
      <c r="P54" s="89"/>
      <c r="Q54" s="92"/>
      <c r="R54" s="56"/>
      <c r="S54" s="56"/>
      <c r="T54" s="56"/>
      <c r="U54" s="56"/>
      <c r="V54" s="56"/>
      <c r="W54" s="56"/>
      <c r="X54" s="56"/>
      <c r="Y54" s="56"/>
      <c r="Z54" s="56"/>
      <c r="AA54" s="56"/>
      <c r="AB54" s="56"/>
      <c r="AC54" s="56"/>
      <c r="AD54" s="56"/>
      <c r="AE54" s="56"/>
      <c r="AF54" s="56"/>
      <c r="AG54" s="56"/>
      <c r="AH54" s="56"/>
      <c r="AI54" s="56"/>
      <c r="AJ54" s="56"/>
    </row>
    <row r="55" ht="23.25" customHeight="1">
      <c r="A55" s="78">
        <v>51.0</v>
      </c>
      <c r="B55" s="79" t="s">
        <v>142</v>
      </c>
      <c r="C55" s="79" t="s">
        <v>150</v>
      </c>
      <c r="D55" s="79" t="s">
        <v>230</v>
      </c>
      <c r="E55" s="86" t="s">
        <v>145</v>
      </c>
      <c r="F55" s="87">
        <v>589.0</v>
      </c>
      <c r="G55" s="105">
        <v>41209.0</v>
      </c>
      <c r="H55" s="93" t="s">
        <v>255</v>
      </c>
      <c r="I55" s="93"/>
      <c r="J55" s="93"/>
      <c r="K55" s="93" t="s">
        <v>147</v>
      </c>
      <c r="L55" s="93"/>
      <c r="M55" s="93" t="s">
        <v>147</v>
      </c>
      <c r="N55" s="89"/>
      <c r="O55" s="90"/>
      <c r="P55" s="89"/>
      <c r="Q55" s="92"/>
      <c r="R55" s="56"/>
      <c r="S55" s="56"/>
      <c r="T55" s="56"/>
      <c r="U55" s="56"/>
      <c r="V55" s="56"/>
      <c r="W55" s="56"/>
      <c r="X55" s="56"/>
      <c r="Y55" s="56"/>
      <c r="Z55" s="56"/>
      <c r="AA55" s="56"/>
      <c r="AB55" s="56"/>
      <c r="AC55" s="56"/>
      <c r="AD55" s="56"/>
      <c r="AE55" s="56"/>
      <c r="AF55" s="56"/>
      <c r="AG55" s="56"/>
      <c r="AH55" s="56"/>
      <c r="AI55" s="56"/>
      <c r="AJ55" s="56"/>
    </row>
    <row r="56" ht="23.25" customHeight="1">
      <c r="A56" s="85">
        <v>52.0</v>
      </c>
      <c r="B56" s="79" t="s">
        <v>142</v>
      </c>
      <c r="C56" s="79" t="s">
        <v>150</v>
      </c>
      <c r="D56" s="79" t="s">
        <v>230</v>
      </c>
      <c r="E56" s="86" t="s">
        <v>145</v>
      </c>
      <c r="F56" s="87">
        <v>221.0</v>
      </c>
      <c r="G56" s="105">
        <v>41039.0</v>
      </c>
      <c r="H56" s="93" t="s">
        <v>256</v>
      </c>
      <c r="I56" s="93" t="s">
        <v>257</v>
      </c>
      <c r="J56" s="93"/>
      <c r="K56" s="93" t="s">
        <v>147</v>
      </c>
      <c r="L56" s="93"/>
      <c r="M56" s="93" t="s">
        <v>147</v>
      </c>
      <c r="N56" s="89"/>
      <c r="O56" s="90"/>
      <c r="P56" s="89"/>
      <c r="Q56" s="92"/>
      <c r="R56" s="56"/>
      <c r="S56" s="56"/>
      <c r="T56" s="56"/>
      <c r="U56" s="56"/>
      <c r="V56" s="56"/>
      <c r="W56" s="56"/>
      <c r="X56" s="56"/>
      <c r="Y56" s="56"/>
      <c r="Z56" s="56"/>
      <c r="AA56" s="56"/>
      <c r="AB56" s="56"/>
      <c r="AC56" s="56"/>
      <c r="AD56" s="56"/>
      <c r="AE56" s="56"/>
      <c r="AF56" s="56"/>
      <c r="AG56" s="56"/>
      <c r="AH56" s="56"/>
      <c r="AI56" s="56"/>
      <c r="AJ56" s="56"/>
    </row>
    <row r="57" ht="23.25" customHeight="1">
      <c r="A57" s="78">
        <v>53.0</v>
      </c>
      <c r="B57" s="79" t="s">
        <v>142</v>
      </c>
      <c r="C57" s="79" t="s">
        <v>150</v>
      </c>
      <c r="D57" s="79" t="s">
        <v>230</v>
      </c>
      <c r="E57" s="86" t="s">
        <v>145</v>
      </c>
      <c r="F57" s="87">
        <v>220.0</v>
      </c>
      <c r="G57" s="105">
        <v>41039.0</v>
      </c>
      <c r="H57" s="93" t="s">
        <v>258</v>
      </c>
      <c r="I57" s="93"/>
      <c r="J57" s="93"/>
      <c r="K57" s="93" t="s">
        <v>147</v>
      </c>
      <c r="L57" s="93"/>
      <c r="M57" s="93" t="s">
        <v>147</v>
      </c>
      <c r="N57" s="89"/>
      <c r="O57" s="90"/>
      <c r="P57" s="89"/>
      <c r="Q57" s="113"/>
      <c r="R57" s="56"/>
      <c r="S57" s="56"/>
      <c r="T57" s="56"/>
      <c r="U57" s="56"/>
      <c r="V57" s="56"/>
      <c r="W57" s="56"/>
      <c r="X57" s="56"/>
      <c r="Y57" s="56"/>
      <c r="Z57" s="56"/>
      <c r="AA57" s="56"/>
      <c r="AB57" s="56"/>
      <c r="AC57" s="56"/>
      <c r="AD57" s="56"/>
      <c r="AE57" s="56"/>
      <c r="AF57" s="56"/>
      <c r="AG57" s="56"/>
      <c r="AH57" s="56"/>
      <c r="AI57" s="56"/>
      <c r="AJ57" s="56"/>
    </row>
    <row r="58" ht="23.25" customHeight="1">
      <c r="A58" s="85">
        <v>54.0</v>
      </c>
      <c r="B58" s="79" t="s">
        <v>142</v>
      </c>
      <c r="C58" s="79" t="s">
        <v>150</v>
      </c>
      <c r="D58" s="79" t="s">
        <v>230</v>
      </c>
      <c r="E58" s="86" t="s">
        <v>145</v>
      </c>
      <c r="F58" s="87">
        <v>652.0</v>
      </c>
      <c r="G58" s="105">
        <v>41029.0</v>
      </c>
      <c r="H58" s="93" t="s">
        <v>259</v>
      </c>
      <c r="I58" s="93"/>
      <c r="J58" s="93" t="s">
        <v>147</v>
      </c>
      <c r="K58" s="93"/>
      <c r="L58" s="93"/>
      <c r="M58" s="93" t="s">
        <v>147</v>
      </c>
      <c r="N58" s="89"/>
      <c r="O58" s="90"/>
      <c r="P58" s="89"/>
      <c r="Q58" s="92"/>
      <c r="R58" s="56"/>
      <c r="S58" s="56"/>
      <c r="T58" s="56"/>
      <c r="U58" s="56"/>
      <c r="V58" s="56"/>
      <c r="W58" s="56"/>
      <c r="X58" s="56"/>
      <c r="Y58" s="56"/>
      <c r="Z58" s="56"/>
      <c r="AA58" s="56"/>
      <c r="AB58" s="56"/>
      <c r="AC58" s="56"/>
      <c r="AD58" s="56"/>
      <c r="AE58" s="56"/>
      <c r="AF58" s="56"/>
      <c r="AG58" s="56"/>
      <c r="AH58" s="56"/>
      <c r="AI58" s="56"/>
      <c r="AJ58" s="56"/>
    </row>
    <row r="59" ht="23.25" customHeight="1">
      <c r="A59" s="85">
        <v>55.0</v>
      </c>
      <c r="B59" s="79" t="s">
        <v>142</v>
      </c>
      <c r="C59" s="79" t="s">
        <v>150</v>
      </c>
      <c r="D59" s="79" t="s">
        <v>230</v>
      </c>
      <c r="E59" s="86" t="s">
        <v>145</v>
      </c>
      <c r="F59" s="87">
        <v>27.0</v>
      </c>
      <c r="G59" s="105">
        <v>40588.0</v>
      </c>
      <c r="H59" s="93" t="s">
        <v>260</v>
      </c>
      <c r="I59" s="93" t="s">
        <v>261</v>
      </c>
      <c r="J59" s="93"/>
      <c r="K59" s="93" t="s">
        <v>147</v>
      </c>
      <c r="L59" s="93" t="s">
        <v>148</v>
      </c>
      <c r="M59" s="93"/>
      <c r="N59" s="89"/>
      <c r="O59" s="90" t="s">
        <v>147</v>
      </c>
      <c r="P59" s="89" t="s">
        <v>262</v>
      </c>
      <c r="Q59" s="92"/>
      <c r="R59" s="56"/>
      <c r="S59" s="56"/>
      <c r="T59" s="56"/>
      <c r="U59" s="56"/>
      <c r="V59" s="56"/>
      <c r="W59" s="56"/>
      <c r="X59" s="56"/>
      <c r="Y59" s="56"/>
      <c r="Z59" s="56"/>
      <c r="AA59" s="56"/>
      <c r="AB59" s="56"/>
      <c r="AC59" s="56"/>
      <c r="AD59" s="56"/>
      <c r="AE59" s="56"/>
      <c r="AF59" s="56"/>
      <c r="AG59" s="56"/>
      <c r="AH59" s="56"/>
      <c r="AI59" s="56"/>
      <c r="AJ59" s="56"/>
    </row>
    <row r="60" ht="23.25" customHeight="1">
      <c r="A60" s="78">
        <v>56.0</v>
      </c>
      <c r="B60" s="79" t="s">
        <v>142</v>
      </c>
      <c r="C60" s="79" t="s">
        <v>150</v>
      </c>
      <c r="D60" s="79" t="s">
        <v>263</v>
      </c>
      <c r="E60" s="86" t="s">
        <v>145</v>
      </c>
      <c r="F60" s="87">
        <v>1.0</v>
      </c>
      <c r="G60" s="105">
        <v>42053.0</v>
      </c>
      <c r="H60" s="93" t="s">
        <v>264</v>
      </c>
      <c r="I60" s="93"/>
      <c r="J60" s="93" t="s">
        <v>147</v>
      </c>
      <c r="K60" s="93"/>
      <c r="L60" s="93"/>
      <c r="M60" s="93"/>
      <c r="N60" s="89"/>
      <c r="O60" s="90"/>
      <c r="P60" s="89"/>
      <c r="Q60" s="92"/>
      <c r="R60" s="56"/>
      <c r="S60" s="56"/>
      <c r="T60" s="56"/>
      <c r="U60" s="56"/>
      <c r="V60" s="56"/>
      <c r="W60" s="56"/>
      <c r="X60" s="56"/>
      <c r="Y60" s="56"/>
      <c r="Z60" s="56"/>
      <c r="AA60" s="56"/>
      <c r="AB60" s="56"/>
      <c r="AC60" s="56"/>
      <c r="AD60" s="56"/>
      <c r="AE60" s="56"/>
      <c r="AF60" s="56"/>
      <c r="AG60" s="56"/>
      <c r="AH60" s="56"/>
      <c r="AI60" s="56"/>
      <c r="AJ60" s="56"/>
    </row>
    <row r="61" ht="23.25" customHeight="1">
      <c r="A61" s="85">
        <v>57.0</v>
      </c>
      <c r="B61" s="79" t="s">
        <v>142</v>
      </c>
      <c r="C61" s="79" t="s">
        <v>150</v>
      </c>
      <c r="D61" s="79" t="s">
        <v>265</v>
      </c>
      <c r="E61" s="86" t="s">
        <v>145</v>
      </c>
      <c r="F61" s="87">
        <v>16.0</v>
      </c>
      <c r="G61" s="105">
        <v>42188.0</v>
      </c>
      <c r="H61" s="93" t="s">
        <v>266</v>
      </c>
      <c r="I61" s="93"/>
      <c r="J61" s="93" t="s">
        <v>147</v>
      </c>
      <c r="K61" s="93"/>
      <c r="L61" s="93"/>
      <c r="M61" s="93"/>
      <c r="N61" s="89"/>
      <c r="O61" s="90"/>
      <c r="P61" s="89"/>
      <c r="Q61" s="92"/>
      <c r="R61" s="56"/>
      <c r="S61" s="56"/>
      <c r="T61" s="56"/>
      <c r="U61" s="56"/>
      <c r="V61" s="56"/>
      <c r="W61" s="56"/>
      <c r="X61" s="56"/>
      <c r="Y61" s="56"/>
      <c r="Z61" s="56"/>
      <c r="AA61" s="56"/>
      <c r="AB61" s="56"/>
      <c r="AC61" s="56"/>
      <c r="AD61" s="56"/>
      <c r="AE61" s="56"/>
      <c r="AF61" s="56"/>
      <c r="AG61" s="56"/>
      <c r="AH61" s="56"/>
      <c r="AI61" s="56"/>
      <c r="AJ61" s="56"/>
    </row>
    <row r="62" ht="23.25" customHeight="1">
      <c r="A62" s="85">
        <v>58.0</v>
      </c>
      <c r="B62" s="79" t="s">
        <v>142</v>
      </c>
      <c r="C62" s="79" t="s">
        <v>150</v>
      </c>
      <c r="D62" s="79" t="s">
        <v>267</v>
      </c>
      <c r="E62" s="86" t="s">
        <v>145</v>
      </c>
      <c r="F62" s="87">
        <v>11.0</v>
      </c>
      <c r="G62" s="105">
        <v>42185.0</v>
      </c>
      <c r="H62" s="93" t="s">
        <v>268</v>
      </c>
      <c r="I62" s="93"/>
      <c r="J62" s="93"/>
      <c r="K62" s="93"/>
      <c r="L62" s="93"/>
      <c r="M62" s="93"/>
      <c r="N62" s="89"/>
      <c r="O62" s="90"/>
      <c r="P62" s="89"/>
      <c r="Q62" s="92"/>
      <c r="R62" s="56"/>
      <c r="S62" s="56"/>
      <c r="T62" s="56"/>
      <c r="U62" s="56"/>
      <c r="V62" s="56"/>
      <c r="W62" s="56"/>
      <c r="X62" s="56"/>
      <c r="Y62" s="56"/>
      <c r="Z62" s="56"/>
      <c r="AA62" s="56"/>
      <c r="AB62" s="56"/>
      <c r="AC62" s="56"/>
      <c r="AD62" s="56"/>
      <c r="AE62" s="56"/>
      <c r="AF62" s="56"/>
      <c r="AG62" s="56"/>
      <c r="AH62" s="56"/>
      <c r="AI62" s="56"/>
      <c r="AJ62" s="56"/>
    </row>
    <row r="63" ht="23.25" customHeight="1">
      <c r="A63" s="78">
        <v>59.0</v>
      </c>
      <c r="B63" s="79" t="s">
        <v>142</v>
      </c>
      <c r="C63" s="79" t="s">
        <v>150</v>
      </c>
      <c r="D63" s="79" t="s">
        <v>269</v>
      </c>
      <c r="E63" s="86" t="s">
        <v>145</v>
      </c>
      <c r="F63" s="87">
        <v>9.0</v>
      </c>
      <c r="G63" s="105">
        <v>42133.0</v>
      </c>
      <c r="H63" s="93" t="s">
        <v>270</v>
      </c>
      <c r="I63" s="93"/>
      <c r="J63" s="93"/>
      <c r="K63" s="93"/>
      <c r="L63" s="93"/>
      <c r="M63" s="93"/>
      <c r="N63" s="89"/>
      <c r="O63" s="90"/>
      <c r="P63" s="89"/>
      <c r="Q63" s="92"/>
      <c r="R63" s="56"/>
      <c r="S63" s="56"/>
      <c r="T63" s="56"/>
      <c r="U63" s="56"/>
      <c r="V63" s="56"/>
      <c r="W63" s="56"/>
      <c r="X63" s="56"/>
      <c r="Y63" s="56"/>
      <c r="Z63" s="56"/>
      <c r="AA63" s="56"/>
      <c r="AB63" s="56"/>
      <c r="AC63" s="56"/>
      <c r="AD63" s="56"/>
      <c r="AE63" s="56"/>
      <c r="AF63" s="56"/>
      <c r="AG63" s="56"/>
      <c r="AH63" s="56"/>
      <c r="AI63" s="56"/>
      <c r="AJ63" s="56"/>
    </row>
    <row r="64" ht="23.25" customHeight="1">
      <c r="A64" s="85">
        <v>60.0</v>
      </c>
      <c r="B64" s="79" t="s">
        <v>142</v>
      </c>
      <c r="C64" s="79" t="s">
        <v>150</v>
      </c>
      <c r="D64" s="79" t="s">
        <v>271</v>
      </c>
      <c r="E64" s="86" t="s">
        <v>145</v>
      </c>
      <c r="F64" s="87">
        <v>4.0</v>
      </c>
      <c r="G64" s="105">
        <v>42072.0</v>
      </c>
      <c r="H64" s="93" t="s">
        <v>272</v>
      </c>
      <c r="I64" s="93"/>
      <c r="J64" s="93" t="s">
        <v>147</v>
      </c>
      <c r="K64" s="93"/>
      <c r="L64" s="93" t="s">
        <v>273</v>
      </c>
      <c r="M64" s="93" t="s">
        <v>147</v>
      </c>
      <c r="N64" s="89"/>
      <c r="O64" s="90"/>
      <c r="P64" s="89"/>
      <c r="Q64" s="92"/>
      <c r="R64" s="56"/>
      <c r="S64" s="56"/>
      <c r="T64" s="56"/>
      <c r="U64" s="56"/>
      <c r="V64" s="56"/>
      <c r="W64" s="56"/>
      <c r="X64" s="56"/>
      <c r="Y64" s="56"/>
      <c r="Z64" s="56"/>
      <c r="AA64" s="56"/>
      <c r="AB64" s="56"/>
      <c r="AC64" s="56"/>
      <c r="AD64" s="56"/>
      <c r="AE64" s="56"/>
      <c r="AF64" s="56"/>
      <c r="AG64" s="56"/>
      <c r="AH64" s="56"/>
      <c r="AI64" s="56"/>
      <c r="AJ64" s="56"/>
    </row>
    <row r="65" ht="23.25" customHeight="1">
      <c r="A65" s="85">
        <v>61.0</v>
      </c>
      <c r="B65" s="79" t="s">
        <v>142</v>
      </c>
      <c r="C65" s="79" t="s">
        <v>150</v>
      </c>
      <c r="D65" s="79" t="s">
        <v>269</v>
      </c>
      <c r="E65" s="86" t="s">
        <v>145</v>
      </c>
      <c r="F65" s="106">
        <v>4.0</v>
      </c>
      <c r="G65" s="105">
        <v>42053.0</v>
      </c>
      <c r="H65" s="93" t="s">
        <v>274</v>
      </c>
      <c r="I65" s="93"/>
      <c r="J65" s="93"/>
      <c r="K65" s="93" t="s">
        <v>147</v>
      </c>
      <c r="L65" s="93"/>
      <c r="M65" s="93"/>
      <c r="N65" s="89"/>
      <c r="O65" s="90"/>
      <c r="P65" s="89"/>
      <c r="Q65" s="92"/>
      <c r="R65" s="56"/>
      <c r="S65" s="56"/>
      <c r="T65" s="56"/>
      <c r="U65" s="56"/>
      <c r="V65" s="56"/>
      <c r="W65" s="56"/>
      <c r="X65" s="56"/>
      <c r="Y65" s="56"/>
      <c r="Z65" s="56"/>
      <c r="AA65" s="56"/>
      <c r="AB65" s="56"/>
      <c r="AC65" s="56"/>
      <c r="AD65" s="56"/>
      <c r="AE65" s="56"/>
      <c r="AF65" s="56"/>
      <c r="AG65" s="56"/>
      <c r="AH65" s="56"/>
      <c r="AI65" s="56"/>
      <c r="AJ65" s="56"/>
    </row>
    <row r="66" ht="23.25" customHeight="1">
      <c r="A66" s="78">
        <v>62.0</v>
      </c>
      <c r="B66" s="79" t="s">
        <v>142</v>
      </c>
      <c r="C66" s="79" t="s">
        <v>150</v>
      </c>
      <c r="D66" s="79" t="s">
        <v>269</v>
      </c>
      <c r="E66" s="86" t="s">
        <v>145</v>
      </c>
      <c r="F66" s="87">
        <v>2.0</v>
      </c>
      <c r="G66" s="105">
        <v>42046.0</v>
      </c>
      <c r="H66" s="93" t="s">
        <v>275</v>
      </c>
      <c r="I66" s="93" t="s">
        <v>276</v>
      </c>
      <c r="J66" s="93"/>
      <c r="K66" s="93" t="s">
        <v>147</v>
      </c>
      <c r="L66" s="93"/>
      <c r="M66" s="93"/>
      <c r="N66" s="89"/>
      <c r="O66" s="90"/>
      <c r="P66" s="89"/>
      <c r="Q66" s="92"/>
      <c r="R66" s="56"/>
      <c r="S66" s="56"/>
      <c r="T66" s="56"/>
      <c r="U66" s="56"/>
      <c r="V66" s="56"/>
      <c r="W66" s="56"/>
      <c r="X66" s="56"/>
      <c r="Y66" s="56"/>
      <c r="Z66" s="56"/>
      <c r="AA66" s="56"/>
      <c r="AB66" s="56"/>
      <c r="AC66" s="56"/>
      <c r="AD66" s="56"/>
      <c r="AE66" s="56"/>
      <c r="AF66" s="56"/>
      <c r="AG66" s="56"/>
      <c r="AH66" s="56"/>
      <c r="AI66" s="56"/>
      <c r="AJ66" s="56"/>
    </row>
    <row r="67" ht="23.25" customHeight="1">
      <c r="A67" s="85">
        <v>63.0</v>
      </c>
      <c r="B67" s="79" t="s">
        <v>142</v>
      </c>
      <c r="C67" s="79" t="s">
        <v>150</v>
      </c>
      <c r="D67" s="79" t="s">
        <v>269</v>
      </c>
      <c r="E67" s="86" t="s">
        <v>145</v>
      </c>
      <c r="F67" s="87">
        <v>5.0</v>
      </c>
      <c r="G67" s="105">
        <v>42069.0</v>
      </c>
      <c r="H67" s="93" t="s">
        <v>277</v>
      </c>
      <c r="I67" s="93" t="s">
        <v>278</v>
      </c>
      <c r="J67" s="93"/>
      <c r="K67" s="93" t="s">
        <v>147</v>
      </c>
      <c r="L67" s="93"/>
      <c r="M67" s="93"/>
      <c r="N67" s="89"/>
      <c r="O67" s="90"/>
      <c r="P67" s="89"/>
      <c r="Q67" s="92"/>
      <c r="R67" s="56"/>
      <c r="S67" s="56"/>
      <c r="T67" s="56"/>
      <c r="U67" s="56"/>
      <c r="V67" s="56"/>
      <c r="W67" s="56"/>
      <c r="X67" s="56"/>
      <c r="Y67" s="56"/>
      <c r="Z67" s="56"/>
      <c r="AA67" s="56"/>
      <c r="AB67" s="56"/>
      <c r="AC67" s="56"/>
      <c r="AD67" s="56"/>
      <c r="AE67" s="56"/>
      <c r="AF67" s="56"/>
      <c r="AG67" s="56"/>
      <c r="AH67" s="56"/>
      <c r="AI67" s="56"/>
      <c r="AJ67" s="56"/>
    </row>
    <row r="68" ht="23.25" customHeight="1">
      <c r="A68" s="85">
        <v>64.0</v>
      </c>
      <c r="B68" s="79" t="s">
        <v>142</v>
      </c>
      <c r="C68" s="79" t="s">
        <v>150</v>
      </c>
      <c r="D68" s="79" t="s">
        <v>269</v>
      </c>
      <c r="E68" s="86" t="s">
        <v>145</v>
      </c>
      <c r="F68" s="106">
        <v>1.0</v>
      </c>
      <c r="G68" s="105">
        <v>42034.0</v>
      </c>
      <c r="H68" s="93" t="s">
        <v>279</v>
      </c>
      <c r="I68" s="93"/>
      <c r="J68" s="93"/>
      <c r="K68" s="93" t="s">
        <v>147</v>
      </c>
      <c r="L68" s="93"/>
      <c r="M68" s="93"/>
      <c r="N68" s="89"/>
      <c r="O68" s="90"/>
      <c r="P68" s="89"/>
      <c r="Q68" s="92"/>
      <c r="R68" s="56"/>
      <c r="S68" s="56"/>
      <c r="T68" s="56"/>
      <c r="U68" s="56"/>
      <c r="V68" s="56"/>
      <c r="W68" s="56"/>
      <c r="X68" s="56"/>
      <c r="Y68" s="56"/>
      <c r="Z68" s="56"/>
      <c r="AA68" s="56"/>
      <c r="AB68" s="56"/>
      <c r="AC68" s="56"/>
      <c r="AD68" s="56"/>
      <c r="AE68" s="56"/>
      <c r="AF68" s="56"/>
      <c r="AG68" s="56"/>
      <c r="AH68" s="56"/>
      <c r="AI68" s="56"/>
      <c r="AJ68" s="56"/>
    </row>
    <row r="69" ht="23.25" customHeight="1">
      <c r="A69" s="85">
        <v>65.0</v>
      </c>
      <c r="B69" s="79" t="s">
        <v>142</v>
      </c>
      <c r="C69" s="79" t="s">
        <v>150</v>
      </c>
      <c r="D69" s="79" t="s">
        <v>269</v>
      </c>
      <c r="E69" s="86" t="s">
        <v>145</v>
      </c>
      <c r="F69" s="87">
        <v>35.0</v>
      </c>
      <c r="G69" s="105">
        <v>42002.0</v>
      </c>
      <c r="H69" s="93" t="s">
        <v>280</v>
      </c>
      <c r="I69" s="93"/>
      <c r="J69" s="93"/>
      <c r="K69" s="93" t="s">
        <v>147</v>
      </c>
      <c r="L69" s="93"/>
      <c r="M69" s="93"/>
      <c r="N69" s="89"/>
      <c r="O69" s="90"/>
      <c r="P69" s="89"/>
      <c r="Q69" s="92"/>
      <c r="R69" s="56"/>
      <c r="S69" s="56"/>
      <c r="T69" s="56"/>
      <c r="U69" s="56"/>
      <c r="V69" s="56"/>
      <c r="W69" s="56"/>
      <c r="X69" s="56"/>
      <c r="Y69" s="56"/>
      <c r="Z69" s="56"/>
      <c r="AA69" s="56"/>
      <c r="AB69" s="56"/>
      <c r="AC69" s="56"/>
      <c r="AD69" s="56"/>
      <c r="AE69" s="56"/>
      <c r="AF69" s="56"/>
      <c r="AG69" s="56"/>
      <c r="AH69" s="56"/>
      <c r="AI69" s="56"/>
      <c r="AJ69" s="56"/>
    </row>
    <row r="70" ht="23.25" customHeight="1">
      <c r="A70" s="78">
        <v>66.0</v>
      </c>
      <c r="B70" s="79" t="s">
        <v>142</v>
      </c>
      <c r="C70" s="79" t="s">
        <v>150</v>
      </c>
      <c r="D70" s="79" t="s">
        <v>269</v>
      </c>
      <c r="E70" s="86" t="s">
        <v>145</v>
      </c>
      <c r="F70" s="87">
        <v>37.0</v>
      </c>
      <c r="G70" s="105">
        <v>42002.0</v>
      </c>
      <c r="H70" s="93" t="s">
        <v>281</v>
      </c>
      <c r="I70" s="93" t="s">
        <v>282</v>
      </c>
      <c r="J70" s="93"/>
      <c r="K70" s="93" t="s">
        <v>147</v>
      </c>
      <c r="L70" s="93"/>
      <c r="M70" s="93"/>
      <c r="N70" s="89"/>
      <c r="O70" s="90"/>
      <c r="P70" s="89"/>
      <c r="Q70" s="92"/>
      <c r="R70" s="56"/>
      <c r="S70" s="56"/>
      <c r="T70" s="56"/>
      <c r="U70" s="56"/>
      <c r="V70" s="56"/>
      <c r="W70" s="56"/>
      <c r="X70" s="56"/>
      <c r="Y70" s="56"/>
      <c r="Z70" s="56"/>
      <c r="AA70" s="56"/>
      <c r="AB70" s="56"/>
      <c r="AC70" s="56"/>
      <c r="AD70" s="56"/>
      <c r="AE70" s="56"/>
      <c r="AF70" s="56"/>
      <c r="AG70" s="56"/>
      <c r="AH70" s="56"/>
      <c r="AI70" s="56"/>
      <c r="AJ70" s="56"/>
    </row>
    <row r="71" ht="23.25" customHeight="1">
      <c r="A71" s="85">
        <v>67.0</v>
      </c>
      <c r="B71" s="79" t="s">
        <v>142</v>
      </c>
      <c r="C71" s="79" t="s">
        <v>150</v>
      </c>
      <c r="D71" s="79" t="s">
        <v>269</v>
      </c>
      <c r="E71" s="86" t="s">
        <v>145</v>
      </c>
      <c r="F71" s="87">
        <v>32.0</v>
      </c>
      <c r="G71" s="105">
        <v>41967.0</v>
      </c>
      <c r="H71" s="93" t="s">
        <v>283</v>
      </c>
      <c r="I71" s="93"/>
      <c r="J71" s="93"/>
      <c r="K71" s="93" t="s">
        <v>147</v>
      </c>
      <c r="L71" s="93"/>
      <c r="M71" s="93"/>
      <c r="N71" s="89"/>
      <c r="O71" s="90"/>
      <c r="P71" s="89"/>
      <c r="Q71" s="92"/>
      <c r="R71" s="56"/>
      <c r="S71" s="56"/>
      <c r="T71" s="56"/>
      <c r="U71" s="56"/>
      <c r="V71" s="56"/>
      <c r="W71" s="56"/>
      <c r="X71" s="56"/>
      <c r="Y71" s="56"/>
      <c r="Z71" s="56"/>
      <c r="AA71" s="56"/>
      <c r="AB71" s="56"/>
      <c r="AC71" s="56"/>
      <c r="AD71" s="56"/>
      <c r="AE71" s="56"/>
      <c r="AF71" s="56"/>
      <c r="AG71" s="56"/>
      <c r="AH71" s="56"/>
      <c r="AI71" s="56"/>
      <c r="AJ71" s="56"/>
    </row>
    <row r="72" ht="23.25" customHeight="1">
      <c r="A72" s="85">
        <v>68.0</v>
      </c>
      <c r="B72" s="79" t="s">
        <v>142</v>
      </c>
      <c r="C72" s="79" t="s">
        <v>150</v>
      </c>
      <c r="D72" s="79" t="s">
        <v>269</v>
      </c>
      <c r="E72" s="86" t="s">
        <v>145</v>
      </c>
      <c r="F72" s="87">
        <v>29.0</v>
      </c>
      <c r="G72" s="105">
        <v>41950.0</v>
      </c>
      <c r="H72" s="93" t="s">
        <v>284</v>
      </c>
      <c r="I72" s="93"/>
      <c r="J72" s="93"/>
      <c r="K72" s="93" t="s">
        <v>147</v>
      </c>
      <c r="L72" s="93"/>
      <c r="M72" s="93"/>
      <c r="N72" s="89"/>
      <c r="O72" s="90"/>
      <c r="P72" s="89"/>
      <c r="Q72" s="92"/>
      <c r="R72" s="56"/>
      <c r="S72" s="56"/>
      <c r="T72" s="56"/>
      <c r="U72" s="56"/>
      <c r="V72" s="56"/>
      <c r="W72" s="56"/>
      <c r="X72" s="56"/>
      <c r="Y72" s="56"/>
      <c r="Z72" s="56"/>
      <c r="AA72" s="56"/>
      <c r="AB72" s="56"/>
      <c r="AC72" s="56"/>
      <c r="AD72" s="56"/>
      <c r="AE72" s="56"/>
      <c r="AF72" s="56"/>
      <c r="AG72" s="56"/>
      <c r="AH72" s="56"/>
      <c r="AI72" s="56"/>
      <c r="AJ72" s="56"/>
    </row>
    <row r="73" ht="23.25" customHeight="1">
      <c r="A73" s="78">
        <v>69.0</v>
      </c>
      <c r="B73" s="79" t="s">
        <v>142</v>
      </c>
      <c r="C73" s="79" t="s">
        <v>150</v>
      </c>
      <c r="D73" s="79" t="s">
        <v>269</v>
      </c>
      <c r="E73" s="86" t="s">
        <v>145</v>
      </c>
      <c r="F73" s="87">
        <v>28.0</v>
      </c>
      <c r="G73" s="105">
        <v>41944.0</v>
      </c>
      <c r="H73" s="93" t="s">
        <v>285</v>
      </c>
      <c r="I73" s="93"/>
      <c r="J73" s="93"/>
      <c r="K73" s="93" t="s">
        <v>147</v>
      </c>
      <c r="L73" s="93"/>
      <c r="M73" s="93"/>
      <c r="N73" s="89"/>
      <c r="O73" s="90"/>
      <c r="P73" s="89"/>
      <c r="Q73" s="92"/>
      <c r="R73" s="56"/>
      <c r="S73" s="56"/>
      <c r="T73" s="56"/>
      <c r="U73" s="56"/>
      <c r="V73" s="56"/>
      <c r="W73" s="56"/>
      <c r="X73" s="56"/>
      <c r="Y73" s="56"/>
      <c r="Z73" s="56"/>
      <c r="AA73" s="56"/>
      <c r="AB73" s="56"/>
      <c r="AC73" s="56"/>
      <c r="AD73" s="56"/>
      <c r="AE73" s="56"/>
      <c r="AF73" s="56"/>
      <c r="AG73" s="56"/>
      <c r="AH73" s="56"/>
      <c r="AI73" s="56"/>
      <c r="AJ73" s="56"/>
    </row>
    <row r="74" ht="23.25" customHeight="1">
      <c r="A74" s="85">
        <v>70.0</v>
      </c>
      <c r="B74" s="79" t="s">
        <v>142</v>
      </c>
      <c r="C74" s="79" t="s">
        <v>150</v>
      </c>
      <c r="D74" s="79" t="s">
        <v>269</v>
      </c>
      <c r="E74" s="86" t="s">
        <v>145</v>
      </c>
      <c r="F74" s="87">
        <v>25.0</v>
      </c>
      <c r="G74" s="105">
        <v>41921.0</v>
      </c>
      <c r="H74" s="93" t="s">
        <v>286</v>
      </c>
      <c r="I74" s="93"/>
      <c r="J74" s="93"/>
      <c r="K74" s="93" t="s">
        <v>147</v>
      </c>
      <c r="L74" s="93"/>
      <c r="M74" s="93"/>
      <c r="N74" s="89"/>
      <c r="O74" s="90"/>
      <c r="P74" s="89"/>
      <c r="Q74" s="92"/>
      <c r="R74" s="56"/>
      <c r="S74" s="56"/>
      <c r="T74" s="56"/>
      <c r="U74" s="56"/>
      <c r="V74" s="56"/>
      <c r="W74" s="56"/>
      <c r="X74" s="56"/>
      <c r="Y74" s="56"/>
      <c r="Z74" s="56"/>
      <c r="AA74" s="56"/>
      <c r="AB74" s="56"/>
      <c r="AC74" s="56"/>
      <c r="AD74" s="56"/>
      <c r="AE74" s="56"/>
      <c r="AF74" s="56"/>
      <c r="AG74" s="56"/>
      <c r="AH74" s="56"/>
      <c r="AI74" s="56"/>
      <c r="AJ74" s="56"/>
    </row>
    <row r="75" ht="23.25" customHeight="1">
      <c r="A75" s="85">
        <v>71.0</v>
      </c>
      <c r="B75" s="79" t="s">
        <v>142</v>
      </c>
      <c r="C75" s="79" t="s">
        <v>150</v>
      </c>
      <c r="D75" s="79" t="s">
        <v>269</v>
      </c>
      <c r="E75" s="86" t="s">
        <v>145</v>
      </c>
      <c r="F75" s="87">
        <v>16.0</v>
      </c>
      <c r="G75" s="105">
        <v>41911.0</v>
      </c>
      <c r="H75" s="93" t="s">
        <v>287</v>
      </c>
      <c r="I75" s="93" t="s">
        <v>288</v>
      </c>
      <c r="J75" s="93"/>
      <c r="K75" s="93" t="s">
        <v>147</v>
      </c>
      <c r="L75" s="93"/>
      <c r="M75" s="93"/>
      <c r="N75" s="89"/>
      <c r="O75" s="90"/>
      <c r="P75" s="89"/>
      <c r="Q75" s="92"/>
      <c r="R75" s="56"/>
      <c r="S75" s="56"/>
      <c r="T75" s="56"/>
      <c r="U75" s="56"/>
      <c r="V75" s="56"/>
      <c r="W75" s="56"/>
      <c r="X75" s="56"/>
      <c r="Y75" s="56"/>
      <c r="Z75" s="56"/>
      <c r="AA75" s="56"/>
      <c r="AB75" s="56"/>
      <c r="AC75" s="56"/>
      <c r="AD75" s="56"/>
      <c r="AE75" s="56"/>
      <c r="AF75" s="56"/>
      <c r="AG75" s="56"/>
      <c r="AH75" s="56"/>
      <c r="AI75" s="56"/>
      <c r="AJ75" s="56"/>
    </row>
    <row r="76" ht="23.25" customHeight="1">
      <c r="A76" s="78">
        <v>72.0</v>
      </c>
      <c r="B76" s="79" t="s">
        <v>142</v>
      </c>
      <c r="C76" s="79" t="s">
        <v>150</v>
      </c>
      <c r="D76" s="79" t="s">
        <v>269</v>
      </c>
      <c r="E76" s="86" t="s">
        <v>145</v>
      </c>
      <c r="F76" s="87">
        <v>10.0</v>
      </c>
      <c r="G76" s="105">
        <v>41817.0</v>
      </c>
      <c r="H76" s="93" t="s">
        <v>289</v>
      </c>
      <c r="I76" s="93"/>
      <c r="J76" s="93"/>
      <c r="K76" s="93" t="s">
        <v>147</v>
      </c>
      <c r="L76" s="93"/>
      <c r="M76" s="93"/>
      <c r="N76" s="89"/>
      <c r="O76" s="90"/>
      <c r="P76" s="89"/>
      <c r="Q76" s="92"/>
      <c r="R76" s="56"/>
      <c r="S76" s="56"/>
      <c r="T76" s="56"/>
      <c r="U76" s="56"/>
      <c r="V76" s="56"/>
      <c r="W76" s="56"/>
      <c r="X76" s="56"/>
      <c r="Y76" s="56"/>
      <c r="Z76" s="56"/>
      <c r="AA76" s="56"/>
      <c r="AB76" s="56"/>
      <c r="AC76" s="56"/>
      <c r="AD76" s="56"/>
      <c r="AE76" s="56"/>
      <c r="AF76" s="56"/>
      <c r="AG76" s="56"/>
      <c r="AH76" s="56"/>
      <c r="AI76" s="56"/>
      <c r="AJ76" s="56"/>
    </row>
    <row r="77" ht="23.25" customHeight="1">
      <c r="A77" s="85">
        <v>73.0</v>
      </c>
      <c r="B77" s="79" t="s">
        <v>290</v>
      </c>
      <c r="C77" s="79" t="s">
        <v>291</v>
      </c>
      <c r="D77" s="79" t="s">
        <v>144</v>
      </c>
      <c r="E77" s="86" t="s">
        <v>145</v>
      </c>
      <c r="F77" s="87">
        <v>1581.0</v>
      </c>
      <c r="G77" s="105">
        <v>41199.0</v>
      </c>
      <c r="H77" s="93" t="s">
        <v>292</v>
      </c>
      <c r="I77" s="93" t="s">
        <v>293</v>
      </c>
      <c r="J77" s="93" t="s">
        <v>147</v>
      </c>
      <c r="K77" s="93"/>
      <c r="L77" s="93" t="s">
        <v>148</v>
      </c>
      <c r="M77" s="93" t="s">
        <v>147</v>
      </c>
      <c r="N77" s="113"/>
      <c r="O77" s="90"/>
      <c r="P77" s="89"/>
      <c r="Q77" s="92"/>
      <c r="R77" s="56"/>
      <c r="S77" s="56"/>
      <c r="T77" s="56"/>
      <c r="U77" s="56"/>
      <c r="V77" s="56"/>
      <c r="W77" s="56"/>
      <c r="X77" s="56"/>
      <c r="Y77" s="56"/>
      <c r="Z77" s="56"/>
      <c r="AA77" s="56"/>
      <c r="AB77" s="56"/>
      <c r="AC77" s="56"/>
      <c r="AD77" s="56"/>
      <c r="AE77" s="56"/>
      <c r="AF77" s="56"/>
      <c r="AG77" s="56"/>
      <c r="AH77" s="56"/>
      <c r="AI77" s="56"/>
      <c r="AJ77" s="56"/>
    </row>
    <row r="78" ht="23.25" customHeight="1">
      <c r="A78" s="85">
        <v>74.0</v>
      </c>
      <c r="B78" s="79" t="s">
        <v>290</v>
      </c>
      <c r="C78" s="79" t="s">
        <v>291</v>
      </c>
      <c r="D78" s="79" t="s">
        <v>144</v>
      </c>
      <c r="E78" s="86" t="s">
        <v>145</v>
      </c>
      <c r="F78" s="106">
        <v>1474.0</v>
      </c>
      <c r="G78" s="105">
        <v>40736.0</v>
      </c>
      <c r="H78" s="93" t="s">
        <v>294</v>
      </c>
      <c r="I78" s="93" t="s">
        <v>295</v>
      </c>
      <c r="J78" s="93" t="s">
        <v>147</v>
      </c>
      <c r="K78" s="93"/>
      <c r="L78" s="93" t="s">
        <v>148</v>
      </c>
      <c r="M78" s="93" t="s">
        <v>147</v>
      </c>
      <c r="N78" s="89" t="s">
        <v>147</v>
      </c>
      <c r="O78" s="90"/>
      <c r="P78" s="94" t="s">
        <v>296</v>
      </c>
      <c r="Q78" s="114"/>
      <c r="R78" s="56"/>
      <c r="S78" s="56"/>
      <c r="T78" s="56"/>
      <c r="U78" s="56"/>
      <c r="V78" s="56"/>
      <c r="W78" s="56"/>
      <c r="X78" s="56"/>
      <c r="Y78" s="56"/>
      <c r="Z78" s="56"/>
      <c r="AA78" s="56"/>
      <c r="AB78" s="56"/>
      <c r="AC78" s="56"/>
      <c r="AD78" s="56"/>
      <c r="AE78" s="56"/>
      <c r="AF78" s="56"/>
      <c r="AG78" s="56"/>
      <c r="AH78" s="56"/>
      <c r="AI78" s="56"/>
      <c r="AJ78" s="56"/>
    </row>
    <row r="79" ht="23.25" customHeight="1">
      <c r="A79" s="78">
        <v>75.0</v>
      </c>
      <c r="B79" s="79" t="s">
        <v>290</v>
      </c>
      <c r="C79" s="79" t="s">
        <v>291</v>
      </c>
      <c r="D79" s="79" t="s">
        <v>161</v>
      </c>
      <c r="E79" s="86" t="s">
        <v>145</v>
      </c>
      <c r="F79" s="87">
        <v>1377.0</v>
      </c>
      <c r="G79" s="105">
        <v>41452.0</v>
      </c>
      <c r="H79" s="93" t="s">
        <v>297</v>
      </c>
      <c r="I79" s="93" t="s">
        <v>298</v>
      </c>
      <c r="J79" s="93" t="s">
        <v>147</v>
      </c>
      <c r="K79" s="93"/>
      <c r="L79" s="93" t="s">
        <v>148</v>
      </c>
      <c r="M79" s="93" t="s">
        <v>147</v>
      </c>
      <c r="N79" s="89"/>
      <c r="O79" s="90"/>
      <c r="P79" s="89"/>
      <c r="Q79" s="92"/>
      <c r="R79" s="56"/>
      <c r="S79" s="56"/>
      <c r="T79" s="56"/>
      <c r="U79" s="56"/>
      <c r="V79" s="56"/>
      <c r="W79" s="56"/>
      <c r="X79" s="56"/>
      <c r="Y79" s="56"/>
      <c r="Z79" s="56"/>
      <c r="AA79" s="56"/>
      <c r="AB79" s="56"/>
      <c r="AC79" s="56"/>
      <c r="AD79" s="56"/>
      <c r="AE79" s="56"/>
      <c r="AF79" s="56"/>
      <c r="AG79" s="56"/>
      <c r="AH79" s="56"/>
      <c r="AI79" s="56"/>
      <c r="AJ79" s="56"/>
    </row>
    <row r="80" ht="23.25" customHeight="1">
      <c r="A80" s="85">
        <v>76.0</v>
      </c>
      <c r="B80" s="79" t="s">
        <v>290</v>
      </c>
      <c r="C80" s="79" t="s">
        <v>291</v>
      </c>
      <c r="D80" s="79" t="s">
        <v>161</v>
      </c>
      <c r="E80" s="86" t="s">
        <v>145</v>
      </c>
      <c r="F80" s="87">
        <v>2364.0</v>
      </c>
      <c r="G80" s="105">
        <v>41235.0</v>
      </c>
      <c r="H80" s="93" t="s">
        <v>299</v>
      </c>
      <c r="I80" s="93" t="s">
        <v>300</v>
      </c>
      <c r="J80" s="93" t="s">
        <v>147</v>
      </c>
      <c r="K80" s="93"/>
      <c r="L80" s="93" t="s">
        <v>148</v>
      </c>
      <c r="M80" s="93" t="s">
        <v>147</v>
      </c>
      <c r="N80" s="89"/>
      <c r="O80" s="90"/>
      <c r="P80" s="89"/>
      <c r="Q80" s="92"/>
      <c r="R80" s="56"/>
      <c r="S80" s="56"/>
      <c r="T80" s="56"/>
      <c r="U80" s="56"/>
      <c r="V80" s="56"/>
      <c r="W80" s="56"/>
      <c r="X80" s="56"/>
      <c r="Y80" s="56"/>
      <c r="Z80" s="56"/>
      <c r="AA80" s="56"/>
      <c r="AB80" s="56"/>
      <c r="AC80" s="56"/>
      <c r="AD80" s="56"/>
      <c r="AE80" s="56"/>
      <c r="AF80" s="56"/>
      <c r="AG80" s="56"/>
      <c r="AH80" s="56"/>
      <c r="AI80" s="56"/>
      <c r="AJ80" s="56"/>
    </row>
    <row r="81" ht="23.25" customHeight="1">
      <c r="A81" s="78">
        <v>77.0</v>
      </c>
      <c r="B81" s="79" t="s">
        <v>290</v>
      </c>
      <c r="C81" s="79" t="s">
        <v>301</v>
      </c>
      <c r="D81" s="79" t="s">
        <v>144</v>
      </c>
      <c r="E81" s="86" t="s">
        <v>145</v>
      </c>
      <c r="F81" s="87">
        <v>962.0</v>
      </c>
      <c r="G81" s="105">
        <v>38541.0</v>
      </c>
      <c r="H81" s="93" t="s">
        <v>302</v>
      </c>
      <c r="I81" s="93"/>
      <c r="J81" s="93" t="s">
        <v>147</v>
      </c>
      <c r="K81" s="93"/>
      <c r="L81" s="93" t="s">
        <v>148</v>
      </c>
      <c r="M81" s="93" t="s">
        <v>147</v>
      </c>
      <c r="N81" s="89" t="s">
        <v>147</v>
      </c>
      <c r="O81" s="90"/>
      <c r="P81" s="89" t="s">
        <v>303</v>
      </c>
      <c r="Q81" s="92"/>
      <c r="R81" s="56"/>
      <c r="S81" s="56"/>
      <c r="T81" s="56"/>
      <c r="U81" s="56"/>
      <c r="V81" s="56"/>
      <c r="W81" s="56"/>
      <c r="X81" s="56"/>
      <c r="Y81" s="56"/>
      <c r="Z81" s="56"/>
      <c r="AA81" s="56"/>
      <c r="AB81" s="56"/>
      <c r="AC81" s="56"/>
      <c r="AD81" s="56"/>
      <c r="AE81" s="56"/>
      <c r="AF81" s="56"/>
      <c r="AG81" s="56"/>
      <c r="AH81" s="56"/>
      <c r="AI81" s="56"/>
      <c r="AJ81" s="56"/>
    </row>
    <row r="82" ht="23.25" customHeight="1">
      <c r="A82" s="85">
        <v>78.0</v>
      </c>
      <c r="B82" s="79" t="s">
        <v>290</v>
      </c>
      <c r="C82" s="79" t="s">
        <v>301</v>
      </c>
      <c r="D82" s="79" t="s">
        <v>144</v>
      </c>
      <c r="E82" s="86" t="s">
        <v>145</v>
      </c>
      <c r="F82" s="87">
        <v>872.0</v>
      </c>
      <c r="G82" s="105">
        <v>37985.0</v>
      </c>
      <c r="H82" s="93" t="s">
        <v>304</v>
      </c>
      <c r="I82" s="93" t="s">
        <v>305</v>
      </c>
      <c r="J82" s="93" t="s">
        <v>147</v>
      </c>
      <c r="K82" s="93"/>
      <c r="L82" s="93" t="s">
        <v>148</v>
      </c>
      <c r="M82" s="93"/>
      <c r="N82" s="89"/>
      <c r="O82" s="90" t="s">
        <v>147</v>
      </c>
      <c r="P82" s="89" t="s">
        <v>306</v>
      </c>
      <c r="Q82" s="92"/>
      <c r="R82" s="56"/>
      <c r="S82" s="56"/>
      <c r="T82" s="56"/>
      <c r="U82" s="56"/>
      <c r="V82" s="56"/>
      <c r="W82" s="56"/>
      <c r="X82" s="56"/>
      <c r="Y82" s="56"/>
      <c r="Z82" s="56"/>
      <c r="AA82" s="56"/>
      <c r="AB82" s="56"/>
      <c r="AC82" s="56"/>
      <c r="AD82" s="56"/>
      <c r="AE82" s="56"/>
      <c r="AF82" s="56"/>
      <c r="AG82" s="56"/>
      <c r="AH82" s="56"/>
      <c r="AI82" s="56"/>
      <c r="AJ82" s="56"/>
    </row>
    <row r="83" ht="23.25" customHeight="1">
      <c r="A83" s="85">
        <v>79.0</v>
      </c>
      <c r="B83" s="79" t="s">
        <v>290</v>
      </c>
      <c r="C83" s="79" t="s">
        <v>301</v>
      </c>
      <c r="D83" s="79" t="s">
        <v>161</v>
      </c>
      <c r="E83" s="86" t="s">
        <v>145</v>
      </c>
      <c r="F83" s="87">
        <v>302.0</v>
      </c>
      <c r="G83" s="105">
        <v>42055.0</v>
      </c>
      <c r="H83" s="93" t="s">
        <v>307</v>
      </c>
      <c r="I83" s="93" t="s">
        <v>308</v>
      </c>
      <c r="J83" s="93" t="s">
        <v>147</v>
      </c>
      <c r="K83" s="93"/>
      <c r="L83" s="93" t="s">
        <v>148</v>
      </c>
      <c r="M83" s="93" t="s">
        <v>147</v>
      </c>
      <c r="N83" s="89"/>
      <c r="O83" s="90"/>
      <c r="P83" s="89"/>
      <c r="Q83" s="92"/>
      <c r="R83" s="56"/>
      <c r="S83" s="56"/>
      <c r="T83" s="56"/>
      <c r="U83" s="56"/>
      <c r="V83" s="56"/>
      <c r="W83" s="56"/>
      <c r="X83" s="56"/>
      <c r="Y83" s="56"/>
      <c r="Z83" s="56"/>
      <c r="AA83" s="56"/>
      <c r="AB83" s="56"/>
      <c r="AC83" s="56"/>
      <c r="AD83" s="56"/>
      <c r="AE83" s="56"/>
      <c r="AF83" s="56"/>
      <c r="AG83" s="56"/>
      <c r="AH83" s="56"/>
      <c r="AI83" s="56"/>
      <c r="AJ83" s="56"/>
    </row>
    <row r="84" ht="23.25" customHeight="1">
      <c r="A84" s="78">
        <v>80.0</v>
      </c>
      <c r="B84" s="79" t="s">
        <v>290</v>
      </c>
      <c r="C84" s="79" t="s">
        <v>301</v>
      </c>
      <c r="D84" s="79" t="s">
        <v>161</v>
      </c>
      <c r="E84" s="86" t="s">
        <v>145</v>
      </c>
      <c r="F84" s="87">
        <v>2374.0</v>
      </c>
      <c r="G84" s="105">
        <v>41969.0</v>
      </c>
      <c r="H84" s="93" t="s">
        <v>309</v>
      </c>
      <c r="I84" s="93"/>
      <c r="J84" s="93" t="s">
        <v>147</v>
      </c>
      <c r="K84" s="93"/>
      <c r="L84" s="93"/>
      <c r="M84" s="93"/>
      <c r="N84" s="89"/>
      <c r="O84" s="90" t="s">
        <v>147</v>
      </c>
      <c r="P84" s="89" t="s">
        <v>310</v>
      </c>
      <c r="Q84" s="92"/>
      <c r="R84" s="56"/>
      <c r="S84" s="56"/>
      <c r="T84" s="56"/>
      <c r="U84" s="56"/>
      <c r="V84" s="56"/>
      <c r="W84" s="56"/>
      <c r="X84" s="56"/>
      <c r="Y84" s="56"/>
      <c r="Z84" s="56"/>
      <c r="AA84" s="56"/>
      <c r="AB84" s="56"/>
      <c r="AC84" s="56"/>
      <c r="AD84" s="56"/>
      <c r="AE84" s="56"/>
      <c r="AF84" s="56"/>
      <c r="AG84" s="56"/>
      <c r="AH84" s="56"/>
      <c r="AI84" s="56"/>
      <c r="AJ84" s="56"/>
    </row>
    <row r="85" ht="23.25" customHeight="1">
      <c r="A85" s="85">
        <v>81.0</v>
      </c>
      <c r="B85" s="79" t="s">
        <v>290</v>
      </c>
      <c r="C85" s="79" t="s">
        <v>301</v>
      </c>
      <c r="D85" s="79" t="s">
        <v>161</v>
      </c>
      <c r="E85" s="86" t="s">
        <v>145</v>
      </c>
      <c r="F85" s="87">
        <v>943.0</v>
      </c>
      <c r="G85" s="105">
        <v>41780.0</v>
      </c>
      <c r="H85" s="93" t="s">
        <v>311</v>
      </c>
      <c r="I85" s="93" t="s">
        <v>312</v>
      </c>
      <c r="J85" s="93" t="s">
        <v>147</v>
      </c>
      <c r="K85" s="93"/>
      <c r="L85" s="93" t="s">
        <v>148</v>
      </c>
      <c r="M85" s="93"/>
      <c r="N85" s="89"/>
      <c r="O85" s="90" t="s">
        <v>147</v>
      </c>
      <c r="P85" s="94" t="s">
        <v>313</v>
      </c>
      <c r="Q85" s="92"/>
      <c r="R85" s="56"/>
      <c r="S85" s="56"/>
      <c r="T85" s="56"/>
      <c r="U85" s="56"/>
      <c r="V85" s="56"/>
      <c r="W85" s="56"/>
      <c r="X85" s="56"/>
      <c r="Y85" s="56"/>
      <c r="Z85" s="56"/>
      <c r="AA85" s="56"/>
      <c r="AB85" s="56"/>
      <c r="AC85" s="56"/>
      <c r="AD85" s="56"/>
      <c r="AE85" s="56"/>
      <c r="AF85" s="56"/>
      <c r="AG85" s="56"/>
      <c r="AH85" s="56"/>
      <c r="AI85" s="56"/>
      <c r="AJ85" s="56"/>
    </row>
    <row r="86" ht="23.25" customHeight="1">
      <c r="A86" s="85">
        <v>82.0</v>
      </c>
      <c r="B86" s="79" t="s">
        <v>290</v>
      </c>
      <c r="C86" s="79" t="s">
        <v>301</v>
      </c>
      <c r="D86" s="79" t="s">
        <v>161</v>
      </c>
      <c r="E86" s="86" t="s">
        <v>145</v>
      </c>
      <c r="F86" s="87">
        <v>2641.0</v>
      </c>
      <c r="G86" s="105">
        <v>41260.0</v>
      </c>
      <c r="H86" s="93" t="s">
        <v>314</v>
      </c>
      <c r="I86" s="93" t="s">
        <v>315</v>
      </c>
      <c r="J86" s="93" t="s">
        <v>147</v>
      </c>
      <c r="K86" s="93"/>
      <c r="L86" s="93" t="s">
        <v>148</v>
      </c>
      <c r="M86" s="93" t="s">
        <v>147</v>
      </c>
      <c r="N86" s="89"/>
      <c r="O86" s="90"/>
      <c r="P86" s="89"/>
      <c r="Q86" s="92"/>
      <c r="R86" s="56"/>
      <c r="S86" s="56"/>
      <c r="T86" s="56"/>
      <c r="U86" s="56"/>
      <c r="V86" s="56"/>
      <c r="W86" s="56"/>
      <c r="X86" s="56"/>
      <c r="Y86" s="56"/>
      <c r="Z86" s="56"/>
      <c r="AA86" s="56"/>
      <c r="AB86" s="56"/>
      <c r="AC86" s="56"/>
      <c r="AD86" s="56"/>
      <c r="AE86" s="56"/>
      <c r="AF86" s="56"/>
      <c r="AG86" s="56"/>
      <c r="AH86" s="56"/>
      <c r="AI86" s="56"/>
      <c r="AJ86" s="56"/>
    </row>
    <row r="87" ht="23.25" customHeight="1">
      <c r="A87" s="78">
        <v>83.0</v>
      </c>
      <c r="B87" s="79" t="s">
        <v>290</v>
      </c>
      <c r="C87" s="79" t="s">
        <v>301</v>
      </c>
      <c r="D87" s="79" t="s">
        <v>161</v>
      </c>
      <c r="E87" s="86" t="s">
        <v>145</v>
      </c>
      <c r="F87" s="87">
        <v>2482.0</v>
      </c>
      <c r="G87" s="105">
        <v>41246.0</v>
      </c>
      <c r="H87" s="93" t="s">
        <v>316</v>
      </c>
      <c r="I87" s="93" t="s">
        <v>317</v>
      </c>
      <c r="J87" s="93" t="s">
        <v>147</v>
      </c>
      <c r="K87" s="93"/>
      <c r="L87" s="93" t="s">
        <v>148</v>
      </c>
      <c r="M87" s="93"/>
      <c r="N87" s="89"/>
      <c r="O87" s="90" t="s">
        <v>147</v>
      </c>
      <c r="P87" s="89" t="s">
        <v>313</v>
      </c>
      <c r="Q87" s="92"/>
      <c r="R87" s="56"/>
      <c r="S87" s="56"/>
      <c r="T87" s="56"/>
      <c r="U87" s="56"/>
      <c r="V87" s="56"/>
      <c r="W87" s="56"/>
      <c r="X87" s="56"/>
      <c r="Y87" s="56"/>
      <c r="Z87" s="56"/>
      <c r="AA87" s="56"/>
      <c r="AB87" s="56"/>
      <c r="AC87" s="56"/>
      <c r="AD87" s="56"/>
      <c r="AE87" s="56"/>
      <c r="AF87" s="56"/>
      <c r="AG87" s="56"/>
      <c r="AH87" s="56"/>
      <c r="AI87" s="56"/>
      <c r="AJ87" s="56"/>
    </row>
    <row r="88" ht="23.25" customHeight="1">
      <c r="A88" s="85">
        <v>84.0</v>
      </c>
      <c r="B88" s="79" t="s">
        <v>290</v>
      </c>
      <c r="C88" s="79" t="s">
        <v>301</v>
      </c>
      <c r="D88" s="79" t="s">
        <v>161</v>
      </c>
      <c r="E88" s="86" t="s">
        <v>145</v>
      </c>
      <c r="F88" s="87">
        <v>19.0</v>
      </c>
      <c r="G88" s="105">
        <v>40918.0</v>
      </c>
      <c r="H88" s="93" t="s">
        <v>318</v>
      </c>
      <c r="I88" s="93"/>
      <c r="J88" s="93" t="s">
        <v>147</v>
      </c>
      <c r="K88" s="93"/>
      <c r="L88" s="93" t="s">
        <v>319</v>
      </c>
      <c r="M88" s="93" t="s">
        <v>147</v>
      </c>
      <c r="N88" s="89" t="s">
        <v>147</v>
      </c>
      <c r="O88" s="90"/>
      <c r="P88" s="89" t="s">
        <v>320</v>
      </c>
      <c r="Q88" s="92"/>
      <c r="R88" s="56"/>
      <c r="S88" s="56"/>
      <c r="T88" s="56"/>
      <c r="U88" s="56"/>
      <c r="V88" s="56"/>
      <c r="W88" s="56"/>
      <c r="X88" s="56"/>
      <c r="Y88" s="56"/>
      <c r="Z88" s="56"/>
      <c r="AA88" s="56"/>
      <c r="AB88" s="56"/>
      <c r="AC88" s="56"/>
      <c r="AD88" s="56"/>
      <c r="AE88" s="56"/>
      <c r="AF88" s="56"/>
      <c r="AG88" s="56"/>
      <c r="AH88" s="56"/>
      <c r="AI88" s="56"/>
      <c r="AJ88" s="56"/>
    </row>
    <row r="89" ht="23.25" customHeight="1">
      <c r="A89" s="85">
        <v>85.0</v>
      </c>
      <c r="B89" s="79" t="s">
        <v>290</v>
      </c>
      <c r="C89" s="79" t="s">
        <v>301</v>
      </c>
      <c r="D89" s="79" t="s">
        <v>161</v>
      </c>
      <c r="E89" s="86" t="s">
        <v>145</v>
      </c>
      <c r="F89" s="87">
        <v>4485.0</v>
      </c>
      <c r="G89" s="105">
        <v>40135.0</v>
      </c>
      <c r="H89" s="93" t="s">
        <v>321</v>
      </c>
      <c r="I89" s="93" t="s">
        <v>322</v>
      </c>
      <c r="J89" s="93" t="s">
        <v>147</v>
      </c>
      <c r="K89" s="93"/>
      <c r="L89" s="93" t="s">
        <v>148</v>
      </c>
      <c r="M89" s="93"/>
      <c r="N89" s="89"/>
      <c r="O89" s="90" t="s">
        <v>147</v>
      </c>
      <c r="P89" s="89" t="s">
        <v>323</v>
      </c>
      <c r="Q89" s="92"/>
      <c r="R89" s="56"/>
      <c r="S89" s="56"/>
      <c r="T89" s="56"/>
      <c r="U89" s="56"/>
      <c r="V89" s="56"/>
      <c r="W89" s="56"/>
      <c r="X89" s="56"/>
      <c r="Y89" s="56"/>
      <c r="Z89" s="56"/>
      <c r="AA89" s="56"/>
      <c r="AB89" s="56"/>
      <c r="AC89" s="56"/>
      <c r="AD89" s="56"/>
      <c r="AE89" s="56"/>
      <c r="AF89" s="56"/>
      <c r="AG89" s="56"/>
      <c r="AH89" s="56"/>
      <c r="AI89" s="56"/>
      <c r="AJ89" s="56"/>
    </row>
    <row r="90" ht="23.25" customHeight="1">
      <c r="A90" s="78">
        <v>86.0</v>
      </c>
      <c r="B90" s="79" t="s">
        <v>290</v>
      </c>
      <c r="C90" s="79" t="s">
        <v>301</v>
      </c>
      <c r="D90" s="79" t="s">
        <v>161</v>
      </c>
      <c r="E90" s="86" t="s">
        <v>145</v>
      </c>
      <c r="F90" s="87">
        <v>4669.0</v>
      </c>
      <c r="G90" s="105">
        <v>38707.0</v>
      </c>
      <c r="H90" s="93" t="s">
        <v>324</v>
      </c>
      <c r="I90" s="93"/>
      <c r="J90" s="93" t="s">
        <v>147</v>
      </c>
      <c r="K90" s="93"/>
      <c r="L90" s="93" t="s">
        <v>148</v>
      </c>
      <c r="M90" s="93"/>
      <c r="N90" s="89"/>
      <c r="O90" s="90" t="s">
        <v>147</v>
      </c>
      <c r="P90" s="89" t="s">
        <v>323</v>
      </c>
      <c r="Q90" s="92"/>
      <c r="R90" s="56"/>
      <c r="S90" s="56"/>
      <c r="T90" s="56"/>
      <c r="U90" s="56"/>
      <c r="V90" s="56"/>
      <c r="W90" s="56"/>
      <c r="X90" s="56"/>
      <c r="Y90" s="56"/>
      <c r="Z90" s="56"/>
      <c r="AA90" s="56"/>
      <c r="AB90" s="56"/>
      <c r="AC90" s="56"/>
      <c r="AD90" s="56"/>
      <c r="AE90" s="56"/>
      <c r="AF90" s="56"/>
      <c r="AG90" s="56"/>
      <c r="AH90" s="56"/>
      <c r="AI90" s="56"/>
      <c r="AJ90" s="56"/>
    </row>
    <row r="91" ht="23.25" customHeight="1">
      <c r="A91" s="85">
        <v>87.0</v>
      </c>
      <c r="B91" s="79" t="s">
        <v>290</v>
      </c>
      <c r="C91" s="79" t="s">
        <v>301</v>
      </c>
      <c r="D91" s="79" t="s">
        <v>161</v>
      </c>
      <c r="E91" s="86" t="s">
        <v>145</v>
      </c>
      <c r="F91" s="87">
        <v>1599.0</v>
      </c>
      <c r="G91" s="105">
        <v>38492.0</v>
      </c>
      <c r="H91" s="93" t="s">
        <v>325</v>
      </c>
      <c r="I91" s="93" t="s">
        <v>326</v>
      </c>
      <c r="J91" s="93" t="s">
        <v>147</v>
      </c>
      <c r="K91" s="93"/>
      <c r="L91" s="93" t="s">
        <v>148</v>
      </c>
      <c r="M91" s="93"/>
      <c r="N91" s="89"/>
      <c r="O91" s="90" t="s">
        <v>147</v>
      </c>
      <c r="P91" s="89" t="s">
        <v>327</v>
      </c>
      <c r="Q91" s="92"/>
      <c r="R91" s="56"/>
      <c r="S91" s="56"/>
      <c r="T91" s="56"/>
      <c r="U91" s="56"/>
      <c r="V91" s="56"/>
      <c r="W91" s="56"/>
      <c r="X91" s="56"/>
      <c r="Y91" s="56"/>
      <c r="Z91" s="56"/>
      <c r="AA91" s="56"/>
      <c r="AB91" s="56"/>
      <c r="AC91" s="56"/>
      <c r="AD91" s="56"/>
      <c r="AE91" s="56"/>
      <c r="AF91" s="56"/>
      <c r="AG91" s="56"/>
      <c r="AH91" s="56"/>
      <c r="AI91" s="56"/>
      <c r="AJ91" s="56"/>
    </row>
    <row r="92" ht="23.25" customHeight="1">
      <c r="A92" s="85">
        <v>88.0</v>
      </c>
      <c r="B92" s="79" t="s">
        <v>290</v>
      </c>
      <c r="C92" s="79" t="s">
        <v>301</v>
      </c>
      <c r="D92" s="79" t="s">
        <v>161</v>
      </c>
      <c r="E92" s="86" t="s">
        <v>145</v>
      </c>
      <c r="F92" s="87">
        <v>4110.0</v>
      </c>
      <c r="G92" s="105">
        <v>38330.0</v>
      </c>
      <c r="H92" s="93" t="s">
        <v>328</v>
      </c>
      <c r="I92" s="93" t="s">
        <v>329</v>
      </c>
      <c r="J92" s="93" t="s">
        <v>147</v>
      </c>
      <c r="K92" s="93"/>
      <c r="L92" s="93" t="s">
        <v>148</v>
      </c>
      <c r="M92" s="93"/>
      <c r="N92" s="89"/>
      <c r="O92" s="90" t="s">
        <v>147</v>
      </c>
      <c r="P92" s="89" t="s">
        <v>323</v>
      </c>
      <c r="Q92" s="92"/>
      <c r="R92" s="56"/>
      <c r="S92" s="56"/>
      <c r="T92" s="56"/>
      <c r="U92" s="56"/>
      <c r="V92" s="56"/>
      <c r="W92" s="56"/>
      <c r="X92" s="56"/>
      <c r="Y92" s="56"/>
      <c r="Z92" s="56"/>
      <c r="AA92" s="56"/>
      <c r="AB92" s="56"/>
      <c r="AC92" s="56"/>
      <c r="AD92" s="56"/>
      <c r="AE92" s="56"/>
      <c r="AF92" s="56"/>
      <c r="AG92" s="56"/>
      <c r="AH92" s="56"/>
      <c r="AI92" s="56"/>
      <c r="AJ92" s="56"/>
    </row>
    <row r="93" ht="23.25" customHeight="1">
      <c r="A93" s="78">
        <v>89.0</v>
      </c>
      <c r="B93" s="79" t="s">
        <v>290</v>
      </c>
      <c r="C93" s="79" t="s">
        <v>301</v>
      </c>
      <c r="D93" s="79" t="s">
        <v>144</v>
      </c>
      <c r="E93" s="86" t="s">
        <v>145</v>
      </c>
      <c r="F93" s="87">
        <v>489.0</v>
      </c>
      <c r="G93" s="105">
        <v>36158.0</v>
      </c>
      <c r="H93" s="93" t="s">
        <v>330</v>
      </c>
      <c r="I93" s="93" t="s">
        <v>331</v>
      </c>
      <c r="J93" s="93" t="s">
        <v>147</v>
      </c>
      <c r="K93" s="93"/>
      <c r="L93" s="115" t="s">
        <v>332</v>
      </c>
      <c r="M93" s="93" t="s">
        <v>147</v>
      </c>
      <c r="N93" s="89"/>
      <c r="O93" s="90" t="s">
        <v>147</v>
      </c>
      <c r="P93" s="89" t="s">
        <v>333</v>
      </c>
      <c r="Q93" s="92"/>
      <c r="R93" s="56"/>
      <c r="S93" s="56"/>
      <c r="T93" s="56"/>
      <c r="U93" s="56"/>
      <c r="V93" s="56"/>
      <c r="W93" s="56"/>
      <c r="X93" s="56"/>
      <c r="Y93" s="56"/>
      <c r="Z93" s="56"/>
      <c r="AA93" s="56"/>
      <c r="AB93" s="56"/>
      <c r="AC93" s="56"/>
      <c r="AD93" s="56"/>
      <c r="AE93" s="56"/>
      <c r="AF93" s="56"/>
      <c r="AG93" s="56"/>
      <c r="AH93" s="56"/>
      <c r="AI93" s="56"/>
      <c r="AJ93" s="56"/>
    </row>
    <row r="94" ht="23.25" customHeight="1">
      <c r="A94" s="85">
        <v>90.0</v>
      </c>
      <c r="B94" s="79" t="s">
        <v>290</v>
      </c>
      <c r="C94" s="79" t="s">
        <v>301</v>
      </c>
      <c r="D94" s="79" t="s">
        <v>230</v>
      </c>
      <c r="E94" s="86" t="s">
        <v>145</v>
      </c>
      <c r="F94" s="106">
        <v>64.0</v>
      </c>
      <c r="G94" s="105">
        <v>40949.0</v>
      </c>
      <c r="H94" s="93" t="s">
        <v>334</v>
      </c>
      <c r="I94" s="93" t="s">
        <v>335</v>
      </c>
      <c r="J94" s="93"/>
      <c r="K94" s="93" t="s">
        <v>147</v>
      </c>
      <c r="L94" s="93" t="s">
        <v>148</v>
      </c>
      <c r="M94" s="93" t="s">
        <v>147</v>
      </c>
      <c r="N94" s="89"/>
      <c r="O94" s="90"/>
      <c r="P94" s="89"/>
      <c r="Q94" s="92"/>
      <c r="R94" s="56"/>
      <c r="S94" s="56"/>
      <c r="T94" s="56"/>
      <c r="U94" s="56"/>
      <c r="V94" s="56"/>
      <c r="W94" s="56"/>
      <c r="X94" s="56"/>
      <c r="Y94" s="56"/>
      <c r="Z94" s="56"/>
      <c r="AA94" s="56"/>
      <c r="AB94" s="56"/>
      <c r="AC94" s="56"/>
      <c r="AD94" s="56"/>
      <c r="AE94" s="56"/>
      <c r="AF94" s="56"/>
      <c r="AG94" s="56"/>
      <c r="AH94" s="56"/>
      <c r="AI94" s="56"/>
      <c r="AJ94" s="56"/>
    </row>
    <row r="95" ht="23.25" customHeight="1">
      <c r="A95" s="78">
        <v>91.0</v>
      </c>
      <c r="B95" s="79" t="s">
        <v>336</v>
      </c>
      <c r="C95" s="79" t="s">
        <v>143</v>
      </c>
      <c r="D95" s="79" t="s">
        <v>144</v>
      </c>
      <c r="E95" s="86" t="s">
        <v>145</v>
      </c>
      <c r="F95" s="87">
        <v>152.0</v>
      </c>
      <c r="G95" s="105">
        <v>34530.0</v>
      </c>
      <c r="H95" s="93" t="s">
        <v>337</v>
      </c>
      <c r="I95" s="93"/>
      <c r="J95" s="93" t="s">
        <v>147</v>
      </c>
      <c r="K95" s="93"/>
      <c r="L95" s="93" t="s">
        <v>148</v>
      </c>
      <c r="M95" s="93" t="s">
        <v>147</v>
      </c>
      <c r="N95" s="89" t="s">
        <v>147</v>
      </c>
      <c r="O95" s="90"/>
      <c r="P95" s="89" t="s">
        <v>338</v>
      </c>
      <c r="Q95" s="92"/>
      <c r="R95" s="56"/>
      <c r="S95" s="56"/>
      <c r="T95" s="56"/>
      <c r="U95" s="56"/>
      <c r="V95" s="56"/>
      <c r="W95" s="56"/>
      <c r="X95" s="56"/>
      <c r="Y95" s="56"/>
      <c r="Z95" s="56"/>
      <c r="AA95" s="56"/>
      <c r="AB95" s="56"/>
      <c r="AC95" s="56"/>
      <c r="AD95" s="56"/>
      <c r="AE95" s="56"/>
      <c r="AF95" s="56"/>
      <c r="AG95" s="56"/>
      <c r="AH95" s="56"/>
      <c r="AI95" s="56"/>
      <c r="AJ95" s="56"/>
    </row>
    <row r="96" ht="23.25" customHeight="1">
      <c r="A96" s="85">
        <v>92.0</v>
      </c>
      <c r="B96" s="79" t="s">
        <v>336</v>
      </c>
      <c r="C96" s="79" t="s">
        <v>143</v>
      </c>
      <c r="D96" s="79" t="s">
        <v>144</v>
      </c>
      <c r="E96" s="86" t="s">
        <v>145</v>
      </c>
      <c r="F96" s="87">
        <v>136.0</v>
      </c>
      <c r="G96" s="105">
        <v>34487.0</v>
      </c>
      <c r="H96" s="93" t="s">
        <v>339</v>
      </c>
      <c r="I96" s="93"/>
      <c r="J96" s="93" t="s">
        <v>147</v>
      </c>
      <c r="K96" s="93"/>
      <c r="L96" s="93" t="s">
        <v>340</v>
      </c>
      <c r="M96" s="93" t="s">
        <v>147</v>
      </c>
      <c r="N96" s="89" t="s">
        <v>147</v>
      </c>
      <c r="O96" s="90"/>
      <c r="P96" s="89" t="s">
        <v>341</v>
      </c>
      <c r="Q96" s="92"/>
      <c r="R96" s="56"/>
      <c r="S96" s="56"/>
      <c r="T96" s="56"/>
      <c r="U96" s="56"/>
      <c r="V96" s="56"/>
      <c r="W96" s="56"/>
      <c r="X96" s="56"/>
      <c r="Y96" s="56"/>
      <c r="Z96" s="56"/>
      <c r="AA96" s="56"/>
      <c r="AB96" s="56"/>
      <c r="AC96" s="56"/>
      <c r="AD96" s="56"/>
      <c r="AE96" s="56"/>
      <c r="AF96" s="56"/>
      <c r="AG96" s="56"/>
      <c r="AH96" s="56"/>
      <c r="AI96" s="56"/>
      <c r="AJ96" s="56"/>
    </row>
    <row r="97" ht="21.75" customHeight="1">
      <c r="A97" s="85">
        <v>93.0</v>
      </c>
      <c r="B97" s="79" t="s">
        <v>336</v>
      </c>
      <c r="C97" s="79" t="s">
        <v>143</v>
      </c>
      <c r="D97" s="79" t="s">
        <v>161</v>
      </c>
      <c r="E97" s="86" t="s">
        <v>145</v>
      </c>
      <c r="F97" s="87">
        <v>815.0</v>
      </c>
      <c r="G97" s="105">
        <v>43228.0</v>
      </c>
      <c r="H97" s="93" t="s">
        <v>342</v>
      </c>
      <c r="I97" s="93"/>
      <c r="J97" s="93" t="s">
        <v>147</v>
      </c>
      <c r="K97" s="93"/>
      <c r="L97" s="93" t="s">
        <v>148</v>
      </c>
      <c r="M97" s="93" t="s">
        <v>147</v>
      </c>
      <c r="N97" s="89"/>
      <c r="O97" s="90"/>
      <c r="P97" s="89" t="s">
        <v>343</v>
      </c>
      <c r="Q97" s="92"/>
      <c r="R97" s="56"/>
      <c r="S97" s="56"/>
      <c r="T97" s="56"/>
      <c r="U97" s="56"/>
      <c r="V97" s="56"/>
      <c r="W97" s="56"/>
      <c r="X97" s="56"/>
      <c r="Y97" s="56"/>
      <c r="Z97" s="56"/>
      <c r="AA97" s="56"/>
      <c r="AB97" s="56"/>
      <c r="AC97" s="56"/>
      <c r="AD97" s="56"/>
      <c r="AE97" s="56"/>
      <c r="AF97" s="56"/>
      <c r="AG97" s="56"/>
      <c r="AH97" s="56"/>
      <c r="AI97" s="56"/>
      <c r="AJ97" s="56"/>
    </row>
    <row r="98" ht="21.75" customHeight="1">
      <c r="A98" s="78">
        <v>94.0</v>
      </c>
      <c r="B98" s="79" t="s">
        <v>336</v>
      </c>
      <c r="C98" s="79" t="s">
        <v>143</v>
      </c>
      <c r="D98" s="79" t="s">
        <v>161</v>
      </c>
      <c r="E98" s="86" t="s">
        <v>145</v>
      </c>
      <c r="F98" s="87">
        <v>412.0</v>
      </c>
      <c r="G98" s="105">
        <v>43161.0</v>
      </c>
      <c r="H98" s="93" t="s">
        <v>344</v>
      </c>
      <c r="I98" s="93"/>
      <c r="J98" s="93" t="s">
        <v>147</v>
      </c>
      <c r="K98" s="93"/>
      <c r="L98" s="93"/>
      <c r="M98" s="93" t="s">
        <v>147</v>
      </c>
      <c r="N98" s="89" t="s">
        <v>147</v>
      </c>
      <c r="O98" s="90"/>
      <c r="P98" s="116" t="s">
        <v>345</v>
      </c>
      <c r="Q98" s="92"/>
      <c r="R98" s="56"/>
      <c r="S98" s="56"/>
      <c r="T98" s="56"/>
      <c r="U98" s="56"/>
      <c r="V98" s="56"/>
      <c r="W98" s="56"/>
      <c r="X98" s="56"/>
      <c r="Y98" s="56"/>
      <c r="Z98" s="56"/>
      <c r="AA98" s="56"/>
      <c r="AB98" s="56"/>
      <c r="AC98" s="56"/>
      <c r="AD98" s="56"/>
      <c r="AE98" s="56"/>
      <c r="AF98" s="56"/>
      <c r="AG98" s="56"/>
      <c r="AH98" s="56"/>
      <c r="AI98" s="56"/>
      <c r="AJ98" s="56"/>
    </row>
    <row r="99" ht="21.75" customHeight="1">
      <c r="A99" s="85">
        <v>95.0</v>
      </c>
      <c r="B99" s="79" t="s">
        <v>336</v>
      </c>
      <c r="C99" s="79" t="s">
        <v>143</v>
      </c>
      <c r="D99" s="79" t="s">
        <v>161</v>
      </c>
      <c r="E99" s="86" t="s">
        <v>145</v>
      </c>
      <c r="F99" s="87">
        <v>2004.0</v>
      </c>
      <c r="G99" s="105">
        <v>43069.0</v>
      </c>
      <c r="H99" s="93" t="s">
        <v>346</v>
      </c>
      <c r="I99" s="93" t="s">
        <v>347</v>
      </c>
      <c r="J99" s="93" t="s">
        <v>147</v>
      </c>
      <c r="K99" s="93"/>
      <c r="L99" s="93" t="s">
        <v>148</v>
      </c>
      <c r="M99" s="93"/>
      <c r="N99" s="89"/>
      <c r="O99" s="90"/>
      <c r="P99" s="89"/>
      <c r="Q99" s="92"/>
      <c r="R99" s="56"/>
      <c r="S99" s="56"/>
      <c r="T99" s="56"/>
      <c r="U99" s="56"/>
      <c r="V99" s="56"/>
      <c r="W99" s="56"/>
      <c r="X99" s="56"/>
      <c r="Y99" s="56"/>
      <c r="Z99" s="56"/>
      <c r="AA99" s="56"/>
      <c r="AB99" s="56"/>
      <c r="AC99" s="56"/>
      <c r="AD99" s="56"/>
      <c r="AE99" s="56"/>
      <c r="AF99" s="56"/>
      <c r="AG99" s="56"/>
      <c r="AH99" s="56"/>
      <c r="AI99" s="56"/>
      <c r="AJ99" s="56"/>
    </row>
    <row r="100" ht="21.75" customHeight="1">
      <c r="A100" s="85">
        <v>96.0</v>
      </c>
      <c r="B100" s="79" t="s">
        <v>336</v>
      </c>
      <c r="C100" s="79" t="s">
        <v>143</v>
      </c>
      <c r="D100" s="79" t="s">
        <v>161</v>
      </c>
      <c r="E100" s="86" t="s">
        <v>145</v>
      </c>
      <c r="F100" s="87">
        <v>648.0</v>
      </c>
      <c r="G100" s="105">
        <v>42844.0</v>
      </c>
      <c r="H100" s="93" t="s">
        <v>348</v>
      </c>
      <c r="I100" s="93"/>
      <c r="J100" s="93" t="s">
        <v>147</v>
      </c>
      <c r="K100" s="93"/>
      <c r="L100" s="93" t="s">
        <v>349</v>
      </c>
      <c r="M100" s="93" t="s">
        <v>147</v>
      </c>
      <c r="N100" s="89"/>
      <c r="O100" s="90"/>
      <c r="P100" s="89"/>
      <c r="Q100" s="92"/>
      <c r="R100" s="56"/>
      <c r="S100" s="56"/>
      <c r="T100" s="56"/>
      <c r="U100" s="56"/>
      <c r="V100" s="56"/>
      <c r="W100" s="56"/>
      <c r="X100" s="56"/>
      <c r="Y100" s="56"/>
      <c r="Z100" s="56"/>
      <c r="AA100" s="56"/>
      <c r="AB100" s="56"/>
      <c r="AC100" s="56"/>
      <c r="AD100" s="56"/>
      <c r="AE100" s="56"/>
      <c r="AF100" s="56"/>
      <c r="AG100" s="56"/>
      <c r="AH100" s="56"/>
      <c r="AI100" s="56"/>
      <c r="AJ100" s="56"/>
    </row>
    <row r="101" ht="21.75" customHeight="1">
      <c r="A101" s="78">
        <v>97.0</v>
      </c>
      <c r="B101" s="79" t="s">
        <v>336</v>
      </c>
      <c r="C101" s="79" t="s">
        <v>143</v>
      </c>
      <c r="D101" s="79" t="s">
        <v>161</v>
      </c>
      <c r="E101" s="86" t="s">
        <v>145</v>
      </c>
      <c r="F101" s="87">
        <v>484.0</v>
      </c>
      <c r="G101" s="105">
        <v>42818.0</v>
      </c>
      <c r="H101" s="93" t="s">
        <v>350</v>
      </c>
      <c r="I101" s="93"/>
      <c r="J101" s="93" t="s">
        <v>147</v>
      </c>
      <c r="K101" s="93"/>
      <c r="L101" s="93" t="s">
        <v>148</v>
      </c>
      <c r="M101" s="93" t="s">
        <v>147</v>
      </c>
      <c r="N101" s="89"/>
      <c r="O101" s="90"/>
      <c r="P101" s="89"/>
      <c r="Q101" s="92"/>
      <c r="R101" s="56"/>
      <c r="S101" s="56"/>
      <c r="T101" s="56"/>
      <c r="U101" s="56"/>
      <c r="V101" s="56"/>
      <c r="W101" s="56"/>
      <c r="X101" s="56"/>
      <c r="Y101" s="56"/>
      <c r="Z101" s="56"/>
      <c r="AA101" s="56"/>
      <c r="AB101" s="56"/>
      <c r="AC101" s="56"/>
      <c r="AD101" s="56"/>
      <c r="AE101" s="56"/>
      <c r="AF101" s="56"/>
      <c r="AG101" s="56"/>
      <c r="AH101" s="56"/>
      <c r="AI101" s="56"/>
      <c r="AJ101" s="56"/>
    </row>
    <row r="102" ht="21.75" customHeight="1">
      <c r="A102" s="85">
        <v>98.0</v>
      </c>
      <c r="B102" s="79" t="s">
        <v>336</v>
      </c>
      <c r="C102" s="79" t="s">
        <v>143</v>
      </c>
      <c r="D102" s="79" t="s">
        <v>161</v>
      </c>
      <c r="E102" s="86" t="s">
        <v>145</v>
      </c>
      <c r="F102" s="87">
        <v>124.0</v>
      </c>
      <c r="G102" s="105">
        <v>42395.0</v>
      </c>
      <c r="H102" s="93" t="s">
        <v>351</v>
      </c>
      <c r="I102" s="93"/>
      <c r="J102" s="93" t="s">
        <v>147</v>
      </c>
      <c r="K102" s="93"/>
      <c r="L102" s="93" t="s">
        <v>352</v>
      </c>
      <c r="M102" s="93"/>
      <c r="N102" s="89"/>
      <c r="O102" s="90"/>
      <c r="P102" s="89"/>
      <c r="Q102" s="92"/>
      <c r="R102" s="56"/>
      <c r="S102" s="56"/>
      <c r="T102" s="56"/>
      <c r="U102" s="56"/>
      <c r="V102" s="56"/>
      <c r="W102" s="56"/>
      <c r="X102" s="56"/>
      <c r="Y102" s="56"/>
      <c r="Z102" s="56"/>
      <c r="AA102" s="56"/>
      <c r="AB102" s="56"/>
      <c r="AC102" s="56"/>
      <c r="AD102" s="56"/>
      <c r="AE102" s="56"/>
      <c r="AF102" s="56"/>
      <c r="AG102" s="56"/>
      <c r="AH102" s="56"/>
      <c r="AI102" s="56"/>
      <c r="AJ102" s="56"/>
    </row>
    <row r="103" ht="21.75" customHeight="1">
      <c r="A103" s="85">
        <v>99.0</v>
      </c>
      <c r="B103" s="79" t="s">
        <v>336</v>
      </c>
      <c r="C103" s="79" t="s">
        <v>143</v>
      </c>
      <c r="D103" s="79" t="s">
        <v>161</v>
      </c>
      <c r="E103" s="86" t="s">
        <v>145</v>
      </c>
      <c r="F103" s="87">
        <v>1082.0</v>
      </c>
      <c r="G103" s="105">
        <v>42150.0</v>
      </c>
      <c r="H103" s="93" t="s">
        <v>353</v>
      </c>
      <c r="I103" s="93"/>
      <c r="J103" s="93" t="s">
        <v>147</v>
      </c>
      <c r="K103" s="93"/>
      <c r="L103" s="93" t="s">
        <v>148</v>
      </c>
      <c r="M103" s="95" t="s">
        <v>147</v>
      </c>
      <c r="N103" s="89" t="s">
        <v>147</v>
      </c>
      <c r="O103" s="90"/>
      <c r="P103" s="89" t="s">
        <v>354</v>
      </c>
      <c r="Q103" s="92"/>
      <c r="R103" s="56"/>
      <c r="S103" s="56"/>
      <c r="T103" s="56"/>
      <c r="U103" s="56"/>
      <c r="V103" s="56"/>
      <c r="W103" s="56"/>
      <c r="X103" s="56"/>
      <c r="Y103" s="56"/>
      <c r="Z103" s="56"/>
      <c r="AA103" s="56"/>
      <c r="AB103" s="56"/>
      <c r="AC103" s="56"/>
      <c r="AD103" s="56"/>
      <c r="AE103" s="56"/>
      <c r="AF103" s="56"/>
      <c r="AG103" s="56"/>
      <c r="AH103" s="56"/>
      <c r="AI103" s="56"/>
      <c r="AJ103" s="56"/>
    </row>
    <row r="104" ht="21.75" customHeight="1">
      <c r="A104" s="78">
        <v>100.0</v>
      </c>
      <c r="B104" s="79" t="s">
        <v>336</v>
      </c>
      <c r="C104" s="79" t="s">
        <v>143</v>
      </c>
      <c r="D104" s="79" t="s">
        <v>161</v>
      </c>
      <c r="E104" s="86" t="s">
        <v>145</v>
      </c>
      <c r="F104" s="87">
        <v>1072.0</v>
      </c>
      <c r="G104" s="105">
        <v>42150.0</v>
      </c>
      <c r="H104" s="93" t="s">
        <v>355</v>
      </c>
      <c r="I104" s="93"/>
      <c r="J104" s="93" t="s">
        <v>147</v>
      </c>
      <c r="K104" s="93"/>
      <c r="L104" s="93" t="s">
        <v>148</v>
      </c>
      <c r="M104" s="93" t="s">
        <v>147</v>
      </c>
      <c r="N104" s="89" t="s">
        <v>147</v>
      </c>
      <c r="O104" s="90"/>
      <c r="P104" s="116" t="s">
        <v>356</v>
      </c>
      <c r="Q104" s="92"/>
      <c r="R104" s="56"/>
      <c r="S104" s="56"/>
      <c r="T104" s="56"/>
      <c r="U104" s="56"/>
      <c r="V104" s="56"/>
      <c r="W104" s="56"/>
      <c r="X104" s="56"/>
      <c r="Y104" s="56"/>
      <c r="Z104" s="56"/>
      <c r="AA104" s="56"/>
      <c r="AB104" s="56"/>
      <c r="AC104" s="56"/>
      <c r="AD104" s="56"/>
      <c r="AE104" s="56"/>
      <c r="AF104" s="56"/>
      <c r="AG104" s="56"/>
      <c r="AH104" s="56"/>
      <c r="AI104" s="56"/>
      <c r="AJ104" s="56"/>
    </row>
    <row r="105" ht="21.75" customHeight="1">
      <c r="A105" s="85">
        <v>101.0</v>
      </c>
      <c r="B105" s="79" t="s">
        <v>336</v>
      </c>
      <c r="C105" s="79" t="s">
        <v>143</v>
      </c>
      <c r="D105" s="79" t="s">
        <v>161</v>
      </c>
      <c r="E105" s="86" t="s">
        <v>145</v>
      </c>
      <c r="F105" s="87">
        <v>106.0</v>
      </c>
      <c r="G105" s="105">
        <v>42025.0</v>
      </c>
      <c r="H105" s="93" t="s">
        <v>357</v>
      </c>
      <c r="I105" s="93"/>
      <c r="J105" s="93" t="s">
        <v>147</v>
      </c>
      <c r="K105" s="93"/>
      <c r="L105" s="93" t="s">
        <v>352</v>
      </c>
      <c r="M105" s="93" t="s">
        <v>147</v>
      </c>
      <c r="N105" s="89"/>
      <c r="O105" s="90"/>
      <c r="P105" s="89"/>
      <c r="Q105" s="92"/>
      <c r="R105" s="56"/>
      <c r="S105" s="56"/>
      <c r="T105" s="56"/>
      <c r="U105" s="56"/>
      <c r="V105" s="56"/>
      <c r="W105" s="56"/>
      <c r="X105" s="56"/>
      <c r="Y105" s="56"/>
      <c r="Z105" s="56"/>
      <c r="AA105" s="56"/>
      <c r="AB105" s="56"/>
      <c r="AC105" s="56"/>
      <c r="AD105" s="56"/>
      <c r="AE105" s="56"/>
      <c r="AF105" s="56"/>
      <c r="AG105" s="56"/>
      <c r="AH105" s="56"/>
      <c r="AI105" s="56"/>
      <c r="AJ105" s="56"/>
    </row>
    <row r="106" ht="21.75" customHeight="1">
      <c r="A106" s="78">
        <v>102.0</v>
      </c>
      <c r="B106" s="79" t="s">
        <v>336</v>
      </c>
      <c r="C106" s="79" t="s">
        <v>143</v>
      </c>
      <c r="D106" s="79" t="s">
        <v>161</v>
      </c>
      <c r="E106" s="86" t="s">
        <v>145</v>
      </c>
      <c r="F106" s="87">
        <v>863.0</v>
      </c>
      <c r="G106" s="105">
        <v>39888.0</v>
      </c>
      <c r="H106" s="93" t="s">
        <v>358</v>
      </c>
      <c r="I106" s="93"/>
      <c r="J106" s="93" t="s">
        <v>147</v>
      </c>
      <c r="K106" s="93"/>
      <c r="L106" s="93" t="s">
        <v>148</v>
      </c>
      <c r="M106" s="93" t="s">
        <v>147</v>
      </c>
      <c r="N106" s="89"/>
      <c r="O106" s="90"/>
      <c r="P106" s="89"/>
      <c r="Q106" s="113"/>
      <c r="R106" s="60"/>
      <c r="S106" s="60"/>
      <c r="T106" s="60"/>
      <c r="U106" s="60"/>
      <c r="V106" s="60"/>
      <c r="W106" s="60"/>
      <c r="X106" s="60"/>
      <c r="Y106" s="60"/>
      <c r="Z106" s="60"/>
      <c r="AA106" s="60"/>
      <c r="AB106" s="60"/>
      <c r="AC106" s="60"/>
      <c r="AD106" s="60"/>
      <c r="AE106" s="60"/>
      <c r="AF106" s="60"/>
      <c r="AG106" s="60"/>
      <c r="AH106" s="60"/>
      <c r="AI106" s="60"/>
      <c r="AJ106" s="60"/>
    </row>
    <row r="107" ht="21.75" customHeight="1">
      <c r="A107" s="85">
        <v>103.0</v>
      </c>
      <c r="B107" s="79" t="s">
        <v>336</v>
      </c>
      <c r="C107" s="79" t="s">
        <v>143</v>
      </c>
      <c r="D107" s="79" t="s">
        <v>161</v>
      </c>
      <c r="E107" s="86" t="s">
        <v>145</v>
      </c>
      <c r="F107" s="87">
        <v>153.0</v>
      </c>
      <c r="G107" s="105">
        <v>39106.0</v>
      </c>
      <c r="H107" s="93" t="s">
        <v>359</v>
      </c>
      <c r="I107" s="93" t="s">
        <v>360</v>
      </c>
      <c r="J107" s="93" t="s">
        <v>147</v>
      </c>
      <c r="K107" s="93"/>
      <c r="L107" s="93" t="s">
        <v>148</v>
      </c>
      <c r="M107" s="93" t="s">
        <v>147</v>
      </c>
      <c r="N107" s="89" t="s">
        <v>147</v>
      </c>
      <c r="O107" s="90"/>
      <c r="P107" s="89" t="s">
        <v>361</v>
      </c>
      <c r="Q107" s="92"/>
      <c r="R107" s="56"/>
      <c r="S107" s="56"/>
      <c r="T107" s="56"/>
      <c r="U107" s="56"/>
      <c r="V107" s="56"/>
      <c r="W107" s="56"/>
      <c r="X107" s="56"/>
      <c r="Y107" s="56"/>
      <c r="Z107" s="56"/>
      <c r="AA107" s="56"/>
      <c r="AB107" s="56"/>
      <c r="AC107" s="56"/>
      <c r="AD107" s="56"/>
      <c r="AE107" s="56"/>
      <c r="AF107" s="56"/>
      <c r="AG107" s="56"/>
      <c r="AH107" s="56"/>
      <c r="AI107" s="56"/>
      <c r="AJ107" s="56"/>
    </row>
    <row r="108" ht="21.75" customHeight="1">
      <c r="A108" s="85">
        <v>104.0</v>
      </c>
      <c r="B108" s="79" t="s">
        <v>336</v>
      </c>
      <c r="C108" s="79" t="s">
        <v>143</v>
      </c>
      <c r="D108" s="79" t="s">
        <v>161</v>
      </c>
      <c r="E108" s="86" t="s">
        <v>145</v>
      </c>
      <c r="F108" s="87">
        <v>2070.0</v>
      </c>
      <c r="G108" s="105">
        <v>35663.0</v>
      </c>
      <c r="H108" s="93" t="s">
        <v>362</v>
      </c>
      <c r="I108" s="93" t="s">
        <v>363</v>
      </c>
      <c r="J108" s="93" t="s">
        <v>147</v>
      </c>
      <c r="K108" s="93"/>
      <c r="L108" s="93" t="s">
        <v>364</v>
      </c>
      <c r="M108" s="93" t="s">
        <v>147</v>
      </c>
      <c r="N108" s="89"/>
      <c r="O108" s="90"/>
      <c r="P108" s="89"/>
      <c r="Q108" s="92"/>
      <c r="R108" s="56"/>
      <c r="S108" s="56"/>
      <c r="T108" s="56"/>
      <c r="U108" s="56"/>
      <c r="V108" s="56"/>
      <c r="W108" s="56"/>
      <c r="X108" s="56"/>
      <c r="Y108" s="56"/>
      <c r="Z108" s="56"/>
      <c r="AA108" s="56"/>
      <c r="AB108" s="56"/>
      <c r="AC108" s="56"/>
      <c r="AD108" s="56"/>
      <c r="AE108" s="56"/>
      <c r="AF108" s="56"/>
      <c r="AG108" s="56"/>
      <c r="AH108" s="56"/>
      <c r="AI108" s="56"/>
      <c r="AJ108" s="56"/>
    </row>
    <row r="109" ht="21.75" customHeight="1">
      <c r="A109" s="78">
        <v>105.0</v>
      </c>
      <c r="B109" s="79" t="s">
        <v>336</v>
      </c>
      <c r="C109" s="79" t="s">
        <v>143</v>
      </c>
      <c r="D109" s="79" t="s">
        <v>263</v>
      </c>
      <c r="E109" s="86" t="s">
        <v>145</v>
      </c>
      <c r="F109" s="106">
        <v>2.0</v>
      </c>
      <c r="G109" s="105">
        <v>37299.0</v>
      </c>
      <c r="H109" s="93" t="s">
        <v>365</v>
      </c>
      <c r="I109" s="93" t="s">
        <v>366</v>
      </c>
      <c r="J109" s="93" t="s">
        <v>147</v>
      </c>
      <c r="K109" s="93"/>
      <c r="L109" s="93" t="s">
        <v>367</v>
      </c>
      <c r="M109" s="93"/>
      <c r="N109" s="89"/>
      <c r="O109" s="90"/>
      <c r="P109" s="89"/>
      <c r="Q109" s="92"/>
      <c r="R109" s="56"/>
      <c r="S109" s="56"/>
      <c r="T109" s="56"/>
      <c r="U109" s="56"/>
      <c r="V109" s="56"/>
      <c r="W109" s="56"/>
      <c r="X109" s="56"/>
      <c r="Y109" s="56"/>
      <c r="Z109" s="56"/>
      <c r="AA109" s="56"/>
      <c r="AB109" s="56"/>
      <c r="AC109" s="56"/>
      <c r="AD109" s="56"/>
      <c r="AE109" s="56"/>
      <c r="AF109" s="56"/>
      <c r="AG109" s="56"/>
      <c r="AH109" s="56"/>
      <c r="AI109" s="56"/>
      <c r="AJ109" s="56"/>
    </row>
    <row r="110" ht="21.75" customHeight="1">
      <c r="A110" s="85">
        <v>106.0</v>
      </c>
      <c r="B110" s="79" t="s">
        <v>336</v>
      </c>
      <c r="C110" s="79" t="s">
        <v>143</v>
      </c>
      <c r="D110" s="79" t="s">
        <v>271</v>
      </c>
      <c r="E110" s="86" t="s">
        <v>145</v>
      </c>
      <c r="F110" s="106">
        <v>5.0</v>
      </c>
      <c r="G110" s="105">
        <v>42545.0</v>
      </c>
      <c r="H110" s="93" t="s">
        <v>368</v>
      </c>
      <c r="I110" s="93"/>
      <c r="J110" s="93" t="s">
        <v>147</v>
      </c>
      <c r="K110" s="93"/>
      <c r="L110" s="93" t="s">
        <v>273</v>
      </c>
      <c r="M110" s="93" t="s">
        <v>147</v>
      </c>
      <c r="N110" s="89"/>
      <c r="O110" s="90"/>
      <c r="P110" s="89"/>
      <c r="Q110" s="92"/>
      <c r="R110" s="56"/>
      <c r="S110" s="56"/>
      <c r="T110" s="56"/>
      <c r="U110" s="56"/>
      <c r="V110" s="56"/>
      <c r="W110" s="56"/>
      <c r="X110" s="56"/>
      <c r="Y110" s="56"/>
      <c r="Z110" s="56"/>
      <c r="AA110" s="56"/>
      <c r="AB110" s="56"/>
      <c r="AC110" s="56"/>
      <c r="AD110" s="56"/>
      <c r="AE110" s="56"/>
      <c r="AF110" s="56"/>
      <c r="AG110" s="56"/>
      <c r="AH110" s="56"/>
      <c r="AI110" s="56"/>
      <c r="AJ110" s="56"/>
    </row>
    <row r="111" ht="21.75" customHeight="1">
      <c r="A111" s="85">
        <v>107.0</v>
      </c>
      <c r="B111" s="79" t="s">
        <v>336</v>
      </c>
      <c r="C111" s="79" t="s">
        <v>143</v>
      </c>
      <c r="D111" s="117" t="s">
        <v>263</v>
      </c>
      <c r="E111" s="86" t="s">
        <v>145</v>
      </c>
      <c r="F111" s="87">
        <v>1.0</v>
      </c>
      <c r="G111" s="105">
        <v>42410.0</v>
      </c>
      <c r="H111" s="93" t="s">
        <v>369</v>
      </c>
      <c r="I111" s="93"/>
      <c r="J111" s="93" t="s">
        <v>147</v>
      </c>
      <c r="K111" s="93"/>
      <c r="L111" s="93" t="s">
        <v>352</v>
      </c>
      <c r="M111" s="93"/>
      <c r="N111" s="89"/>
      <c r="O111" s="90"/>
      <c r="P111" s="89"/>
      <c r="Q111" s="92"/>
      <c r="R111" s="56"/>
      <c r="S111" s="56"/>
      <c r="T111" s="56"/>
      <c r="U111" s="56"/>
      <c r="V111" s="56"/>
      <c r="W111" s="56"/>
      <c r="X111" s="56"/>
      <c r="Y111" s="56"/>
      <c r="Z111" s="56"/>
      <c r="AA111" s="56"/>
      <c r="AB111" s="56"/>
      <c r="AC111" s="56"/>
      <c r="AD111" s="56"/>
      <c r="AE111" s="56"/>
      <c r="AF111" s="56"/>
      <c r="AG111" s="56"/>
      <c r="AH111" s="56"/>
      <c r="AI111" s="56"/>
      <c r="AJ111" s="56"/>
    </row>
    <row r="112" ht="21.75" customHeight="1">
      <c r="A112" s="78">
        <v>108.0</v>
      </c>
      <c r="B112" s="79" t="s">
        <v>336</v>
      </c>
      <c r="C112" s="79" t="s">
        <v>143</v>
      </c>
      <c r="D112" s="79" t="s">
        <v>271</v>
      </c>
      <c r="E112" s="86" t="s">
        <v>145</v>
      </c>
      <c r="F112" s="87">
        <v>17.0</v>
      </c>
      <c r="G112" s="105">
        <v>40695.0</v>
      </c>
      <c r="H112" s="93" t="s">
        <v>370</v>
      </c>
      <c r="I112" s="93" t="s">
        <v>371</v>
      </c>
      <c r="J112" s="93" t="s">
        <v>147</v>
      </c>
      <c r="K112" s="93"/>
      <c r="L112" s="93" t="s">
        <v>352</v>
      </c>
      <c r="M112" s="93"/>
      <c r="N112" s="89"/>
      <c r="O112" s="90"/>
      <c r="P112" s="89"/>
      <c r="Q112" s="92"/>
      <c r="R112" s="56"/>
      <c r="S112" s="56"/>
      <c r="T112" s="56"/>
      <c r="U112" s="56"/>
      <c r="V112" s="56"/>
      <c r="W112" s="56"/>
      <c r="X112" s="56"/>
      <c r="Y112" s="56"/>
      <c r="Z112" s="56"/>
      <c r="AA112" s="56"/>
      <c r="AB112" s="56"/>
      <c r="AC112" s="56"/>
      <c r="AD112" s="56"/>
      <c r="AE112" s="56"/>
      <c r="AF112" s="56"/>
      <c r="AG112" s="56"/>
      <c r="AH112" s="56"/>
      <c r="AI112" s="56"/>
      <c r="AJ112" s="56"/>
    </row>
    <row r="113" ht="21.75" customHeight="1">
      <c r="A113" s="85">
        <v>109.0</v>
      </c>
      <c r="B113" s="79" t="s">
        <v>336</v>
      </c>
      <c r="C113" s="79" t="s">
        <v>372</v>
      </c>
      <c r="D113" s="79" t="s">
        <v>373</v>
      </c>
      <c r="E113" s="86" t="s">
        <v>145</v>
      </c>
      <c r="F113" s="87">
        <v>1.0</v>
      </c>
      <c r="G113" s="105">
        <v>33425.0</v>
      </c>
      <c r="H113" s="93" t="s">
        <v>374</v>
      </c>
      <c r="I113" s="93" t="s">
        <v>374</v>
      </c>
      <c r="J113" s="93" t="s">
        <v>147</v>
      </c>
      <c r="K113" s="93"/>
      <c r="L113" s="93" t="s">
        <v>375</v>
      </c>
      <c r="M113" s="93" t="s">
        <v>147</v>
      </c>
      <c r="N113" s="89"/>
      <c r="O113" s="90"/>
      <c r="P113" s="89"/>
      <c r="Q113" s="92"/>
      <c r="R113" s="56"/>
      <c r="S113" s="56"/>
      <c r="T113" s="56"/>
      <c r="U113" s="56"/>
      <c r="V113" s="56"/>
      <c r="W113" s="56"/>
      <c r="X113" s="56"/>
      <c r="Y113" s="56"/>
      <c r="Z113" s="56"/>
      <c r="AA113" s="56"/>
      <c r="AB113" s="56"/>
      <c r="AC113" s="56"/>
      <c r="AD113" s="56"/>
      <c r="AE113" s="56"/>
      <c r="AF113" s="56"/>
      <c r="AG113" s="56"/>
      <c r="AH113" s="56"/>
      <c r="AI113" s="56"/>
      <c r="AJ113" s="56"/>
    </row>
    <row r="114" ht="21.75" customHeight="1">
      <c r="A114" s="85">
        <v>110.0</v>
      </c>
      <c r="B114" s="79" t="s">
        <v>336</v>
      </c>
      <c r="C114" s="79" t="s">
        <v>372</v>
      </c>
      <c r="D114" s="79" t="s">
        <v>144</v>
      </c>
      <c r="E114" s="86" t="s">
        <v>145</v>
      </c>
      <c r="F114" s="87">
        <v>1952.0</v>
      </c>
      <c r="G114" s="105">
        <v>43493.0</v>
      </c>
      <c r="H114" s="93" t="s">
        <v>376</v>
      </c>
      <c r="I114" s="93"/>
      <c r="J114" s="93" t="s">
        <v>147</v>
      </c>
      <c r="K114" s="93"/>
      <c r="L114" s="93" t="s">
        <v>148</v>
      </c>
      <c r="M114" s="93" t="s">
        <v>147</v>
      </c>
      <c r="N114" s="89" t="s">
        <v>147</v>
      </c>
      <c r="O114" s="90"/>
      <c r="P114" s="89" t="s">
        <v>377</v>
      </c>
      <c r="Q114" s="92"/>
      <c r="R114" s="56"/>
      <c r="S114" s="56"/>
      <c r="T114" s="56"/>
      <c r="U114" s="56"/>
      <c r="V114" s="56"/>
      <c r="W114" s="56"/>
      <c r="X114" s="56"/>
      <c r="Y114" s="56"/>
      <c r="Z114" s="56"/>
      <c r="AA114" s="56"/>
      <c r="AB114" s="56"/>
      <c r="AC114" s="56"/>
      <c r="AD114" s="56"/>
      <c r="AE114" s="56"/>
      <c r="AF114" s="56"/>
      <c r="AG114" s="56"/>
      <c r="AH114" s="56"/>
      <c r="AI114" s="56"/>
      <c r="AJ114" s="56"/>
    </row>
    <row r="115" ht="21.75" customHeight="1">
      <c r="A115" s="85">
        <v>111.0</v>
      </c>
      <c r="B115" s="79" t="s">
        <v>336</v>
      </c>
      <c r="C115" s="79" t="s">
        <v>372</v>
      </c>
      <c r="D115" s="79" t="s">
        <v>144</v>
      </c>
      <c r="E115" s="86" t="s">
        <v>145</v>
      </c>
      <c r="F115" s="87">
        <v>909.0</v>
      </c>
      <c r="G115" s="105">
        <v>38253.0</v>
      </c>
      <c r="H115" s="93" t="s">
        <v>378</v>
      </c>
      <c r="I115" s="93" t="s">
        <v>379</v>
      </c>
      <c r="J115" s="93" t="s">
        <v>147</v>
      </c>
      <c r="K115" s="93"/>
      <c r="L115" s="93" t="s">
        <v>148</v>
      </c>
      <c r="M115" s="93" t="s">
        <v>147</v>
      </c>
      <c r="N115" s="89"/>
      <c r="O115" s="90"/>
      <c r="P115" s="94" t="s">
        <v>380</v>
      </c>
      <c r="Q115" s="92"/>
      <c r="R115" s="56"/>
      <c r="S115" s="56"/>
      <c r="T115" s="56"/>
      <c r="U115" s="56"/>
      <c r="V115" s="56"/>
      <c r="W115" s="56"/>
      <c r="X115" s="56"/>
      <c r="Y115" s="56"/>
      <c r="Z115" s="56"/>
      <c r="AA115" s="56"/>
      <c r="AB115" s="56"/>
      <c r="AC115" s="56"/>
      <c r="AD115" s="56"/>
      <c r="AE115" s="56"/>
      <c r="AF115" s="56"/>
      <c r="AG115" s="56"/>
      <c r="AH115" s="56"/>
      <c r="AI115" s="56"/>
      <c r="AJ115" s="56"/>
    </row>
    <row r="116" ht="21.75" customHeight="1">
      <c r="A116" s="85">
        <v>112.0</v>
      </c>
      <c r="B116" s="79" t="s">
        <v>336</v>
      </c>
      <c r="C116" s="79" t="s">
        <v>372</v>
      </c>
      <c r="D116" s="79" t="s">
        <v>144</v>
      </c>
      <c r="E116" s="86" t="s">
        <v>145</v>
      </c>
      <c r="F116" s="87">
        <v>581.0</v>
      </c>
      <c r="G116" s="105">
        <v>36677.0</v>
      </c>
      <c r="H116" s="93" t="s">
        <v>381</v>
      </c>
      <c r="I116" s="93" t="s">
        <v>382</v>
      </c>
      <c r="J116" s="93" t="s">
        <v>383</v>
      </c>
      <c r="K116" s="93"/>
      <c r="L116" s="93" t="s">
        <v>384</v>
      </c>
      <c r="M116" s="93" t="s">
        <v>147</v>
      </c>
      <c r="N116" s="89"/>
      <c r="O116" s="90"/>
      <c r="P116" s="89" t="s">
        <v>385</v>
      </c>
      <c r="Q116" s="92"/>
      <c r="R116" s="56"/>
      <c r="S116" s="56"/>
      <c r="T116" s="56"/>
      <c r="U116" s="56"/>
      <c r="V116" s="56"/>
      <c r="W116" s="56"/>
      <c r="X116" s="56"/>
      <c r="Y116" s="56"/>
      <c r="Z116" s="56"/>
      <c r="AA116" s="56"/>
      <c r="AB116" s="56"/>
      <c r="AC116" s="56"/>
      <c r="AD116" s="56"/>
      <c r="AE116" s="56"/>
      <c r="AF116" s="56"/>
      <c r="AG116" s="56"/>
      <c r="AH116" s="56"/>
      <c r="AI116" s="56"/>
      <c r="AJ116" s="56"/>
    </row>
    <row r="117" ht="21.75" customHeight="1">
      <c r="A117" s="78">
        <v>113.0</v>
      </c>
      <c r="B117" s="79" t="s">
        <v>336</v>
      </c>
      <c r="C117" s="79" t="s">
        <v>372</v>
      </c>
      <c r="D117" s="79" t="s">
        <v>144</v>
      </c>
      <c r="E117" s="86" t="s">
        <v>145</v>
      </c>
      <c r="F117" s="87">
        <v>87.0</v>
      </c>
      <c r="G117" s="105">
        <v>34302.0</v>
      </c>
      <c r="H117" s="93" t="s">
        <v>386</v>
      </c>
      <c r="I117" s="93" t="s">
        <v>336</v>
      </c>
      <c r="J117" s="93" t="s">
        <v>147</v>
      </c>
      <c r="K117" s="93"/>
      <c r="L117" s="93" t="s">
        <v>148</v>
      </c>
      <c r="M117" s="93" t="s">
        <v>147</v>
      </c>
      <c r="N117" s="89" t="s">
        <v>147</v>
      </c>
      <c r="O117" s="90"/>
      <c r="P117" s="89" t="s">
        <v>387</v>
      </c>
      <c r="Q117" s="92"/>
      <c r="R117" s="56"/>
      <c r="S117" s="56"/>
      <c r="T117" s="56"/>
      <c r="U117" s="56"/>
      <c r="V117" s="56"/>
      <c r="W117" s="56"/>
      <c r="X117" s="56"/>
      <c r="Y117" s="56"/>
      <c r="Z117" s="56"/>
      <c r="AA117" s="56"/>
      <c r="AB117" s="56"/>
      <c r="AC117" s="56"/>
      <c r="AD117" s="56"/>
      <c r="AE117" s="56"/>
      <c r="AF117" s="56"/>
      <c r="AG117" s="56"/>
      <c r="AH117" s="56"/>
      <c r="AI117" s="56"/>
      <c r="AJ117" s="56"/>
    </row>
    <row r="118" ht="21.75" customHeight="1">
      <c r="A118" s="85">
        <v>114.0</v>
      </c>
      <c r="B118" s="79" t="s">
        <v>336</v>
      </c>
      <c r="C118" s="79" t="s">
        <v>372</v>
      </c>
      <c r="D118" s="79" t="s">
        <v>161</v>
      </c>
      <c r="E118" s="86" t="s">
        <v>145</v>
      </c>
      <c r="F118" s="87">
        <v>338.0</v>
      </c>
      <c r="G118" s="105">
        <v>43528.0</v>
      </c>
      <c r="H118" s="93" t="s">
        <v>388</v>
      </c>
      <c r="I118" s="93"/>
      <c r="J118" s="93" t="s">
        <v>147</v>
      </c>
      <c r="K118" s="93"/>
      <c r="L118" s="93" t="s">
        <v>148</v>
      </c>
      <c r="M118" s="93" t="s">
        <v>147</v>
      </c>
      <c r="N118" s="89"/>
      <c r="O118" s="90"/>
      <c r="P118" s="89"/>
      <c r="Q118" s="92"/>
      <c r="R118" s="56"/>
      <c r="S118" s="56"/>
      <c r="T118" s="56"/>
      <c r="U118" s="56"/>
      <c r="V118" s="56"/>
      <c r="W118" s="56"/>
      <c r="X118" s="56"/>
      <c r="Y118" s="56"/>
      <c r="Z118" s="56"/>
      <c r="AA118" s="56"/>
      <c r="AB118" s="56"/>
      <c r="AC118" s="56"/>
      <c r="AD118" s="56"/>
      <c r="AE118" s="56"/>
      <c r="AF118" s="56"/>
      <c r="AG118" s="56"/>
      <c r="AH118" s="56"/>
      <c r="AI118" s="56"/>
      <c r="AJ118" s="56"/>
    </row>
    <row r="119" ht="21.75" customHeight="1">
      <c r="A119" s="85">
        <v>115.0</v>
      </c>
      <c r="B119" s="79" t="s">
        <v>336</v>
      </c>
      <c r="C119" s="79" t="s">
        <v>372</v>
      </c>
      <c r="D119" s="79" t="s">
        <v>161</v>
      </c>
      <c r="E119" s="86" t="s">
        <v>145</v>
      </c>
      <c r="F119" s="87">
        <v>1499.0</v>
      </c>
      <c r="G119" s="105">
        <v>42989.0</v>
      </c>
      <c r="H119" s="93" t="s">
        <v>389</v>
      </c>
      <c r="I119" s="93"/>
      <c r="J119" s="93" t="s">
        <v>147</v>
      </c>
      <c r="K119" s="93"/>
      <c r="L119" s="93" t="s">
        <v>148</v>
      </c>
      <c r="M119" s="93" t="s">
        <v>147</v>
      </c>
      <c r="N119" s="89"/>
      <c r="O119" s="90"/>
      <c r="P119" s="89"/>
      <c r="Q119" s="92"/>
      <c r="R119" s="56"/>
      <c r="S119" s="56"/>
      <c r="T119" s="56"/>
      <c r="U119" s="56"/>
      <c r="V119" s="56"/>
      <c r="W119" s="56"/>
      <c r="X119" s="56"/>
      <c r="Y119" s="56"/>
      <c r="Z119" s="56"/>
      <c r="AA119" s="56"/>
      <c r="AB119" s="56"/>
      <c r="AC119" s="56"/>
      <c r="AD119" s="56"/>
      <c r="AE119" s="56"/>
      <c r="AF119" s="56"/>
      <c r="AG119" s="56"/>
      <c r="AH119" s="56"/>
      <c r="AI119" s="56"/>
      <c r="AJ119" s="56"/>
    </row>
    <row r="120" ht="21.75" customHeight="1">
      <c r="A120" s="78">
        <v>116.0</v>
      </c>
      <c r="B120" s="79" t="s">
        <v>336</v>
      </c>
      <c r="C120" s="79" t="s">
        <v>372</v>
      </c>
      <c r="D120" s="79" t="s">
        <v>161</v>
      </c>
      <c r="E120" s="86" t="s">
        <v>145</v>
      </c>
      <c r="F120" s="87">
        <v>1083.0</v>
      </c>
      <c r="G120" s="105">
        <v>42150.0</v>
      </c>
      <c r="H120" s="93" t="s">
        <v>390</v>
      </c>
      <c r="I120" s="93"/>
      <c r="J120" s="93" t="s">
        <v>147</v>
      </c>
      <c r="K120" s="93"/>
      <c r="L120" s="93" t="s">
        <v>148</v>
      </c>
      <c r="M120" s="93" t="s">
        <v>147</v>
      </c>
      <c r="N120" s="89" t="s">
        <v>147</v>
      </c>
      <c r="O120" s="90"/>
      <c r="P120" s="89" t="s">
        <v>391</v>
      </c>
      <c r="Q120" s="92"/>
      <c r="R120" s="56"/>
      <c r="S120" s="56"/>
      <c r="T120" s="56"/>
      <c r="U120" s="56"/>
      <c r="V120" s="56"/>
      <c r="W120" s="56"/>
      <c r="X120" s="56"/>
      <c r="Y120" s="56"/>
      <c r="Z120" s="56"/>
      <c r="AA120" s="56"/>
      <c r="AB120" s="56"/>
      <c r="AC120" s="56"/>
      <c r="AD120" s="56"/>
      <c r="AE120" s="56"/>
      <c r="AF120" s="56"/>
      <c r="AG120" s="56"/>
      <c r="AH120" s="56"/>
      <c r="AI120" s="56"/>
      <c r="AJ120" s="56"/>
    </row>
    <row r="121" ht="21.75" customHeight="1">
      <c r="A121" s="78">
        <v>117.0</v>
      </c>
      <c r="B121" s="79" t="s">
        <v>336</v>
      </c>
      <c r="C121" s="79" t="s">
        <v>372</v>
      </c>
      <c r="D121" s="79" t="s">
        <v>161</v>
      </c>
      <c r="E121" s="86" t="s">
        <v>145</v>
      </c>
      <c r="F121" s="87">
        <v>1069.0</v>
      </c>
      <c r="G121" s="105">
        <v>42150.0</v>
      </c>
      <c r="H121" s="93" t="s">
        <v>392</v>
      </c>
      <c r="I121" s="93"/>
      <c r="J121" s="93" t="s">
        <v>147</v>
      </c>
      <c r="K121" s="93"/>
      <c r="L121" s="93" t="s">
        <v>148</v>
      </c>
      <c r="M121" s="93" t="s">
        <v>147</v>
      </c>
      <c r="N121" s="89" t="s">
        <v>147</v>
      </c>
      <c r="O121" s="90"/>
      <c r="P121" s="89" t="s">
        <v>393</v>
      </c>
      <c r="Q121" s="92"/>
      <c r="R121" s="56"/>
      <c r="S121" s="56"/>
      <c r="T121" s="56"/>
      <c r="U121" s="56"/>
      <c r="V121" s="56"/>
      <c r="W121" s="56"/>
      <c r="X121" s="56"/>
      <c r="Y121" s="56"/>
      <c r="Z121" s="56"/>
      <c r="AA121" s="56"/>
      <c r="AB121" s="56"/>
      <c r="AC121" s="56"/>
      <c r="AD121" s="56"/>
      <c r="AE121" s="56"/>
      <c r="AF121" s="56"/>
      <c r="AG121" s="56"/>
      <c r="AH121" s="56"/>
      <c r="AI121" s="56"/>
      <c r="AJ121" s="56"/>
    </row>
    <row r="122" ht="21.75" customHeight="1">
      <c r="A122" s="78">
        <v>118.0</v>
      </c>
      <c r="B122" s="79" t="s">
        <v>336</v>
      </c>
      <c r="C122" s="79" t="s">
        <v>372</v>
      </c>
      <c r="D122" s="79" t="s">
        <v>161</v>
      </c>
      <c r="E122" s="86" t="s">
        <v>145</v>
      </c>
      <c r="F122" s="87">
        <v>2052.0</v>
      </c>
      <c r="G122" s="105">
        <v>41928.0</v>
      </c>
      <c r="H122" s="93" t="s">
        <v>394</v>
      </c>
      <c r="I122" s="93"/>
      <c r="J122" s="93" t="s">
        <v>147</v>
      </c>
      <c r="K122" s="93"/>
      <c r="L122" s="93"/>
      <c r="M122" s="93" t="s">
        <v>147</v>
      </c>
      <c r="N122" s="89"/>
      <c r="O122" s="90"/>
      <c r="P122" s="89"/>
      <c r="Q122" s="92"/>
      <c r="R122" s="56"/>
      <c r="S122" s="56"/>
      <c r="T122" s="56"/>
      <c r="U122" s="56"/>
      <c r="V122" s="56"/>
      <c r="W122" s="56"/>
      <c r="X122" s="56"/>
      <c r="Y122" s="56"/>
      <c r="Z122" s="56"/>
      <c r="AA122" s="56"/>
      <c r="AB122" s="56"/>
      <c r="AC122" s="56"/>
      <c r="AD122" s="56"/>
      <c r="AE122" s="56"/>
      <c r="AF122" s="56"/>
      <c r="AG122" s="56"/>
      <c r="AH122" s="56"/>
      <c r="AI122" s="56"/>
      <c r="AJ122" s="56"/>
    </row>
    <row r="123" ht="21.75" customHeight="1">
      <c r="A123" s="78">
        <v>119.0</v>
      </c>
      <c r="B123" s="79" t="s">
        <v>336</v>
      </c>
      <c r="C123" s="79" t="s">
        <v>372</v>
      </c>
      <c r="D123" s="79" t="s">
        <v>161</v>
      </c>
      <c r="E123" s="86" t="s">
        <v>145</v>
      </c>
      <c r="F123" s="87">
        <v>985.0</v>
      </c>
      <c r="G123" s="105">
        <v>41043.0</v>
      </c>
      <c r="H123" s="93" t="s">
        <v>395</v>
      </c>
      <c r="I123" s="93"/>
      <c r="J123" s="93" t="s">
        <v>147</v>
      </c>
      <c r="K123" s="93"/>
      <c r="L123" s="93" t="s">
        <v>148</v>
      </c>
      <c r="M123" s="93" t="s">
        <v>147</v>
      </c>
      <c r="N123" s="89" t="s">
        <v>147</v>
      </c>
      <c r="O123" s="90"/>
      <c r="P123" s="89" t="s">
        <v>396</v>
      </c>
      <c r="Q123" s="92"/>
      <c r="R123" s="56"/>
      <c r="S123" s="56"/>
      <c r="T123" s="56"/>
      <c r="U123" s="56"/>
      <c r="V123" s="56"/>
      <c r="W123" s="56"/>
      <c r="X123" s="56"/>
      <c r="Y123" s="56"/>
      <c r="Z123" s="56"/>
      <c r="AA123" s="56"/>
      <c r="AB123" s="56"/>
      <c r="AC123" s="56"/>
      <c r="AD123" s="56"/>
      <c r="AE123" s="56"/>
      <c r="AF123" s="56"/>
      <c r="AG123" s="56"/>
      <c r="AH123" s="56"/>
      <c r="AI123" s="56"/>
      <c r="AJ123" s="56"/>
    </row>
    <row r="124" ht="21.75" customHeight="1">
      <c r="A124" s="85">
        <v>120.0</v>
      </c>
      <c r="B124" s="79" t="s">
        <v>336</v>
      </c>
      <c r="C124" s="79" t="s">
        <v>372</v>
      </c>
      <c r="D124" s="79" t="s">
        <v>161</v>
      </c>
      <c r="E124" s="86" t="s">
        <v>145</v>
      </c>
      <c r="F124" s="87">
        <v>984.0</v>
      </c>
      <c r="G124" s="105">
        <v>41043.0</v>
      </c>
      <c r="H124" s="93" t="s">
        <v>397</v>
      </c>
      <c r="I124" s="93" t="s">
        <v>398</v>
      </c>
      <c r="J124" s="93" t="s">
        <v>147</v>
      </c>
      <c r="K124" s="93"/>
      <c r="L124" s="93" t="s">
        <v>148</v>
      </c>
      <c r="M124" s="93" t="s">
        <v>147</v>
      </c>
      <c r="N124" s="89"/>
      <c r="O124" s="90"/>
      <c r="P124" s="89"/>
      <c r="Q124" s="92"/>
      <c r="R124" s="56"/>
      <c r="S124" s="56"/>
      <c r="T124" s="56"/>
      <c r="U124" s="56"/>
      <c r="V124" s="56"/>
      <c r="W124" s="56"/>
      <c r="X124" s="56"/>
      <c r="Y124" s="56"/>
      <c r="Z124" s="56"/>
      <c r="AA124" s="56"/>
      <c r="AB124" s="56"/>
      <c r="AC124" s="56"/>
      <c r="AD124" s="56"/>
      <c r="AE124" s="56"/>
      <c r="AF124" s="56"/>
      <c r="AG124" s="56"/>
      <c r="AH124" s="56"/>
      <c r="AI124" s="56"/>
      <c r="AJ124" s="56"/>
    </row>
    <row r="125" ht="21.75" customHeight="1">
      <c r="A125" s="85">
        <v>121.0</v>
      </c>
      <c r="B125" s="79" t="s">
        <v>336</v>
      </c>
      <c r="C125" s="79" t="s">
        <v>372</v>
      </c>
      <c r="D125" s="79" t="s">
        <v>161</v>
      </c>
      <c r="E125" s="86" t="s">
        <v>145</v>
      </c>
      <c r="F125" s="87">
        <v>4632.0</v>
      </c>
      <c r="G125" s="105">
        <v>40886.0</v>
      </c>
      <c r="H125" s="93" t="s">
        <v>399</v>
      </c>
      <c r="I125" s="93" t="s">
        <v>400</v>
      </c>
      <c r="J125" s="93"/>
      <c r="K125" s="93"/>
      <c r="L125" s="93" t="s">
        <v>148</v>
      </c>
      <c r="M125" s="93"/>
      <c r="N125" s="89"/>
      <c r="O125" s="90"/>
      <c r="P125" s="89"/>
      <c r="Q125" s="92"/>
      <c r="R125" s="56"/>
      <c r="S125" s="56"/>
      <c r="T125" s="56"/>
      <c r="U125" s="56"/>
      <c r="V125" s="56"/>
      <c r="W125" s="56"/>
      <c r="X125" s="56"/>
      <c r="Y125" s="56"/>
      <c r="Z125" s="56"/>
      <c r="AA125" s="56"/>
      <c r="AB125" s="56"/>
      <c r="AC125" s="56"/>
      <c r="AD125" s="56"/>
      <c r="AE125" s="56"/>
      <c r="AF125" s="56"/>
      <c r="AG125" s="56"/>
      <c r="AH125" s="56"/>
      <c r="AI125" s="56"/>
      <c r="AJ125" s="56"/>
    </row>
    <row r="126" ht="21.75" customHeight="1">
      <c r="A126" s="78">
        <v>122.0</v>
      </c>
      <c r="B126" s="79" t="s">
        <v>336</v>
      </c>
      <c r="C126" s="79" t="s">
        <v>372</v>
      </c>
      <c r="D126" s="79" t="s">
        <v>161</v>
      </c>
      <c r="E126" s="86" t="s">
        <v>145</v>
      </c>
      <c r="F126" s="87">
        <v>4173.0</v>
      </c>
      <c r="G126" s="105">
        <v>40850.0</v>
      </c>
      <c r="H126" s="93" t="s">
        <v>401</v>
      </c>
      <c r="I126" s="93"/>
      <c r="J126" s="93" t="s">
        <v>147</v>
      </c>
      <c r="K126" s="93"/>
      <c r="L126" s="93" t="s">
        <v>402</v>
      </c>
      <c r="M126" s="93" t="s">
        <v>147</v>
      </c>
      <c r="N126" s="89"/>
      <c r="O126" s="90"/>
      <c r="P126" s="89"/>
      <c r="Q126" s="92"/>
      <c r="R126" s="56"/>
      <c r="S126" s="56"/>
      <c r="T126" s="56"/>
      <c r="U126" s="56"/>
      <c r="V126" s="56"/>
      <c r="W126" s="56"/>
      <c r="X126" s="56"/>
      <c r="Y126" s="56"/>
      <c r="Z126" s="56"/>
      <c r="AA126" s="56"/>
      <c r="AB126" s="56"/>
      <c r="AC126" s="56"/>
      <c r="AD126" s="56"/>
      <c r="AE126" s="56"/>
      <c r="AF126" s="56"/>
      <c r="AG126" s="56"/>
      <c r="AH126" s="56"/>
      <c r="AI126" s="56"/>
      <c r="AJ126" s="56"/>
    </row>
    <row r="127" ht="21.75" customHeight="1">
      <c r="A127" s="85">
        <v>123.0</v>
      </c>
      <c r="B127" s="79" t="s">
        <v>336</v>
      </c>
      <c r="C127" s="79" t="s">
        <v>372</v>
      </c>
      <c r="D127" s="79" t="s">
        <v>161</v>
      </c>
      <c r="E127" s="86" t="s">
        <v>145</v>
      </c>
      <c r="F127" s="87">
        <v>4452.0</v>
      </c>
      <c r="G127" s="105">
        <v>40872.0</v>
      </c>
      <c r="H127" s="93" t="s">
        <v>403</v>
      </c>
      <c r="I127" s="93"/>
      <c r="J127" s="93"/>
      <c r="K127" s="93"/>
      <c r="L127" s="93" t="s">
        <v>148</v>
      </c>
      <c r="M127" s="93"/>
      <c r="N127" s="89"/>
      <c r="O127" s="90"/>
      <c r="P127" s="89"/>
      <c r="Q127" s="92"/>
      <c r="R127" s="56"/>
      <c r="S127" s="56"/>
      <c r="T127" s="56"/>
      <c r="U127" s="56"/>
      <c r="V127" s="56"/>
      <c r="W127" s="56"/>
      <c r="X127" s="56"/>
      <c r="Y127" s="56"/>
      <c r="Z127" s="56"/>
      <c r="AA127" s="56"/>
      <c r="AB127" s="56"/>
      <c r="AC127" s="56"/>
      <c r="AD127" s="56"/>
      <c r="AE127" s="56"/>
      <c r="AF127" s="56"/>
      <c r="AG127" s="56"/>
      <c r="AH127" s="56"/>
      <c r="AI127" s="56"/>
      <c r="AJ127" s="56"/>
    </row>
    <row r="128" ht="21.75" customHeight="1">
      <c r="A128" s="85">
        <v>124.0</v>
      </c>
      <c r="B128" s="79" t="s">
        <v>336</v>
      </c>
      <c r="C128" s="79" t="s">
        <v>372</v>
      </c>
      <c r="D128" s="79" t="s">
        <v>161</v>
      </c>
      <c r="E128" s="86" t="s">
        <v>145</v>
      </c>
      <c r="F128" s="87">
        <v>2842.0</v>
      </c>
      <c r="G128" s="105">
        <v>40395.0</v>
      </c>
      <c r="H128" s="93" t="s">
        <v>404</v>
      </c>
      <c r="I128" s="93"/>
      <c r="J128" s="93" t="s">
        <v>147</v>
      </c>
      <c r="K128" s="93"/>
      <c r="L128" s="93" t="s">
        <v>148</v>
      </c>
      <c r="M128" s="93" t="s">
        <v>147</v>
      </c>
      <c r="N128" s="89" t="s">
        <v>147</v>
      </c>
      <c r="O128" s="90"/>
      <c r="P128" s="89" t="s">
        <v>405</v>
      </c>
      <c r="Q128" s="92"/>
      <c r="R128" s="56"/>
      <c r="S128" s="56"/>
      <c r="T128" s="56"/>
      <c r="U128" s="56"/>
      <c r="V128" s="56"/>
      <c r="W128" s="56"/>
      <c r="X128" s="56"/>
      <c r="Y128" s="56"/>
      <c r="Z128" s="56"/>
      <c r="AA128" s="56"/>
      <c r="AB128" s="56"/>
      <c r="AC128" s="56"/>
      <c r="AD128" s="56"/>
      <c r="AE128" s="56"/>
      <c r="AF128" s="56"/>
      <c r="AG128" s="56"/>
      <c r="AH128" s="56"/>
      <c r="AI128" s="56"/>
      <c r="AJ128" s="56"/>
    </row>
    <row r="129" ht="21.75" customHeight="1">
      <c r="A129" s="85">
        <v>125.0</v>
      </c>
      <c r="B129" s="79" t="s">
        <v>336</v>
      </c>
      <c r="C129" s="79" t="s">
        <v>372</v>
      </c>
      <c r="D129" s="79" t="s">
        <v>161</v>
      </c>
      <c r="E129" s="86" t="s">
        <v>145</v>
      </c>
      <c r="F129" s="87">
        <v>1716.0</v>
      </c>
      <c r="G129" s="105">
        <v>39947.0</v>
      </c>
      <c r="H129" s="93" t="s">
        <v>406</v>
      </c>
      <c r="I129" s="93"/>
      <c r="J129" s="93" t="s">
        <v>147</v>
      </c>
      <c r="K129" s="93"/>
      <c r="L129" s="93" t="s">
        <v>148</v>
      </c>
      <c r="M129" s="93" t="s">
        <v>147</v>
      </c>
      <c r="N129" s="89"/>
      <c r="O129" s="90"/>
      <c r="P129" s="89" t="s">
        <v>407</v>
      </c>
      <c r="Q129" s="92"/>
      <c r="R129" s="56"/>
      <c r="S129" s="56"/>
      <c r="T129" s="56"/>
      <c r="U129" s="56"/>
      <c r="V129" s="56"/>
      <c r="W129" s="56"/>
      <c r="X129" s="56"/>
      <c r="Y129" s="56"/>
      <c r="Z129" s="56"/>
      <c r="AA129" s="56"/>
      <c r="AB129" s="56"/>
      <c r="AC129" s="56"/>
      <c r="AD129" s="56"/>
      <c r="AE129" s="56"/>
      <c r="AF129" s="56"/>
      <c r="AG129" s="56"/>
      <c r="AH129" s="56"/>
      <c r="AI129" s="56"/>
      <c r="AJ129" s="56"/>
    </row>
    <row r="130" ht="21.75" customHeight="1">
      <c r="A130" s="85">
        <v>126.0</v>
      </c>
      <c r="B130" s="79" t="s">
        <v>336</v>
      </c>
      <c r="C130" s="79" t="s">
        <v>372</v>
      </c>
      <c r="D130" s="79" t="s">
        <v>161</v>
      </c>
      <c r="E130" s="86" t="s">
        <v>145</v>
      </c>
      <c r="F130" s="87">
        <v>3622.0</v>
      </c>
      <c r="G130" s="105">
        <v>38635.0</v>
      </c>
      <c r="H130" s="93" t="s">
        <v>408</v>
      </c>
      <c r="I130" s="93" t="s">
        <v>409</v>
      </c>
      <c r="J130" s="93" t="s">
        <v>147</v>
      </c>
      <c r="K130" s="93"/>
      <c r="L130" s="93" t="s">
        <v>148</v>
      </c>
      <c r="M130" s="93"/>
      <c r="N130" s="89"/>
      <c r="O130" s="90" t="s">
        <v>147</v>
      </c>
      <c r="P130" s="89" t="s">
        <v>410</v>
      </c>
      <c r="Q130" s="92"/>
      <c r="R130" s="56"/>
      <c r="S130" s="56"/>
      <c r="T130" s="56"/>
      <c r="U130" s="56"/>
      <c r="V130" s="56"/>
      <c r="W130" s="56"/>
      <c r="X130" s="56"/>
      <c r="Y130" s="56"/>
      <c r="Z130" s="56"/>
      <c r="AA130" s="56"/>
      <c r="AB130" s="56"/>
      <c r="AC130" s="56"/>
      <c r="AD130" s="56"/>
      <c r="AE130" s="56"/>
      <c r="AF130" s="56"/>
      <c r="AG130" s="56"/>
      <c r="AH130" s="56"/>
      <c r="AI130" s="56"/>
      <c r="AJ130" s="56"/>
    </row>
    <row r="131" ht="21.75" customHeight="1">
      <c r="A131" s="85">
        <v>127.0</v>
      </c>
      <c r="B131" s="79" t="s">
        <v>336</v>
      </c>
      <c r="C131" s="79" t="s">
        <v>372</v>
      </c>
      <c r="D131" s="79" t="s">
        <v>161</v>
      </c>
      <c r="E131" s="86" t="s">
        <v>145</v>
      </c>
      <c r="F131" s="87">
        <v>1537.0</v>
      </c>
      <c r="G131" s="105">
        <v>37098.0</v>
      </c>
      <c r="H131" s="93" t="s">
        <v>411</v>
      </c>
      <c r="I131" s="93" t="s">
        <v>412</v>
      </c>
      <c r="J131" s="93" t="s">
        <v>147</v>
      </c>
      <c r="K131" s="93"/>
      <c r="L131" s="93" t="s">
        <v>148</v>
      </c>
      <c r="M131" s="93"/>
      <c r="N131" s="89"/>
      <c r="O131" s="90" t="s">
        <v>147</v>
      </c>
      <c r="P131" s="89" t="s">
        <v>310</v>
      </c>
      <c r="Q131" s="92"/>
      <c r="R131" s="56"/>
      <c r="S131" s="56"/>
      <c r="T131" s="56"/>
      <c r="U131" s="56"/>
      <c r="V131" s="56"/>
      <c r="W131" s="56"/>
      <c r="X131" s="56"/>
      <c r="Y131" s="56"/>
      <c r="Z131" s="56"/>
      <c r="AA131" s="56"/>
      <c r="AB131" s="56"/>
      <c r="AC131" s="56"/>
      <c r="AD131" s="56"/>
      <c r="AE131" s="56"/>
      <c r="AF131" s="56"/>
      <c r="AG131" s="56"/>
      <c r="AH131" s="56"/>
      <c r="AI131" s="56"/>
      <c r="AJ131" s="56"/>
    </row>
    <row r="132" ht="21.75" customHeight="1">
      <c r="A132" s="85">
        <v>128.0</v>
      </c>
      <c r="B132" s="79" t="s">
        <v>336</v>
      </c>
      <c r="C132" s="79" t="s">
        <v>372</v>
      </c>
      <c r="D132" s="79" t="s">
        <v>161</v>
      </c>
      <c r="E132" s="86" t="s">
        <v>145</v>
      </c>
      <c r="F132" s="87">
        <v>2539.0</v>
      </c>
      <c r="G132" s="105">
        <v>36864.0</v>
      </c>
      <c r="H132" s="93" t="s">
        <v>413</v>
      </c>
      <c r="I132" s="93"/>
      <c r="J132" s="93" t="s">
        <v>147</v>
      </c>
      <c r="K132" s="93"/>
      <c r="L132" s="93" t="s">
        <v>148</v>
      </c>
      <c r="M132" s="93"/>
      <c r="N132" s="89"/>
      <c r="O132" s="90" t="s">
        <v>147</v>
      </c>
      <c r="P132" s="89" t="s">
        <v>310</v>
      </c>
      <c r="Q132" s="92"/>
      <c r="R132" s="56"/>
      <c r="S132" s="56"/>
      <c r="T132" s="56"/>
      <c r="U132" s="56"/>
      <c r="V132" s="56"/>
      <c r="W132" s="56"/>
      <c r="X132" s="56"/>
      <c r="Y132" s="56"/>
      <c r="Z132" s="56"/>
      <c r="AA132" s="56"/>
      <c r="AB132" s="56"/>
      <c r="AC132" s="56"/>
      <c r="AD132" s="56"/>
      <c r="AE132" s="56"/>
      <c r="AF132" s="56"/>
      <c r="AG132" s="56"/>
      <c r="AH132" s="56"/>
      <c r="AI132" s="56"/>
      <c r="AJ132" s="56"/>
    </row>
    <row r="133" ht="21.75" customHeight="1">
      <c r="A133" s="78">
        <v>129.0</v>
      </c>
      <c r="B133" s="79" t="s">
        <v>336</v>
      </c>
      <c r="C133" s="79" t="s">
        <v>372</v>
      </c>
      <c r="D133" s="79" t="s">
        <v>161</v>
      </c>
      <c r="E133" s="86" t="s">
        <v>145</v>
      </c>
      <c r="F133" s="87">
        <v>2145.0</v>
      </c>
      <c r="G133" s="105">
        <v>36468.0</v>
      </c>
      <c r="H133" s="93" t="s">
        <v>414</v>
      </c>
      <c r="I133" s="93"/>
      <c r="J133" s="93" t="s">
        <v>147</v>
      </c>
      <c r="K133" s="93"/>
      <c r="L133" s="93" t="s">
        <v>148</v>
      </c>
      <c r="M133" s="93"/>
      <c r="N133" s="89"/>
      <c r="O133" s="90" t="s">
        <v>147</v>
      </c>
      <c r="P133" s="89" t="s">
        <v>310</v>
      </c>
      <c r="Q133" s="92"/>
      <c r="R133" s="56"/>
      <c r="S133" s="56"/>
      <c r="T133" s="56"/>
      <c r="U133" s="56"/>
      <c r="V133" s="56"/>
      <c r="W133" s="56"/>
      <c r="X133" s="56"/>
      <c r="Y133" s="56"/>
      <c r="Z133" s="56"/>
      <c r="AA133" s="56"/>
      <c r="AB133" s="56"/>
      <c r="AC133" s="56"/>
      <c r="AD133" s="56"/>
      <c r="AE133" s="56"/>
      <c r="AF133" s="56"/>
      <c r="AG133" s="56"/>
      <c r="AH133" s="56"/>
      <c r="AI133" s="56"/>
      <c r="AJ133" s="56"/>
    </row>
    <row r="134" ht="21.75" customHeight="1">
      <c r="A134" s="85">
        <v>130.0</v>
      </c>
      <c r="B134" s="79" t="s">
        <v>336</v>
      </c>
      <c r="C134" s="79" t="s">
        <v>372</v>
      </c>
      <c r="D134" s="79" t="s">
        <v>161</v>
      </c>
      <c r="E134" s="86" t="s">
        <v>145</v>
      </c>
      <c r="F134" s="87">
        <v>1826.0</v>
      </c>
      <c r="G134" s="105">
        <v>34549.0</v>
      </c>
      <c r="H134" s="93" t="s">
        <v>415</v>
      </c>
      <c r="I134" s="93" t="s">
        <v>416</v>
      </c>
      <c r="J134" s="93" t="s">
        <v>147</v>
      </c>
      <c r="K134" s="93"/>
      <c r="L134" s="93" t="s">
        <v>148</v>
      </c>
      <c r="M134" s="93" t="s">
        <v>147</v>
      </c>
      <c r="N134" s="89"/>
      <c r="O134" s="90" t="s">
        <v>147</v>
      </c>
      <c r="P134" s="89" t="s">
        <v>417</v>
      </c>
      <c r="Q134" s="92"/>
      <c r="R134" s="56"/>
      <c r="S134" s="56"/>
      <c r="T134" s="56"/>
      <c r="U134" s="56"/>
      <c r="V134" s="56"/>
      <c r="W134" s="56"/>
      <c r="X134" s="56"/>
      <c r="Y134" s="56"/>
      <c r="Z134" s="56"/>
      <c r="AA134" s="56"/>
      <c r="AB134" s="56"/>
      <c r="AC134" s="56"/>
      <c r="AD134" s="56"/>
      <c r="AE134" s="56"/>
      <c r="AF134" s="56"/>
      <c r="AG134" s="56"/>
      <c r="AH134" s="56"/>
      <c r="AI134" s="56"/>
      <c r="AJ134" s="56"/>
    </row>
    <row r="135" ht="21.75" customHeight="1">
      <c r="A135" s="85">
        <v>131.0</v>
      </c>
      <c r="B135" s="79" t="s">
        <v>336</v>
      </c>
      <c r="C135" s="79" t="s">
        <v>372</v>
      </c>
      <c r="D135" s="79" t="s">
        <v>230</v>
      </c>
      <c r="E135" s="86" t="s">
        <v>145</v>
      </c>
      <c r="F135" s="87">
        <v>7350.0</v>
      </c>
      <c r="G135" s="105">
        <v>41607.0</v>
      </c>
      <c r="H135" s="93" t="s">
        <v>418</v>
      </c>
      <c r="I135" s="93" t="s">
        <v>419</v>
      </c>
      <c r="J135" s="93" t="s">
        <v>147</v>
      </c>
      <c r="K135" s="93"/>
      <c r="L135" s="93" t="s">
        <v>148</v>
      </c>
      <c r="M135" s="93"/>
      <c r="N135" s="89"/>
      <c r="O135" s="90" t="s">
        <v>147</v>
      </c>
      <c r="P135" s="89" t="s">
        <v>420</v>
      </c>
      <c r="Q135" s="92"/>
      <c r="R135" s="56"/>
      <c r="S135" s="56"/>
      <c r="T135" s="56"/>
      <c r="U135" s="56"/>
      <c r="V135" s="56"/>
      <c r="W135" s="56"/>
      <c r="X135" s="56"/>
      <c r="Y135" s="56"/>
      <c r="Z135" s="56"/>
      <c r="AA135" s="56"/>
      <c r="AB135" s="56"/>
      <c r="AC135" s="56"/>
      <c r="AD135" s="56"/>
      <c r="AE135" s="56"/>
      <c r="AF135" s="56"/>
      <c r="AG135" s="56"/>
      <c r="AH135" s="56"/>
      <c r="AI135" s="56"/>
      <c r="AJ135" s="56"/>
    </row>
    <row r="136" ht="21.75" customHeight="1">
      <c r="A136" s="85">
        <v>132.0</v>
      </c>
      <c r="B136" s="79" t="s">
        <v>336</v>
      </c>
      <c r="C136" s="79" t="s">
        <v>372</v>
      </c>
      <c r="D136" s="79" t="s">
        <v>230</v>
      </c>
      <c r="E136" s="86" t="s">
        <v>145</v>
      </c>
      <c r="F136" s="87">
        <v>52.0</v>
      </c>
      <c r="G136" s="105">
        <v>41316.0</v>
      </c>
      <c r="H136" s="93" t="s">
        <v>421</v>
      </c>
      <c r="I136" s="93" t="s">
        <v>422</v>
      </c>
      <c r="J136" s="93" t="s">
        <v>147</v>
      </c>
      <c r="K136" s="93"/>
      <c r="L136" s="93" t="s">
        <v>148</v>
      </c>
      <c r="M136" s="93" t="s">
        <v>147</v>
      </c>
      <c r="N136" s="89"/>
      <c r="O136" s="90"/>
      <c r="P136" s="89"/>
      <c r="Q136" s="92"/>
      <c r="R136" s="56"/>
      <c r="S136" s="56"/>
      <c r="T136" s="56"/>
      <c r="U136" s="56"/>
      <c r="V136" s="56"/>
      <c r="W136" s="56"/>
      <c r="X136" s="56"/>
      <c r="Y136" s="56"/>
      <c r="Z136" s="56"/>
      <c r="AA136" s="56"/>
      <c r="AB136" s="56"/>
      <c r="AC136" s="56"/>
      <c r="AD136" s="56"/>
      <c r="AE136" s="56"/>
      <c r="AF136" s="56"/>
      <c r="AG136" s="56"/>
      <c r="AH136" s="56"/>
      <c r="AI136" s="56"/>
      <c r="AJ136" s="56"/>
    </row>
    <row r="137" ht="21.75" customHeight="1">
      <c r="A137" s="85">
        <v>133.0</v>
      </c>
      <c r="B137" s="79" t="s">
        <v>336</v>
      </c>
      <c r="C137" s="79" t="s">
        <v>372</v>
      </c>
      <c r="D137" s="79" t="s">
        <v>230</v>
      </c>
      <c r="E137" s="86" t="s">
        <v>145</v>
      </c>
      <c r="F137" s="87">
        <v>357.0</v>
      </c>
      <c r="G137" s="105">
        <v>39652.0</v>
      </c>
      <c r="H137" s="93" t="s">
        <v>423</v>
      </c>
      <c r="I137" s="93"/>
      <c r="J137" s="93" t="s">
        <v>147</v>
      </c>
      <c r="K137" s="93"/>
      <c r="L137" s="93" t="s">
        <v>148</v>
      </c>
      <c r="M137" s="93" t="s">
        <v>147</v>
      </c>
      <c r="N137" s="89" t="s">
        <v>147</v>
      </c>
      <c r="O137" s="90"/>
      <c r="P137" s="116" t="s">
        <v>424</v>
      </c>
      <c r="Q137" s="92"/>
      <c r="R137" s="56"/>
      <c r="S137" s="56"/>
      <c r="T137" s="56"/>
      <c r="U137" s="56"/>
      <c r="V137" s="56"/>
      <c r="W137" s="56"/>
      <c r="X137" s="56"/>
      <c r="Y137" s="56"/>
      <c r="Z137" s="56"/>
      <c r="AA137" s="56"/>
      <c r="AB137" s="56"/>
      <c r="AC137" s="56"/>
      <c r="AD137" s="56"/>
      <c r="AE137" s="56"/>
      <c r="AF137" s="56"/>
      <c r="AG137" s="56"/>
      <c r="AH137" s="56"/>
      <c r="AI137" s="56"/>
      <c r="AJ137" s="56"/>
    </row>
    <row r="138" ht="21.75" customHeight="1">
      <c r="A138" s="85">
        <v>134.0</v>
      </c>
      <c r="B138" s="79" t="s">
        <v>336</v>
      </c>
      <c r="C138" s="79" t="s">
        <v>372</v>
      </c>
      <c r="D138" s="79" t="s">
        <v>230</v>
      </c>
      <c r="E138" s="86" t="s">
        <v>145</v>
      </c>
      <c r="F138" s="87">
        <v>524.0</v>
      </c>
      <c r="G138" s="105">
        <v>39290.0</v>
      </c>
      <c r="H138" s="93" t="s">
        <v>425</v>
      </c>
      <c r="I138" s="93" t="s">
        <v>426</v>
      </c>
      <c r="J138" s="93" t="s">
        <v>147</v>
      </c>
      <c r="K138" s="93"/>
      <c r="L138" s="93" t="s">
        <v>148</v>
      </c>
      <c r="M138" s="93" t="s">
        <v>147</v>
      </c>
      <c r="N138" s="89"/>
      <c r="O138" s="90"/>
      <c r="P138" s="89"/>
      <c r="Q138" s="92"/>
      <c r="R138" s="56"/>
      <c r="S138" s="56"/>
      <c r="T138" s="56"/>
      <c r="U138" s="56"/>
      <c r="V138" s="56"/>
      <c r="W138" s="56"/>
      <c r="X138" s="56"/>
      <c r="Y138" s="56"/>
      <c r="Z138" s="56"/>
      <c r="AA138" s="56"/>
      <c r="AB138" s="56"/>
      <c r="AC138" s="56"/>
      <c r="AD138" s="56"/>
      <c r="AE138" s="56"/>
      <c r="AF138" s="56"/>
      <c r="AG138" s="56"/>
      <c r="AH138" s="56"/>
      <c r="AI138" s="56"/>
      <c r="AJ138" s="56"/>
    </row>
    <row r="139" ht="21.75" customHeight="1">
      <c r="A139" s="78">
        <v>135.0</v>
      </c>
      <c r="B139" s="79" t="s">
        <v>336</v>
      </c>
      <c r="C139" s="79" t="s">
        <v>372</v>
      </c>
      <c r="D139" s="79" t="s">
        <v>230</v>
      </c>
      <c r="E139" s="86" t="s">
        <v>145</v>
      </c>
      <c r="F139" s="87">
        <v>142.0</v>
      </c>
      <c r="G139" s="105">
        <v>38784.0</v>
      </c>
      <c r="H139" s="93" t="s">
        <v>427</v>
      </c>
      <c r="I139" s="93" t="s">
        <v>428</v>
      </c>
      <c r="J139" s="93"/>
      <c r="K139" s="93"/>
      <c r="L139" s="93" t="s">
        <v>148</v>
      </c>
      <c r="M139" s="93" t="s">
        <v>147</v>
      </c>
      <c r="N139" s="89"/>
      <c r="O139" s="90"/>
      <c r="P139" s="89"/>
      <c r="Q139" s="92"/>
      <c r="R139" s="56"/>
      <c r="S139" s="56"/>
      <c r="T139" s="56"/>
      <c r="U139" s="56"/>
      <c r="V139" s="56"/>
      <c r="W139" s="56"/>
      <c r="X139" s="56"/>
      <c r="Y139" s="56"/>
      <c r="Z139" s="56"/>
      <c r="AA139" s="56"/>
      <c r="AB139" s="56"/>
      <c r="AC139" s="56"/>
      <c r="AD139" s="56"/>
      <c r="AE139" s="56"/>
      <c r="AF139" s="56"/>
      <c r="AG139" s="56"/>
      <c r="AH139" s="56"/>
      <c r="AI139" s="56"/>
      <c r="AJ139" s="56"/>
    </row>
    <row r="140" ht="21.75" customHeight="1">
      <c r="A140" s="85">
        <v>136.0</v>
      </c>
      <c r="B140" s="79" t="s">
        <v>336</v>
      </c>
      <c r="C140" s="79" t="s">
        <v>372</v>
      </c>
      <c r="D140" s="79" t="s">
        <v>263</v>
      </c>
      <c r="E140" s="86" t="s">
        <v>145</v>
      </c>
      <c r="F140" s="87">
        <v>9.0</v>
      </c>
      <c r="G140" s="105">
        <v>43413.0</v>
      </c>
      <c r="H140" s="93" t="s">
        <v>429</v>
      </c>
      <c r="I140" s="93"/>
      <c r="J140" s="93" t="s">
        <v>147</v>
      </c>
      <c r="K140" s="93"/>
      <c r="L140" s="93" t="s">
        <v>148</v>
      </c>
      <c r="M140" s="93" t="s">
        <v>147</v>
      </c>
      <c r="N140" s="89"/>
      <c r="O140" s="90"/>
      <c r="P140" s="89"/>
      <c r="Q140" s="92"/>
      <c r="R140" s="56"/>
      <c r="S140" s="56"/>
      <c r="T140" s="56"/>
      <c r="U140" s="56"/>
      <c r="V140" s="56"/>
      <c r="W140" s="56"/>
      <c r="X140" s="56"/>
      <c r="Y140" s="56"/>
      <c r="Z140" s="56"/>
      <c r="AA140" s="56"/>
      <c r="AB140" s="56"/>
      <c r="AC140" s="56"/>
      <c r="AD140" s="56"/>
      <c r="AE140" s="56"/>
      <c r="AF140" s="56"/>
      <c r="AG140" s="56"/>
      <c r="AH140" s="56"/>
      <c r="AI140" s="56"/>
      <c r="AJ140" s="56"/>
    </row>
    <row r="141" ht="21.75" customHeight="1">
      <c r="A141" s="85">
        <v>137.0</v>
      </c>
      <c r="B141" s="79" t="s">
        <v>336</v>
      </c>
      <c r="C141" s="79" t="s">
        <v>372</v>
      </c>
      <c r="D141" s="79" t="s">
        <v>263</v>
      </c>
      <c r="E141" s="86" t="s">
        <v>145</v>
      </c>
      <c r="F141" s="87">
        <v>3.0</v>
      </c>
      <c r="G141" s="105">
        <v>41002.0</v>
      </c>
      <c r="H141" s="93" t="s">
        <v>430</v>
      </c>
      <c r="I141" s="93" t="s">
        <v>431</v>
      </c>
      <c r="J141" s="93" t="s">
        <v>147</v>
      </c>
      <c r="K141" s="93"/>
      <c r="L141" s="93" t="s">
        <v>148</v>
      </c>
      <c r="M141" s="93" t="s">
        <v>147</v>
      </c>
      <c r="N141" s="89"/>
      <c r="O141" s="90"/>
      <c r="P141" s="89"/>
      <c r="Q141" s="92"/>
      <c r="R141" s="56"/>
      <c r="S141" s="56"/>
      <c r="T141" s="56"/>
      <c r="U141" s="56"/>
      <c r="V141" s="56"/>
      <c r="W141" s="56"/>
      <c r="X141" s="56"/>
      <c r="Y141" s="56"/>
      <c r="Z141" s="56"/>
      <c r="AA141" s="56"/>
      <c r="AB141" s="56"/>
      <c r="AC141" s="56"/>
      <c r="AD141" s="56"/>
      <c r="AE141" s="56"/>
      <c r="AF141" s="56"/>
      <c r="AG141" s="56"/>
      <c r="AH141" s="56"/>
      <c r="AI141" s="56"/>
      <c r="AJ141" s="56"/>
    </row>
    <row r="142" ht="21.75" customHeight="1">
      <c r="A142" s="78">
        <v>138.0</v>
      </c>
      <c r="B142" s="79" t="s">
        <v>336</v>
      </c>
      <c r="C142" s="79" t="s">
        <v>372</v>
      </c>
      <c r="D142" s="79" t="s">
        <v>432</v>
      </c>
      <c r="E142" s="86" t="s">
        <v>145</v>
      </c>
      <c r="F142" s="87">
        <v>3.0</v>
      </c>
      <c r="G142" s="105">
        <v>40928.0</v>
      </c>
      <c r="H142" s="93" t="s">
        <v>433</v>
      </c>
      <c r="I142" s="93" t="s">
        <v>434</v>
      </c>
      <c r="J142" s="93" t="s">
        <v>147</v>
      </c>
      <c r="K142" s="93"/>
      <c r="L142" s="93" t="s">
        <v>148</v>
      </c>
      <c r="M142" s="93" t="s">
        <v>147</v>
      </c>
      <c r="N142" s="89"/>
      <c r="O142" s="90"/>
      <c r="P142" s="89"/>
      <c r="Q142" s="92"/>
      <c r="R142" s="56"/>
      <c r="S142" s="56"/>
      <c r="T142" s="56"/>
      <c r="U142" s="56"/>
      <c r="V142" s="56"/>
      <c r="W142" s="56"/>
      <c r="X142" s="56"/>
      <c r="Y142" s="56"/>
      <c r="Z142" s="56"/>
      <c r="AA142" s="56"/>
      <c r="AB142" s="56"/>
      <c r="AC142" s="56"/>
      <c r="AD142" s="56"/>
      <c r="AE142" s="56"/>
      <c r="AF142" s="56"/>
      <c r="AG142" s="56"/>
      <c r="AH142" s="56"/>
      <c r="AI142" s="56"/>
      <c r="AJ142" s="56"/>
    </row>
    <row r="143" ht="21.75" customHeight="1">
      <c r="A143" s="85">
        <v>139.0</v>
      </c>
      <c r="B143" s="79" t="s">
        <v>336</v>
      </c>
      <c r="C143" s="79" t="s">
        <v>372</v>
      </c>
      <c r="D143" s="79" t="s">
        <v>263</v>
      </c>
      <c r="E143" s="86" t="s">
        <v>145</v>
      </c>
      <c r="F143" s="87">
        <v>4.0</v>
      </c>
      <c r="G143" s="105">
        <v>36819.0</v>
      </c>
      <c r="H143" s="93" t="s">
        <v>435</v>
      </c>
      <c r="I143" s="93" t="s">
        <v>436</v>
      </c>
      <c r="J143" s="93" t="s">
        <v>147</v>
      </c>
      <c r="K143" s="93"/>
      <c r="L143" s="93" t="s">
        <v>148</v>
      </c>
      <c r="M143" s="93" t="s">
        <v>147</v>
      </c>
      <c r="N143" s="89"/>
      <c r="O143" s="90"/>
      <c r="P143" s="89" t="s">
        <v>437</v>
      </c>
      <c r="Q143" s="92"/>
      <c r="R143" s="56"/>
      <c r="S143" s="56"/>
      <c r="T143" s="56"/>
      <c r="U143" s="56"/>
      <c r="V143" s="56"/>
      <c r="W143" s="56"/>
      <c r="X143" s="56"/>
      <c r="Y143" s="56"/>
      <c r="Z143" s="56"/>
      <c r="AA143" s="56"/>
      <c r="AB143" s="56"/>
      <c r="AC143" s="56"/>
      <c r="AD143" s="56"/>
      <c r="AE143" s="56"/>
      <c r="AF143" s="56"/>
      <c r="AG143" s="56"/>
      <c r="AH143" s="56"/>
      <c r="AI143" s="56"/>
      <c r="AJ143" s="56"/>
    </row>
    <row r="144" ht="21.75" customHeight="1">
      <c r="A144" s="85">
        <v>140.0</v>
      </c>
      <c r="B144" s="79" t="s">
        <v>336</v>
      </c>
      <c r="C144" s="79" t="s">
        <v>372</v>
      </c>
      <c r="D144" s="79" t="s">
        <v>263</v>
      </c>
      <c r="E144" s="86" t="s">
        <v>145</v>
      </c>
      <c r="F144" s="87">
        <v>9.0</v>
      </c>
      <c r="G144" s="105">
        <v>36518.0</v>
      </c>
      <c r="H144" s="93" t="s">
        <v>438</v>
      </c>
      <c r="I144" s="93"/>
      <c r="J144" s="93" t="s">
        <v>147</v>
      </c>
      <c r="K144" s="93"/>
      <c r="L144" s="93" t="s">
        <v>148</v>
      </c>
      <c r="M144" s="93" t="s">
        <v>147</v>
      </c>
      <c r="N144" s="89"/>
      <c r="O144" s="90"/>
      <c r="P144" s="89"/>
      <c r="Q144" s="92"/>
      <c r="R144" s="56"/>
      <c r="S144" s="56"/>
      <c r="T144" s="56"/>
      <c r="U144" s="56"/>
      <c r="V144" s="56"/>
      <c r="W144" s="56"/>
      <c r="X144" s="56"/>
      <c r="Y144" s="56"/>
      <c r="Z144" s="56"/>
      <c r="AA144" s="56"/>
      <c r="AB144" s="56"/>
      <c r="AC144" s="56"/>
      <c r="AD144" s="56"/>
      <c r="AE144" s="56"/>
      <c r="AF144" s="56"/>
      <c r="AG144" s="56"/>
      <c r="AH144" s="56"/>
      <c r="AI144" s="56"/>
      <c r="AJ144" s="56"/>
    </row>
    <row r="145" ht="21.75" customHeight="1">
      <c r="A145" s="78">
        <v>141.0</v>
      </c>
      <c r="B145" s="79" t="s">
        <v>336</v>
      </c>
      <c r="C145" s="79" t="s">
        <v>372</v>
      </c>
      <c r="D145" s="79" t="s">
        <v>263</v>
      </c>
      <c r="E145" s="86" t="s">
        <v>145</v>
      </c>
      <c r="F145" s="87">
        <v>1.0</v>
      </c>
      <c r="G145" s="105">
        <v>35459.0</v>
      </c>
      <c r="H145" s="93" t="s">
        <v>439</v>
      </c>
      <c r="I145" s="93"/>
      <c r="J145" s="93" t="s">
        <v>383</v>
      </c>
      <c r="K145" s="93"/>
      <c r="L145" s="93" t="s">
        <v>148</v>
      </c>
      <c r="M145" s="93" t="s">
        <v>147</v>
      </c>
      <c r="N145" s="89"/>
      <c r="O145" s="90"/>
      <c r="P145" s="89"/>
      <c r="Q145" s="92"/>
      <c r="R145" s="56"/>
      <c r="S145" s="56"/>
      <c r="T145" s="56"/>
      <c r="U145" s="56"/>
      <c r="V145" s="56"/>
      <c r="W145" s="56"/>
      <c r="X145" s="56"/>
      <c r="Y145" s="56"/>
      <c r="Z145" s="56"/>
      <c r="AA145" s="56"/>
      <c r="AB145" s="56"/>
      <c r="AC145" s="56"/>
      <c r="AD145" s="56"/>
      <c r="AE145" s="56"/>
      <c r="AF145" s="56"/>
      <c r="AG145" s="56"/>
      <c r="AH145" s="56"/>
      <c r="AI145" s="56"/>
      <c r="AJ145" s="56"/>
    </row>
    <row r="146" ht="21.75" customHeight="1">
      <c r="A146" s="85">
        <v>142.0</v>
      </c>
      <c r="B146" s="79" t="s">
        <v>336</v>
      </c>
      <c r="C146" s="79" t="s">
        <v>372</v>
      </c>
      <c r="D146" s="79" t="s">
        <v>263</v>
      </c>
      <c r="E146" s="86" t="s">
        <v>145</v>
      </c>
      <c r="F146" s="87">
        <v>2.0</v>
      </c>
      <c r="G146" s="105">
        <v>34429.0</v>
      </c>
      <c r="H146" s="93" t="s">
        <v>440</v>
      </c>
      <c r="I146" s="93"/>
      <c r="J146" s="93" t="s">
        <v>147</v>
      </c>
      <c r="K146" s="93"/>
      <c r="L146" s="93" t="s">
        <v>148</v>
      </c>
      <c r="M146" s="93" t="s">
        <v>147</v>
      </c>
      <c r="N146" s="89"/>
      <c r="O146" s="90"/>
      <c r="P146" s="89"/>
      <c r="Q146" s="92"/>
      <c r="R146" s="56"/>
      <c r="S146" s="56"/>
      <c r="T146" s="56"/>
      <c r="U146" s="56"/>
      <c r="V146" s="56"/>
      <c r="W146" s="56"/>
      <c r="X146" s="56"/>
      <c r="Y146" s="56"/>
      <c r="Z146" s="56"/>
      <c r="AA146" s="56"/>
      <c r="AB146" s="56"/>
      <c r="AC146" s="56"/>
      <c r="AD146" s="56"/>
      <c r="AE146" s="56"/>
      <c r="AF146" s="56"/>
      <c r="AG146" s="56"/>
      <c r="AH146" s="56"/>
      <c r="AI146" s="56"/>
      <c r="AJ146" s="56"/>
    </row>
    <row r="147" ht="21.75" customHeight="1">
      <c r="A147" s="85">
        <v>143.0</v>
      </c>
      <c r="B147" s="79" t="s">
        <v>336</v>
      </c>
      <c r="C147" s="79" t="s">
        <v>372</v>
      </c>
      <c r="D147" s="79" t="s">
        <v>271</v>
      </c>
      <c r="E147" s="86" t="s">
        <v>145</v>
      </c>
      <c r="F147" s="87" t="s">
        <v>441</v>
      </c>
      <c r="G147" s="105">
        <v>42726.0</v>
      </c>
      <c r="H147" s="93" t="s">
        <v>442</v>
      </c>
      <c r="I147" s="93"/>
      <c r="J147" s="93" t="s">
        <v>147</v>
      </c>
      <c r="K147" s="93"/>
      <c r="L147" s="93" t="s">
        <v>148</v>
      </c>
      <c r="M147" s="93" t="s">
        <v>147</v>
      </c>
      <c r="N147" s="89"/>
      <c r="O147" s="90"/>
      <c r="P147" s="89"/>
      <c r="Q147" s="92"/>
      <c r="R147" s="56"/>
      <c r="S147" s="56"/>
      <c r="T147" s="56"/>
      <c r="U147" s="56"/>
      <c r="V147" s="56"/>
      <c r="W147" s="56"/>
      <c r="X147" s="56"/>
      <c r="Y147" s="56"/>
      <c r="Z147" s="56"/>
      <c r="AA147" s="56"/>
      <c r="AB147" s="56"/>
      <c r="AC147" s="56"/>
      <c r="AD147" s="56"/>
      <c r="AE147" s="56"/>
      <c r="AF147" s="56"/>
      <c r="AG147" s="56"/>
      <c r="AH147" s="56"/>
      <c r="AI147" s="56"/>
      <c r="AJ147" s="56"/>
    </row>
    <row r="148" ht="21.75" customHeight="1">
      <c r="A148" s="85">
        <v>144.0</v>
      </c>
      <c r="B148" s="79" t="s">
        <v>336</v>
      </c>
      <c r="C148" s="79" t="s">
        <v>372</v>
      </c>
      <c r="D148" s="79" t="s">
        <v>271</v>
      </c>
      <c r="E148" s="86" t="s">
        <v>145</v>
      </c>
      <c r="F148" s="106">
        <v>1.0</v>
      </c>
      <c r="G148" s="105">
        <v>42194.0</v>
      </c>
      <c r="H148" s="93" t="s">
        <v>443</v>
      </c>
      <c r="I148" s="93"/>
      <c r="J148" s="93" t="s">
        <v>147</v>
      </c>
      <c r="K148" s="93"/>
      <c r="L148" s="93" t="s">
        <v>148</v>
      </c>
      <c r="M148" s="93" t="s">
        <v>147</v>
      </c>
      <c r="N148" s="89"/>
      <c r="O148" s="90"/>
      <c r="P148" s="89"/>
      <c r="Q148" s="92"/>
      <c r="R148" s="56"/>
      <c r="S148" s="56"/>
      <c r="T148" s="56"/>
      <c r="U148" s="56"/>
      <c r="V148" s="56"/>
      <c r="W148" s="56"/>
      <c r="X148" s="56"/>
      <c r="Y148" s="56"/>
      <c r="Z148" s="56"/>
      <c r="AA148" s="56"/>
      <c r="AB148" s="56"/>
      <c r="AC148" s="56"/>
      <c r="AD148" s="56"/>
      <c r="AE148" s="56"/>
      <c r="AF148" s="56"/>
      <c r="AG148" s="56"/>
      <c r="AH148" s="56"/>
      <c r="AI148" s="56"/>
      <c r="AJ148" s="56"/>
    </row>
    <row r="149" ht="21.75" customHeight="1">
      <c r="A149" s="85">
        <v>145.0</v>
      </c>
      <c r="B149" s="79" t="s">
        <v>336</v>
      </c>
      <c r="C149" s="79" t="s">
        <v>372</v>
      </c>
      <c r="D149" s="79" t="s">
        <v>271</v>
      </c>
      <c r="E149" s="86" t="s">
        <v>145</v>
      </c>
      <c r="F149" s="87" t="s">
        <v>444</v>
      </c>
      <c r="G149" s="105">
        <v>40288.0</v>
      </c>
      <c r="H149" s="93" t="s">
        <v>445</v>
      </c>
      <c r="I149" s="93"/>
      <c r="J149" s="93" t="s">
        <v>147</v>
      </c>
      <c r="K149" s="93"/>
      <c r="L149" s="93" t="s">
        <v>148</v>
      </c>
      <c r="M149" s="93" t="s">
        <v>147</v>
      </c>
      <c r="N149" s="89"/>
      <c r="O149" s="90"/>
      <c r="P149" s="89"/>
      <c r="Q149" s="92"/>
      <c r="R149" s="56"/>
      <c r="S149" s="56"/>
      <c r="T149" s="56"/>
      <c r="U149" s="56"/>
      <c r="V149" s="56"/>
      <c r="W149" s="56"/>
      <c r="X149" s="56"/>
      <c r="Y149" s="56"/>
      <c r="Z149" s="56"/>
      <c r="AA149" s="56"/>
      <c r="AB149" s="56"/>
      <c r="AC149" s="56"/>
      <c r="AD149" s="56"/>
      <c r="AE149" s="56"/>
      <c r="AF149" s="56"/>
      <c r="AG149" s="56"/>
      <c r="AH149" s="56"/>
      <c r="AI149" s="56"/>
      <c r="AJ149" s="56"/>
    </row>
    <row r="150" ht="21.75" customHeight="1">
      <c r="A150" s="78">
        <v>146.0</v>
      </c>
      <c r="B150" s="79" t="s">
        <v>336</v>
      </c>
      <c r="C150" s="79" t="s">
        <v>372</v>
      </c>
      <c r="D150" s="79" t="s">
        <v>271</v>
      </c>
      <c r="E150" s="86" t="s">
        <v>145</v>
      </c>
      <c r="F150" s="87">
        <v>4.0</v>
      </c>
      <c r="G150" s="105">
        <v>38622.0</v>
      </c>
      <c r="H150" s="93" t="s">
        <v>446</v>
      </c>
      <c r="I150" s="93"/>
      <c r="J150" s="93" t="s">
        <v>147</v>
      </c>
      <c r="K150" s="93"/>
      <c r="L150" s="93"/>
      <c r="M150" s="93" t="s">
        <v>147</v>
      </c>
      <c r="N150" s="89"/>
      <c r="O150" s="90"/>
      <c r="P150" s="89"/>
      <c r="Q150" s="92"/>
      <c r="R150" s="56"/>
      <c r="S150" s="56"/>
      <c r="T150" s="56"/>
      <c r="U150" s="56"/>
      <c r="V150" s="56"/>
      <c r="W150" s="56"/>
      <c r="X150" s="56"/>
      <c r="Y150" s="56"/>
      <c r="Z150" s="56"/>
      <c r="AA150" s="56"/>
      <c r="AB150" s="56"/>
      <c r="AC150" s="56"/>
      <c r="AD150" s="56"/>
      <c r="AE150" s="56"/>
      <c r="AF150" s="56"/>
      <c r="AG150" s="56"/>
      <c r="AH150" s="56"/>
      <c r="AI150" s="56"/>
      <c r="AJ150" s="56"/>
    </row>
    <row r="151" ht="21.75" customHeight="1">
      <c r="A151" s="85">
        <v>147.0</v>
      </c>
      <c r="B151" s="79" t="s">
        <v>336</v>
      </c>
      <c r="C151" s="79" t="s">
        <v>372</v>
      </c>
      <c r="D151" s="79" t="s">
        <v>271</v>
      </c>
      <c r="E151" s="86" t="s">
        <v>145</v>
      </c>
      <c r="F151" s="87">
        <v>2.0</v>
      </c>
      <c r="G151" s="105">
        <v>38499.0</v>
      </c>
      <c r="H151" s="93" t="s">
        <v>447</v>
      </c>
      <c r="I151" s="93" t="s">
        <v>448</v>
      </c>
      <c r="J151" s="93" t="s">
        <v>147</v>
      </c>
      <c r="K151" s="93"/>
      <c r="L151" s="93" t="s">
        <v>148</v>
      </c>
      <c r="M151" s="93" t="s">
        <v>147</v>
      </c>
      <c r="N151" s="89"/>
      <c r="O151" s="90"/>
      <c r="P151" s="89"/>
      <c r="Q151" s="92"/>
      <c r="R151" s="56"/>
      <c r="S151" s="56"/>
      <c r="T151" s="56"/>
      <c r="U151" s="56"/>
      <c r="V151" s="56"/>
      <c r="W151" s="56"/>
      <c r="X151" s="56"/>
      <c r="Y151" s="56"/>
      <c r="Z151" s="56"/>
      <c r="AA151" s="56"/>
      <c r="AB151" s="56"/>
      <c r="AC151" s="56"/>
      <c r="AD151" s="56"/>
      <c r="AE151" s="56"/>
      <c r="AF151" s="56"/>
      <c r="AG151" s="56"/>
      <c r="AH151" s="56"/>
      <c r="AI151" s="56"/>
      <c r="AJ151" s="56"/>
    </row>
    <row r="152" ht="21.75" customHeight="1">
      <c r="A152" s="78">
        <v>148.0</v>
      </c>
      <c r="B152" s="79" t="s">
        <v>336</v>
      </c>
      <c r="C152" s="79" t="s">
        <v>449</v>
      </c>
      <c r="D152" s="79" t="s">
        <v>144</v>
      </c>
      <c r="E152" s="86" t="s">
        <v>145</v>
      </c>
      <c r="F152" s="87">
        <v>1882.0</v>
      </c>
      <c r="G152" s="105">
        <v>43115.0</v>
      </c>
      <c r="H152" s="93" t="s">
        <v>450</v>
      </c>
      <c r="I152" s="93"/>
      <c r="J152" s="93" t="s">
        <v>147</v>
      </c>
      <c r="K152" s="93"/>
      <c r="L152" s="93" t="s">
        <v>148</v>
      </c>
      <c r="M152" s="93" t="s">
        <v>147</v>
      </c>
      <c r="N152" s="89" t="s">
        <v>147</v>
      </c>
      <c r="O152" s="90"/>
      <c r="P152" s="89" t="s">
        <v>451</v>
      </c>
      <c r="Q152" s="92"/>
      <c r="R152" s="56"/>
      <c r="S152" s="56"/>
      <c r="T152" s="56"/>
      <c r="U152" s="56"/>
      <c r="V152" s="56"/>
      <c r="W152" s="56"/>
      <c r="X152" s="56"/>
      <c r="Y152" s="56"/>
      <c r="Z152" s="56"/>
      <c r="AA152" s="56"/>
      <c r="AB152" s="56"/>
      <c r="AC152" s="56"/>
      <c r="AD152" s="56"/>
      <c r="AE152" s="56"/>
      <c r="AF152" s="56"/>
      <c r="AG152" s="56"/>
      <c r="AH152" s="56"/>
      <c r="AI152" s="56"/>
      <c r="AJ152" s="56"/>
    </row>
    <row r="153" ht="21.75" customHeight="1">
      <c r="A153" s="85">
        <v>149.0</v>
      </c>
      <c r="B153" s="79" t="s">
        <v>336</v>
      </c>
      <c r="C153" s="79" t="s">
        <v>449</v>
      </c>
      <c r="D153" s="79" t="s">
        <v>144</v>
      </c>
      <c r="E153" s="86" t="s">
        <v>145</v>
      </c>
      <c r="F153" s="87">
        <v>1437.0</v>
      </c>
      <c r="G153" s="105">
        <v>40561.0</v>
      </c>
      <c r="H153" s="93" t="s">
        <v>452</v>
      </c>
      <c r="I153" s="93"/>
      <c r="J153" s="93" t="s">
        <v>147</v>
      </c>
      <c r="K153" s="93"/>
      <c r="L153" s="93" t="s">
        <v>148</v>
      </c>
      <c r="M153" s="93" t="s">
        <v>147</v>
      </c>
      <c r="N153" s="89" t="s">
        <v>147</v>
      </c>
      <c r="O153" s="90"/>
      <c r="P153" s="89" t="s">
        <v>453</v>
      </c>
      <c r="Q153" s="92"/>
      <c r="R153" s="56"/>
      <c r="S153" s="56"/>
      <c r="T153" s="56"/>
      <c r="U153" s="56"/>
      <c r="V153" s="56"/>
      <c r="W153" s="56"/>
      <c r="X153" s="56"/>
      <c r="Y153" s="56"/>
      <c r="Z153" s="56"/>
      <c r="AA153" s="56"/>
      <c r="AB153" s="56"/>
      <c r="AC153" s="56"/>
      <c r="AD153" s="56"/>
      <c r="AE153" s="56"/>
      <c r="AF153" s="56"/>
      <c r="AG153" s="56"/>
      <c r="AH153" s="56"/>
      <c r="AI153" s="56"/>
      <c r="AJ153" s="56"/>
    </row>
    <row r="154" ht="21.75" customHeight="1">
      <c r="A154" s="85">
        <v>150.0</v>
      </c>
      <c r="B154" s="79" t="s">
        <v>336</v>
      </c>
      <c r="C154" s="79" t="s">
        <v>449</v>
      </c>
      <c r="D154" s="79" t="s">
        <v>144</v>
      </c>
      <c r="E154" s="86" t="s">
        <v>145</v>
      </c>
      <c r="F154" s="87">
        <v>1150.0</v>
      </c>
      <c r="G154" s="105">
        <v>39279.0</v>
      </c>
      <c r="H154" s="93" t="s">
        <v>454</v>
      </c>
      <c r="I154" s="93" t="s">
        <v>455</v>
      </c>
      <c r="J154" s="93" t="s">
        <v>147</v>
      </c>
      <c r="K154" s="93"/>
      <c r="L154" s="93" t="s">
        <v>148</v>
      </c>
      <c r="M154" s="93" t="s">
        <v>147</v>
      </c>
      <c r="N154" s="89" t="s">
        <v>147</v>
      </c>
      <c r="O154" s="90"/>
      <c r="P154" s="89" t="s">
        <v>456</v>
      </c>
      <c r="Q154" s="92"/>
      <c r="R154" s="56"/>
      <c r="S154" s="56"/>
      <c r="T154" s="56"/>
      <c r="U154" s="56"/>
      <c r="V154" s="56"/>
      <c r="W154" s="56"/>
      <c r="X154" s="56"/>
      <c r="Y154" s="56"/>
      <c r="Z154" s="56"/>
      <c r="AA154" s="56"/>
      <c r="AB154" s="56"/>
      <c r="AC154" s="56"/>
      <c r="AD154" s="56"/>
      <c r="AE154" s="56"/>
      <c r="AF154" s="56"/>
      <c r="AG154" s="56"/>
      <c r="AH154" s="56"/>
      <c r="AI154" s="56"/>
      <c r="AJ154" s="56"/>
    </row>
    <row r="155" ht="21.75" customHeight="1">
      <c r="A155" s="85">
        <v>151.0</v>
      </c>
      <c r="B155" s="79" t="s">
        <v>336</v>
      </c>
      <c r="C155" s="79" t="s">
        <v>449</v>
      </c>
      <c r="D155" s="79" t="s">
        <v>144</v>
      </c>
      <c r="E155" s="86" t="s">
        <v>145</v>
      </c>
      <c r="F155" s="106">
        <v>734.0</v>
      </c>
      <c r="G155" s="105">
        <v>37292.0</v>
      </c>
      <c r="H155" s="93" t="s">
        <v>457</v>
      </c>
      <c r="I155" s="93" t="s">
        <v>458</v>
      </c>
      <c r="J155" s="93" t="s">
        <v>147</v>
      </c>
      <c r="K155" s="93"/>
      <c r="L155" s="93" t="s">
        <v>148</v>
      </c>
      <c r="M155" s="93" t="s">
        <v>147</v>
      </c>
      <c r="N155" s="89" t="s">
        <v>147</v>
      </c>
      <c r="O155" s="90"/>
      <c r="P155" s="89" t="s">
        <v>459</v>
      </c>
      <c r="Q155" s="92"/>
      <c r="R155" s="56"/>
      <c r="S155" s="56"/>
      <c r="T155" s="56"/>
      <c r="U155" s="56"/>
      <c r="V155" s="56"/>
      <c r="W155" s="56"/>
      <c r="X155" s="56"/>
      <c r="Y155" s="56"/>
      <c r="Z155" s="56"/>
      <c r="AA155" s="56"/>
      <c r="AB155" s="56"/>
      <c r="AC155" s="56"/>
      <c r="AD155" s="56"/>
      <c r="AE155" s="56"/>
      <c r="AF155" s="56"/>
      <c r="AG155" s="56"/>
      <c r="AH155" s="56"/>
      <c r="AI155" s="56"/>
      <c r="AJ155" s="56"/>
    </row>
    <row r="156" ht="21.75" customHeight="1">
      <c r="A156" s="78">
        <v>152.0</v>
      </c>
      <c r="B156" s="79" t="s">
        <v>336</v>
      </c>
      <c r="C156" s="79" t="s">
        <v>449</v>
      </c>
      <c r="D156" s="79" t="s">
        <v>144</v>
      </c>
      <c r="E156" s="86" t="s">
        <v>145</v>
      </c>
      <c r="F156" s="87">
        <v>42.0</v>
      </c>
      <c r="G156" s="105">
        <v>33995.0</v>
      </c>
      <c r="H156" s="93" t="s">
        <v>460</v>
      </c>
      <c r="I156" s="93"/>
      <c r="J156" s="93" t="s">
        <v>147</v>
      </c>
      <c r="K156" s="93"/>
      <c r="L156" s="93" t="s">
        <v>461</v>
      </c>
      <c r="M156" s="93" t="s">
        <v>147</v>
      </c>
      <c r="N156" s="89" t="s">
        <v>147</v>
      </c>
      <c r="O156" s="90"/>
      <c r="P156" s="89" t="s">
        <v>462</v>
      </c>
      <c r="Q156" s="92"/>
      <c r="R156" s="56"/>
      <c r="S156" s="56"/>
      <c r="T156" s="56"/>
      <c r="U156" s="56"/>
      <c r="V156" s="56"/>
      <c r="W156" s="56"/>
      <c r="X156" s="56"/>
      <c r="Y156" s="56"/>
      <c r="Z156" s="56"/>
      <c r="AA156" s="56"/>
      <c r="AB156" s="56"/>
      <c r="AC156" s="56"/>
      <c r="AD156" s="56"/>
      <c r="AE156" s="56"/>
      <c r="AF156" s="56"/>
      <c r="AG156" s="56"/>
      <c r="AH156" s="56"/>
      <c r="AI156" s="56"/>
      <c r="AJ156" s="56"/>
    </row>
    <row r="157" ht="21.75" customHeight="1">
      <c r="A157" s="85">
        <v>153.0</v>
      </c>
      <c r="B157" s="79" t="s">
        <v>336</v>
      </c>
      <c r="C157" s="79" t="s">
        <v>449</v>
      </c>
      <c r="D157" s="79" t="s">
        <v>144</v>
      </c>
      <c r="E157" s="86" t="s">
        <v>145</v>
      </c>
      <c r="F157" s="87">
        <v>80.0</v>
      </c>
      <c r="G157" s="105">
        <v>34270.0</v>
      </c>
      <c r="H157" s="93" t="s">
        <v>463</v>
      </c>
      <c r="I157" s="93" t="s">
        <v>464</v>
      </c>
      <c r="J157" s="93" t="s">
        <v>147</v>
      </c>
      <c r="K157" s="93"/>
      <c r="L157" s="93" t="s">
        <v>148</v>
      </c>
      <c r="M157" s="93" t="s">
        <v>147</v>
      </c>
      <c r="N157" s="89" t="s">
        <v>147</v>
      </c>
      <c r="O157" s="90"/>
      <c r="P157" s="91" t="s">
        <v>465</v>
      </c>
      <c r="Q157" s="84"/>
      <c r="R157" s="56"/>
      <c r="S157" s="56"/>
      <c r="T157" s="56"/>
      <c r="U157" s="56"/>
      <c r="V157" s="56"/>
      <c r="W157" s="56"/>
      <c r="X157" s="56"/>
      <c r="Y157" s="56"/>
      <c r="Z157" s="56"/>
      <c r="AA157" s="56"/>
      <c r="AB157" s="56"/>
      <c r="AC157" s="56"/>
      <c r="AD157" s="56"/>
      <c r="AE157" s="56"/>
      <c r="AF157" s="56"/>
      <c r="AG157" s="56"/>
      <c r="AH157" s="56"/>
      <c r="AI157" s="56"/>
      <c r="AJ157" s="56"/>
    </row>
    <row r="158" ht="21.75" customHeight="1">
      <c r="A158" s="85">
        <v>154.0</v>
      </c>
      <c r="B158" s="79" t="s">
        <v>336</v>
      </c>
      <c r="C158" s="79" t="s">
        <v>449</v>
      </c>
      <c r="D158" s="79" t="s">
        <v>161</v>
      </c>
      <c r="E158" s="86" t="s">
        <v>145</v>
      </c>
      <c r="F158" s="87">
        <v>1510.0</v>
      </c>
      <c r="G158" s="105">
        <v>41472.0</v>
      </c>
      <c r="H158" s="93" t="s">
        <v>466</v>
      </c>
      <c r="I158" s="93" t="s">
        <v>467</v>
      </c>
      <c r="J158" s="93" t="s">
        <v>147</v>
      </c>
      <c r="K158" s="93"/>
      <c r="L158" s="93" t="s">
        <v>148</v>
      </c>
      <c r="M158" s="93" t="s">
        <v>147</v>
      </c>
      <c r="N158" s="89"/>
      <c r="O158" s="90"/>
      <c r="P158" s="89" t="s">
        <v>468</v>
      </c>
      <c r="Q158" s="92"/>
      <c r="R158" s="56"/>
      <c r="S158" s="56"/>
      <c r="T158" s="56"/>
      <c r="U158" s="56"/>
      <c r="V158" s="56"/>
      <c r="W158" s="56"/>
      <c r="X158" s="56"/>
      <c r="Y158" s="56"/>
      <c r="Z158" s="56"/>
      <c r="AA158" s="56"/>
      <c r="AB158" s="56"/>
      <c r="AC158" s="56"/>
      <c r="AD158" s="56"/>
      <c r="AE158" s="56"/>
      <c r="AF158" s="56"/>
      <c r="AG158" s="56"/>
      <c r="AH158" s="56"/>
      <c r="AI158" s="56"/>
      <c r="AJ158" s="56"/>
    </row>
    <row r="159" ht="21.75" customHeight="1">
      <c r="A159" s="85">
        <v>155.0</v>
      </c>
      <c r="B159" s="79" t="s">
        <v>336</v>
      </c>
      <c r="C159" s="79" t="s">
        <v>449</v>
      </c>
      <c r="D159" s="79" t="s">
        <v>230</v>
      </c>
      <c r="E159" s="86" t="s">
        <v>145</v>
      </c>
      <c r="F159" s="87">
        <v>559.0</v>
      </c>
      <c r="G159" s="105">
        <v>41499.0</v>
      </c>
      <c r="H159" s="93" t="s">
        <v>469</v>
      </c>
      <c r="I159" s="93"/>
      <c r="J159" s="93"/>
      <c r="K159" s="93" t="s">
        <v>147</v>
      </c>
      <c r="L159" s="93" t="s">
        <v>148</v>
      </c>
      <c r="M159" s="93" t="s">
        <v>147</v>
      </c>
      <c r="N159" s="89"/>
      <c r="O159" s="90"/>
      <c r="P159" s="89"/>
      <c r="Q159" s="92"/>
      <c r="R159" s="56"/>
      <c r="S159" s="56"/>
      <c r="T159" s="56"/>
      <c r="U159" s="56"/>
      <c r="V159" s="56"/>
      <c r="W159" s="56"/>
      <c r="X159" s="56"/>
      <c r="Y159" s="56"/>
      <c r="Z159" s="56"/>
      <c r="AA159" s="56"/>
      <c r="AB159" s="56"/>
      <c r="AC159" s="56"/>
      <c r="AD159" s="56"/>
      <c r="AE159" s="56"/>
      <c r="AF159" s="56"/>
      <c r="AG159" s="56"/>
      <c r="AH159" s="56"/>
      <c r="AI159" s="56"/>
      <c r="AJ159" s="56"/>
    </row>
    <row r="160" ht="21.75" customHeight="1">
      <c r="A160" s="85">
        <v>156.0</v>
      </c>
      <c r="B160" s="79" t="s">
        <v>336</v>
      </c>
      <c r="C160" s="79" t="s">
        <v>449</v>
      </c>
      <c r="D160" s="79" t="s">
        <v>271</v>
      </c>
      <c r="E160" s="86" t="s">
        <v>145</v>
      </c>
      <c r="F160" s="87" t="s">
        <v>470</v>
      </c>
      <c r="G160" s="105">
        <v>37348.0</v>
      </c>
      <c r="H160" s="93" t="s">
        <v>471</v>
      </c>
      <c r="I160" s="93" t="s">
        <v>472</v>
      </c>
      <c r="J160" s="93"/>
      <c r="K160" s="93"/>
      <c r="L160" s="93" t="s">
        <v>148</v>
      </c>
      <c r="M160" s="93"/>
      <c r="N160" s="89"/>
      <c r="O160" s="90"/>
      <c r="P160" s="89"/>
      <c r="Q160" s="92"/>
      <c r="R160" s="56"/>
      <c r="S160" s="56"/>
      <c r="T160" s="56"/>
      <c r="U160" s="56"/>
      <c r="V160" s="56"/>
      <c r="W160" s="56"/>
      <c r="X160" s="56"/>
      <c r="Y160" s="56"/>
      <c r="Z160" s="56"/>
      <c r="AA160" s="56"/>
      <c r="AB160" s="56"/>
      <c r="AC160" s="56"/>
      <c r="AD160" s="56"/>
      <c r="AE160" s="56"/>
      <c r="AF160" s="56"/>
      <c r="AG160" s="56"/>
      <c r="AH160" s="56"/>
      <c r="AI160" s="56"/>
      <c r="AJ160" s="56"/>
    </row>
    <row r="161" ht="21.75" customHeight="1">
      <c r="A161" s="85">
        <v>157.0</v>
      </c>
      <c r="B161" s="79" t="s">
        <v>473</v>
      </c>
      <c r="C161" s="79" t="s">
        <v>474</v>
      </c>
      <c r="D161" s="79" t="s">
        <v>144</v>
      </c>
      <c r="E161" s="86" t="s">
        <v>145</v>
      </c>
      <c r="F161" s="87">
        <v>5.0</v>
      </c>
      <c r="G161" s="105">
        <v>33769.0</v>
      </c>
      <c r="H161" s="93" t="s">
        <v>475</v>
      </c>
      <c r="I161" s="93"/>
      <c r="J161" s="93" t="s">
        <v>147</v>
      </c>
      <c r="K161" s="93"/>
      <c r="L161" s="93"/>
      <c r="M161" s="93" t="s">
        <v>147</v>
      </c>
      <c r="N161" s="89"/>
      <c r="O161" s="90"/>
      <c r="P161" s="89"/>
      <c r="Q161" s="92"/>
      <c r="R161" s="56"/>
      <c r="S161" s="56"/>
      <c r="T161" s="56"/>
      <c r="U161" s="56"/>
      <c r="V161" s="56"/>
      <c r="W161" s="56"/>
      <c r="X161" s="56"/>
      <c r="Y161" s="56"/>
      <c r="Z161" s="56"/>
      <c r="AA161" s="56"/>
      <c r="AB161" s="56"/>
      <c r="AC161" s="56"/>
      <c r="AD161" s="56"/>
      <c r="AE161" s="56"/>
      <c r="AF161" s="56"/>
      <c r="AG161" s="56"/>
      <c r="AH161" s="56"/>
      <c r="AI161" s="56"/>
      <c r="AJ161" s="56"/>
    </row>
    <row r="162" ht="21.75" customHeight="1">
      <c r="A162" s="85">
        <v>158.0</v>
      </c>
      <c r="B162" s="79" t="s">
        <v>473</v>
      </c>
      <c r="C162" s="79" t="s">
        <v>474</v>
      </c>
      <c r="D162" s="79" t="s">
        <v>161</v>
      </c>
      <c r="E162" s="86" t="s">
        <v>145</v>
      </c>
      <c r="F162" s="87">
        <v>1345.0</v>
      </c>
      <c r="G162" s="105">
        <v>40291.0</v>
      </c>
      <c r="H162" s="93" t="s">
        <v>476</v>
      </c>
      <c r="I162" s="93" t="s">
        <v>477</v>
      </c>
      <c r="J162" s="93" t="s">
        <v>147</v>
      </c>
      <c r="K162" s="93"/>
      <c r="L162" s="93" t="s">
        <v>148</v>
      </c>
      <c r="M162" s="93" t="s">
        <v>147</v>
      </c>
      <c r="N162" s="89" t="s">
        <v>147</v>
      </c>
      <c r="O162" s="90"/>
      <c r="P162" s="89" t="s">
        <v>478</v>
      </c>
      <c r="Q162" s="92"/>
      <c r="R162" s="56"/>
      <c r="S162" s="56"/>
      <c r="T162" s="56"/>
      <c r="U162" s="56"/>
      <c r="V162" s="56"/>
      <c r="W162" s="56"/>
      <c r="X162" s="56"/>
      <c r="Y162" s="56"/>
      <c r="Z162" s="56"/>
      <c r="AA162" s="56"/>
      <c r="AB162" s="56"/>
      <c r="AC162" s="56"/>
      <c r="AD162" s="56"/>
      <c r="AE162" s="56"/>
      <c r="AF162" s="56"/>
      <c r="AG162" s="56"/>
      <c r="AH162" s="56"/>
      <c r="AI162" s="56"/>
      <c r="AJ162" s="56"/>
    </row>
    <row r="163" ht="21.75" customHeight="1">
      <c r="A163" s="78">
        <v>159.0</v>
      </c>
      <c r="B163" s="79" t="s">
        <v>479</v>
      </c>
      <c r="C163" s="79" t="s">
        <v>480</v>
      </c>
      <c r="D163" s="79" t="s">
        <v>144</v>
      </c>
      <c r="E163" s="86" t="s">
        <v>145</v>
      </c>
      <c r="F163" s="87">
        <v>1815.0</v>
      </c>
      <c r="G163" s="105">
        <v>42711.0</v>
      </c>
      <c r="H163" s="93" t="s">
        <v>481</v>
      </c>
      <c r="I163" s="93"/>
      <c r="J163" s="93" t="s">
        <v>147</v>
      </c>
      <c r="K163" s="93"/>
      <c r="L163" s="93" t="s">
        <v>148</v>
      </c>
      <c r="M163" s="93" t="s">
        <v>147</v>
      </c>
      <c r="N163" s="89"/>
      <c r="O163" s="90"/>
      <c r="P163" s="89"/>
      <c r="Q163" s="92"/>
      <c r="R163" s="56"/>
      <c r="S163" s="56"/>
      <c r="T163" s="56"/>
      <c r="U163" s="56"/>
      <c r="V163" s="56"/>
      <c r="W163" s="56"/>
      <c r="X163" s="56"/>
      <c r="Y163" s="56"/>
      <c r="Z163" s="56"/>
      <c r="AA163" s="56"/>
      <c r="AB163" s="56"/>
      <c r="AC163" s="56"/>
      <c r="AD163" s="56"/>
      <c r="AE163" s="56"/>
      <c r="AF163" s="56"/>
      <c r="AG163" s="56"/>
      <c r="AH163" s="56"/>
      <c r="AI163" s="56"/>
      <c r="AJ163" s="56"/>
    </row>
    <row r="164" ht="21.75" customHeight="1">
      <c r="A164" s="85">
        <v>160.0</v>
      </c>
      <c r="B164" s="79" t="s">
        <v>479</v>
      </c>
      <c r="C164" s="79" t="s">
        <v>480</v>
      </c>
      <c r="D164" s="79" t="s">
        <v>144</v>
      </c>
      <c r="E164" s="86" t="s">
        <v>145</v>
      </c>
      <c r="F164" s="87">
        <v>1593.0</v>
      </c>
      <c r="G164" s="105">
        <v>41253.0</v>
      </c>
      <c r="H164" s="93" t="s">
        <v>482</v>
      </c>
      <c r="I164" s="93"/>
      <c r="J164" s="93" t="s">
        <v>147</v>
      </c>
      <c r="K164" s="93"/>
      <c r="L164" s="93" t="s">
        <v>483</v>
      </c>
      <c r="M164" s="93"/>
      <c r="N164" s="89"/>
      <c r="O164" s="90" t="s">
        <v>147</v>
      </c>
      <c r="P164" s="89" t="s">
        <v>484</v>
      </c>
      <c r="Q164" s="92"/>
      <c r="R164" s="56"/>
      <c r="S164" s="56"/>
      <c r="T164" s="56"/>
      <c r="U164" s="56"/>
      <c r="V164" s="56"/>
      <c r="W164" s="56"/>
      <c r="X164" s="56"/>
      <c r="Y164" s="56"/>
      <c r="Z164" s="56"/>
      <c r="AA164" s="56"/>
      <c r="AB164" s="56"/>
      <c r="AC164" s="56"/>
      <c r="AD164" s="56"/>
      <c r="AE164" s="56"/>
      <c r="AF164" s="56"/>
      <c r="AG164" s="56"/>
      <c r="AH164" s="56"/>
      <c r="AI164" s="56"/>
      <c r="AJ164" s="56"/>
    </row>
    <row r="165" ht="21.75" customHeight="1">
      <c r="A165" s="85">
        <v>161.0</v>
      </c>
      <c r="B165" s="79" t="s">
        <v>479</v>
      </c>
      <c r="C165" s="79" t="s">
        <v>480</v>
      </c>
      <c r="D165" s="79" t="s">
        <v>144</v>
      </c>
      <c r="E165" s="86" t="s">
        <v>145</v>
      </c>
      <c r="F165" s="87">
        <v>1485.0</v>
      </c>
      <c r="G165" s="105">
        <v>40891.0</v>
      </c>
      <c r="H165" s="93" t="s">
        <v>485</v>
      </c>
      <c r="I165" s="93"/>
      <c r="J165" s="93" t="s">
        <v>147</v>
      </c>
      <c r="K165" s="93"/>
      <c r="L165" s="93" t="s">
        <v>486</v>
      </c>
      <c r="M165" s="93"/>
      <c r="N165" s="89"/>
      <c r="O165" s="90"/>
      <c r="P165" s="89" t="s">
        <v>484</v>
      </c>
      <c r="Q165" s="92"/>
      <c r="R165" s="56"/>
      <c r="S165" s="56"/>
      <c r="T165" s="56"/>
      <c r="U165" s="56"/>
      <c r="V165" s="56"/>
      <c r="W165" s="56"/>
      <c r="X165" s="56"/>
      <c r="Y165" s="56"/>
      <c r="Z165" s="56"/>
      <c r="AA165" s="56"/>
      <c r="AB165" s="56"/>
      <c r="AC165" s="56"/>
      <c r="AD165" s="56"/>
      <c r="AE165" s="56"/>
      <c r="AF165" s="56"/>
      <c r="AG165" s="56"/>
      <c r="AH165" s="56"/>
      <c r="AI165" s="56"/>
      <c r="AJ165" s="56"/>
    </row>
    <row r="166" ht="21.75" customHeight="1">
      <c r="A166" s="78">
        <v>162.0</v>
      </c>
      <c r="B166" s="79" t="s">
        <v>479</v>
      </c>
      <c r="C166" s="79" t="s">
        <v>480</v>
      </c>
      <c r="D166" s="79" t="s">
        <v>144</v>
      </c>
      <c r="E166" s="86" t="s">
        <v>145</v>
      </c>
      <c r="F166" s="87">
        <v>1420.0</v>
      </c>
      <c r="G166" s="105">
        <v>40525.0</v>
      </c>
      <c r="H166" s="93" t="s">
        <v>487</v>
      </c>
      <c r="I166" s="93"/>
      <c r="J166" s="93" t="s">
        <v>147</v>
      </c>
      <c r="K166" s="93"/>
      <c r="L166" s="93" t="s">
        <v>488</v>
      </c>
      <c r="M166" s="93"/>
      <c r="N166" s="89"/>
      <c r="O166" s="90" t="s">
        <v>147</v>
      </c>
      <c r="P166" s="89" t="s">
        <v>484</v>
      </c>
      <c r="Q166" s="92"/>
      <c r="R166" s="56"/>
      <c r="S166" s="56"/>
      <c r="T166" s="56"/>
      <c r="U166" s="56"/>
      <c r="V166" s="56"/>
      <c r="W166" s="56"/>
      <c r="X166" s="56"/>
      <c r="Y166" s="56"/>
      <c r="Z166" s="56"/>
      <c r="AA166" s="56"/>
      <c r="AB166" s="56"/>
      <c r="AC166" s="56"/>
      <c r="AD166" s="56"/>
      <c r="AE166" s="56"/>
      <c r="AF166" s="56"/>
      <c r="AG166" s="56"/>
      <c r="AH166" s="56"/>
      <c r="AI166" s="56"/>
      <c r="AJ166" s="56"/>
    </row>
    <row r="167" ht="21.75" customHeight="1">
      <c r="A167" s="85">
        <v>163.0</v>
      </c>
      <c r="B167" s="79" t="s">
        <v>479</v>
      </c>
      <c r="C167" s="79" t="s">
        <v>480</v>
      </c>
      <c r="D167" s="79" t="s">
        <v>161</v>
      </c>
      <c r="E167" s="86" t="s">
        <v>145</v>
      </c>
      <c r="F167" s="87">
        <v>3036.0</v>
      </c>
      <c r="G167" s="105">
        <v>41635.0</v>
      </c>
      <c r="H167" s="93" t="s">
        <v>489</v>
      </c>
      <c r="I167" s="93" t="s">
        <v>490</v>
      </c>
      <c r="J167" s="93" t="s">
        <v>147</v>
      </c>
      <c r="K167" s="93"/>
      <c r="L167" s="93" t="s">
        <v>148</v>
      </c>
      <c r="M167" s="93"/>
      <c r="N167" s="89"/>
      <c r="O167" s="90"/>
      <c r="P167" s="89" t="s">
        <v>491</v>
      </c>
      <c r="Q167" s="92"/>
      <c r="R167" s="56"/>
      <c r="S167" s="56"/>
      <c r="T167" s="56"/>
      <c r="U167" s="56"/>
      <c r="V167" s="56"/>
      <c r="W167" s="56"/>
      <c r="X167" s="56"/>
      <c r="Y167" s="56"/>
      <c r="Z167" s="56"/>
      <c r="AA167" s="56"/>
      <c r="AB167" s="56"/>
      <c r="AC167" s="56"/>
      <c r="AD167" s="56"/>
      <c r="AE167" s="56"/>
      <c r="AF167" s="56"/>
      <c r="AG167" s="56"/>
      <c r="AH167" s="56"/>
      <c r="AI167" s="56"/>
      <c r="AJ167" s="56"/>
    </row>
    <row r="168" ht="21.75" customHeight="1">
      <c r="A168" s="78">
        <v>164.0</v>
      </c>
      <c r="B168" s="79" t="s">
        <v>479</v>
      </c>
      <c r="C168" s="79" t="s">
        <v>480</v>
      </c>
      <c r="D168" s="79" t="s">
        <v>161</v>
      </c>
      <c r="E168" s="86" t="s">
        <v>145</v>
      </c>
      <c r="F168" s="87">
        <v>2715.0</v>
      </c>
      <c r="G168" s="105">
        <v>41270.0</v>
      </c>
      <c r="H168" s="93" t="s">
        <v>492</v>
      </c>
      <c r="I168" s="93" t="s">
        <v>493</v>
      </c>
      <c r="J168" s="93" t="s">
        <v>147</v>
      </c>
      <c r="K168" s="93"/>
      <c r="L168" s="93" t="s">
        <v>148</v>
      </c>
      <c r="M168" s="93"/>
      <c r="N168" s="89"/>
      <c r="O168" s="90" t="s">
        <v>147</v>
      </c>
      <c r="P168" s="89" t="s">
        <v>484</v>
      </c>
      <c r="Q168" s="92"/>
      <c r="R168" s="56"/>
      <c r="S168" s="56"/>
      <c r="T168" s="56"/>
      <c r="U168" s="56"/>
      <c r="V168" s="56"/>
      <c r="W168" s="56"/>
      <c r="X168" s="56"/>
      <c r="Y168" s="56"/>
      <c r="Z168" s="56"/>
      <c r="AA168" s="56"/>
      <c r="AB168" s="56"/>
      <c r="AC168" s="56"/>
      <c r="AD168" s="56"/>
      <c r="AE168" s="56"/>
      <c r="AF168" s="56"/>
      <c r="AG168" s="56"/>
      <c r="AH168" s="56"/>
      <c r="AI168" s="56"/>
      <c r="AJ168" s="56"/>
    </row>
    <row r="169" ht="21.75" customHeight="1">
      <c r="A169" s="78">
        <v>165.0</v>
      </c>
      <c r="B169" s="79" t="s">
        <v>494</v>
      </c>
      <c r="C169" s="79" t="s">
        <v>495</v>
      </c>
      <c r="D169" s="79" t="s">
        <v>144</v>
      </c>
      <c r="E169" s="86" t="s">
        <v>145</v>
      </c>
      <c r="F169" s="106">
        <v>594.0</v>
      </c>
      <c r="G169" s="105">
        <v>36721.0</v>
      </c>
      <c r="H169" s="93" t="s">
        <v>496</v>
      </c>
      <c r="I169" s="93" t="s">
        <v>497</v>
      </c>
      <c r="J169" s="93" t="s">
        <v>147</v>
      </c>
      <c r="K169" s="93"/>
      <c r="L169" s="93" t="s">
        <v>148</v>
      </c>
      <c r="M169" s="93" t="s">
        <v>147</v>
      </c>
      <c r="N169" s="89"/>
      <c r="O169" s="90"/>
      <c r="P169" s="89" t="s">
        <v>498</v>
      </c>
      <c r="Q169" s="92"/>
      <c r="R169" s="56"/>
      <c r="S169" s="56"/>
      <c r="T169" s="56"/>
      <c r="U169" s="56"/>
      <c r="V169" s="56"/>
      <c r="W169" s="56"/>
      <c r="X169" s="56"/>
      <c r="Y169" s="56"/>
      <c r="Z169" s="56"/>
      <c r="AA169" s="56"/>
      <c r="AB169" s="56"/>
      <c r="AC169" s="56"/>
      <c r="AD169" s="56"/>
      <c r="AE169" s="56"/>
      <c r="AF169" s="56"/>
      <c r="AG169" s="56"/>
      <c r="AH169" s="56"/>
      <c r="AI169" s="56"/>
      <c r="AJ169" s="56"/>
    </row>
    <row r="170" ht="21.75" customHeight="1">
      <c r="A170" s="78">
        <v>166.0</v>
      </c>
      <c r="B170" s="118" t="s">
        <v>494</v>
      </c>
      <c r="C170" s="118" t="s">
        <v>495</v>
      </c>
      <c r="D170" s="118" t="s">
        <v>161</v>
      </c>
      <c r="E170" s="119" t="s">
        <v>145</v>
      </c>
      <c r="F170" s="120">
        <v>2609.0</v>
      </c>
      <c r="G170" s="121">
        <v>41257.0</v>
      </c>
      <c r="H170" s="122" t="s">
        <v>499</v>
      </c>
      <c r="I170" s="122"/>
      <c r="J170" s="122" t="s">
        <v>147</v>
      </c>
      <c r="K170" s="122"/>
      <c r="L170" s="122" t="s">
        <v>148</v>
      </c>
      <c r="M170" s="122" t="s">
        <v>147</v>
      </c>
      <c r="N170" s="123"/>
      <c r="O170" s="124"/>
      <c r="P170" s="94" t="s">
        <v>500</v>
      </c>
      <c r="Q170" s="125"/>
      <c r="R170" s="126"/>
      <c r="S170" s="126"/>
      <c r="T170" s="126"/>
      <c r="U170" s="126"/>
      <c r="V170" s="126"/>
      <c r="W170" s="126"/>
      <c r="X170" s="126"/>
      <c r="Y170" s="126"/>
      <c r="Z170" s="126"/>
      <c r="AA170" s="126"/>
      <c r="AB170" s="126"/>
      <c r="AC170" s="126"/>
      <c r="AD170" s="126"/>
      <c r="AE170" s="126"/>
      <c r="AF170" s="126"/>
      <c r="AG170" s="126"/>
      <c r="AH170" s="126"/>
      <c r="AI170" s="126"/>
      <c r="AJ170" s="126"/>
    </row>
    <row r="171" ht="21.75" customHeight="1">
      <c r="A171" s="85">
        <v>167.0</v>
      </c>
      <c r="B171" s="79" t="s">
        <v>494</v>
      </c>
      <c r="C171" s="79" t="s">
        <v>495</v>
      </c>
      <c r="D171" s="79" t="s">
        <v>161</v>
      </c>
      <c r="E171" s="119" t="s">
        <v>501</v>
      </c>
      <c r="F171" s="87">
        <v>2578.0</v>
      </c>
      <c r="G171" s="105">
        <v>41256.0</v>
      </c>
      <c r="H171" s="93" t="s">
        <v>502</v>
      </c>
      <c r="I171" s="93"/>
      <c r="J171" s="93" t="s">
        <v>147</v>
      </c>
      <c r="K171" s="93"/>
      <c r="L171" s="93" t="s">
        <v>148</v>
      </c>
      <c r="M171" s="93"/>
      <c r="N171" s="89"/>
      <c r="O171" s="90" t="s">
        <v>147</v>
      </c>
      <c r="P171" s="94" t="s">
        <v>503</v>
      </c>
      <c r="Q171" s="92"/>
      <c r="R171" s="56"/>
      <c r="S171" s="56"/>
      <c r="T171" s="56"/>
      <c r="U171" s="56"/>
      <c r="V171" s="56"/>
      <c r="W171" s="56"/>
      <c r="X171" s="56"/>
      <c r="Y171" s="56"/>
      <c r="Z171" s="56"/>
      <c r="AA171" s="56"/>
      <c r="AB171" s="56"/>
      <c r="AC171" s="56"/>
      <c r="AD171" s="56"/>
      <c r="AE171" s="56"/>
      <c r="AF171" s="56"/>
      <c r="AG171" s="56"/>
      <c r="AH171" s="56"/>
      <c r="AI171" s="56"/>
      <c r="AJ171" s="56"/>
    </row>
    <row r="172" ht="21.75" customHeight="1">
      <c r="A172" s="78">
        <v>168.0</v>
      </c>
      <c r="B172" s="118" t="s">
        <v>494</v>
      </c>
      <c r="C172" s="118" t="s">
        <v>495</v>
      </c>
      <c r="D172" s="118" t="s">
        <v>504</v>
      </c>
      <c r="E172" s="119" t="s">
        <v>501</v>
      </c>
      <c r="F172" s="127">
        <v>8.0</v>
      </c>
      <c r="G172" s="121">
        <v>41943.0</v>
      </c>
      <c r="H172" s="122" t="s">
        <v>505</v>
      </c>
      <c r="I172" s="122"/>
      <c r="J172" s="122" t="s">
        <v>147</v>
      </c>
      <c r="K172" s="122"/>
      <c r="L172" s="122" t="s">
        <v>148</v>
      </c>
      <c r="M172" s="122"/>
      <c r="N172" s="123"/>
      <c r="O172" s="124" t="s">
        <v>147</v>
      </c>
      <c r="P172" s="94" t="s">
        <v>503</v>
      </c>
      <c r="Q172" s="125"/>
      <c r="R172" s="126"/>
      <c r="S172" s="126"/>
      <c r="T172" s="126"/>
      <c r="U172" s="126"/>
      <c r="V172" s="126"/>
      <c r="W172" s="126"/>
      <c r="X172" s="126"/>
      <c r="Y172" s="126"/>
      <c r="Z172" s="126"/>
      <c r="AA172" s="126"/>
      <c r="AB172" s="126"/>
      <c r="AC172" s="126"/>
      <c r="AD172" s="126"/>
      <c r="AE172" s="126"/>
      <c r="AF172" s="126"/>
      <c r="AG172" s="126"/>
      <c r="AH172" s="126"/>
      <c r="AI172" s="126"/>
      <c r="AJ172" s="126"/>
    </row>
    <row r="173" ht="21.75" customHeight="1">
      <c r="A173" s="78">
        <v>169.0</v>
      </c>
      <c r="B173" s="118" t="s">
        <v>494</v>
      </c>
      <c r="C173" s="118" t="s">
        <v>495</v>
      </c>
      <c r="D173" s="118" t="s">
        <v>504</v>
      </c>
      <c r="E173" s="118" t="s">
        <v>501</v>
      </c>
      <c r="F173" s="128">
        <v>2.0</v>
      </c>
      <c r="G173" s="129">
        <v>41712.0</v>
      </c>
      <c r="H173" s="130" t="s">
        <v>506</v>
      </c>
      <c r="I173" s="130" t="s">
        <v>507</v>
      </c>
      <c r="J173" s="130" t="s">
        <v>147</v>
      </c>
      <c r="K173" s="130"/>
      <c r="L173" s="130" t="s">
        <v>148</v>
      </c>
      <c r="M173" s="130"/>
      <c r="N173" s="131"/>
      <c r="O173" s="132" t="s">
        <v>147</v>
      </c>
      <c r="P173" s="94" t="s">
        <v>503</v>
      </c>
      <c r="Q173" s="125"/>
      <c r="R173" s="126"/>
      <c r="S173" s="126"/>
      <c r="T173" s="126"/>
      <c r="U173" s="126"/>
      <c r="V173" s="126"/>
      <c r="W173" s="126"/>
      <c r="X173" s="126"/>
      <c r="Y173" s="126"/>
      <c r="Z173" s="126"/>
      <c r="AA173" s="126"/>
      <c r="AB173" s="126"/>
      <c r="AC173" s="126"/>
      <c r="AD173" s="126"/>
      <c r="AE173" s="126"/>
      <c r="AF173" s="126"/>
      <c r="AG173" s="126"/>
      <c r="AH173" s="126"/>
      <c r="AI173" s="126"/>
      <c r="AJ173" s="126"/>
    </row>
    <row r="174" ht="21.75" customHeight="1">
      <c r="A174" s="85">
        <v>170.0</v>
      </c>
      <c r="B174" s="79" t="s">
        <v>479</v>
      </c>
      <c r="C174" s="79" t="s">
        <v>480</v>
      </c>
      <c r="D174" s="79" t="s">
        <v>161</v>
      </c>
      <c r="E174" s="86" t="s">
        <v>145</v>
      </c>
      <c r="F174" s="87">
        <v>4970.0</v>
      </c>
      <c r="G174" s="105">
        <v>40907.0</v>
      </c>
      <c r="H174" s="93" t="s">
        <v>508</v>
      </c>
      <c r="I174" s="93" t="s">
        <v>509</v>
      </c>
      <c r="J174" s="93" t="s">
        <v>147</v>
      </c>
      <c r="K174" s="93"/>
      <c r="L174" s="93" t="s">
        <v>148</v>
      </c>
      <c r="M174" s="93"/>
      <c r="N174" s="89"/>
      <c r="O174" s="90" t="s">
        <v>147</v>
      </c>
      <c r="P174" s="89" t="s">
        <v>484</v>
      </c>
      <c r="Q174" s="92"/>
      <c r="R174" s="56"/>
      <c r="S174" s="56"/>
      <c r="T174" s="56"/>
      <c r="U174" s="56"/>
      <c r="V174" s="56"/>
      <c r="W174" s="56"/>
      <c r="X174" s="56"/>
      <c r="Y174" s="56"/>
      <c r="Z174" s="56"/>
      <c r="AA174" s="56"/>
      <c r="AB174" s="56"/>
      <c r="AC174" s="56"/>
      <c r="AD174" s="56"/>
      <c r="AE174" s="56"/>
      <c r="AF174" s="56"/>
      <c r="AG174" s="56"/>
      <c r="AH174" s="56"/>
      <c r="AI174" s="56"/>
      <c r="AJ174" s="56"/>
    </row>
    <row r="175" ht="21.75" customHeight="1">
      <c r="A175" s="78">
        <v>171.0</v>
      </c>
      <c r="B175" s="79" t="s">
        <v>479</v>
      </c>
      <c r="C175" s="79" t="s">
        <v>480</v>
      </c>
      <c r="D175" s="79" t="s">
        <v>161</v>
      </c>
      <c r="E175" s="86" t="s">
        <v>145</v>
      </c>
      <c r="F175" s="87">
        <v>4803.0</v>
      </c>
      <c r="G175" s="105">
        <v>40541.0</v>
      </c>
      <c r="H175" s="93" t="s">
        <v>510</v>
      </c>
      <c r="I175" s="93"/>
      <c r="J175" s="93" t="s">
        <v>147</v>
      </c>
      <c r="K175" s="93"/>
      <c r="L175" s="93" t="s">
        <v>511</v>
      </c>
      <c r="M175" s="93"/>
      <c r="N175" s="89"/>
      <c r="O175" s="90" t="s">
        <v>147</v>
      </c>
      <c r="P175" s="89" t="s">
        <v>512</v>
      </c>
      <c r="Q175" s="92"/>
      <c r="R175" s="56"/>
      <c r="S175" s="56"/>
      <c r="T175" s="56"/>
      <c r="U175" s="56"/>
      <c r="V175" s="56"/>
      <c r="W175" s="56"/>
      <c r="X175" s="56"/>
      <c r="Y175" s="56"/>
      <c r="Z175" s="56"/>
      <c r="AA175" s="56"/>
      <c r="AB175" s="56"/>
      <c r="AC175" s="56"/>
      <c r="AD175" s="56"/>
      <c r="AE175" s="56"/>
      <c r="AF175" s="56"/>
      <c r="AG175" s="56"/>
      <c r="AH175" s="56"/>
      <c r="AI175" s="56"/>
      <c r="AJ175" s="56"/>
    </row>
    <row r="176" ht="21.75" customHeight="1">
      <c r="A176" s="85">
        <v>172.0</v>
      </c>
      <c r="B176" s="79" t="s">
        <v>479</v>
      </c>
      <c r="C176" s="79" t="s">
        <v>480</v>
      </c>
      <c r="D176" s="79" t="s">
        <v>161</v>
      </c>
      <c r="E176" s="86" t="s">
        <v>145</v>
      </c>
      <c r="F176" s="87">
        <v>2844.0</v>
      </c>
      <c r="G176" s="105">
        <v>40395.0</v>
      </c>
      <c r="H176" s="93" t="s">
        <v>513</v>
      </c>
      <c r="I176" s="93" t="s">
        <v>514</v>
      </c>
      <c r="J176" s="93" t="s">
        <v>147</v>
      </c>
      <c r="K176" s="93"/>
      <c r="L176" s="93" t="s">
        <v>515</v>
      </c>
      <c r="M176" s="93" t="s">
        <v>147</v>
      </c>
      <c r="N176" s="89" t="s">
        <v>147</v>
      </c>
      <c r="O176" s="90"/>
      <c r="P176" s="89" t="s">
        <v>516</v>
      </c>
      <c r="Q176" s="92"/>
      <c r="R176" s="56"/>
      <c r="S176" s="56"/>
      <c r="T176" s="56"/>
      <c r="U176" s="56"/>
      <c r="V176" s="56"/>
      <c r="W176" s="56"/>
      <c r="X176" s="56"/>
      <c r="Y176" s="56"/>
      <c r="Z176" s="56"/>
      <c r="AA176" s="56"/>
      <c r="AB176" s="56"/>
      <c r="AC176" s="56"/>
      <c r="AD176" s="56"/>
      <c r="AE176" s="56"/>
      <c r="AF176" s="56"/>
      <c r="AG176" s="56"/>
      <c r="AH176" s="56"/>
      <c r="AI176" s="56"/>
      <c r="AJ176" s="56"/>
    </row>
    <row r="177" ht="21.75" customHeight="1">
      <c r="A177" s="85">
        <v>173.0</v>
      </c>
      <c r="B177" s="79" t="s">
        <v>479</v>
      </c>
      <c r="C177" s="79" t="s">
        <v>480</v>
      </c>
      <c r="D177" s="79" t="s">
        <v>230</v>
      </c>
      <c r="E177" s="86" t="s">
        <v>145</v>
      </c>
      <c r="F177" s="87">
        <v>806.0</v>
      </c>
      <c r="G177" s="105">
        <v>38574.0</v>
      </c>
      <c r="H177" s="93" t="s">
        <v>517</v>
      </c>
      <c r="I177" s="93" t="s">
        <v>514</v>
      </c>
      <c r="J177" s="93" t="s">
        <v>147</v>
      </c>
      <c r="K177" s="93"/>
      <c r="L177" s="93" t="s">
        <v>148</v>
      </c>
      <c r="M177" s="93"/>
      <c r="N177" s="89"/>
      <c r="O177" s="90"/>
      <c r="P177" s="89"/>
      <c r="Q177" s="92"/>
      <c r="R177" s="56"/>
      <c r="S177" s="56"/>
      <c r="T177" s="56"/>
      <c r="U177" s="56"/>
      <c r="V177" s="56"/>
      <c r="W177" s="56"/>
      <c r="X177" s="56"/>
      <c r="Y177" s="56"/>
      <c r="Z177" s="56"/>
      <c r="AA177" s="56"/>
      <c r="AB177" s="56"/>
      <c r="AC177" s="56"/>
      <c r="AD177" s="56"/>
      <c r="AE177" s="56"/>
      <c r="AF177" s="56"/>
      <c r="AG177" s="56"/>
      <c r="AH177" s="56"/>
      <c r="AI177" s="56"/>
      <c r="AJ177" s="56"/>
    </row>
    <row r="178" ht="21.75" customHeight="1">
      <c r="A178" s="78">
        <v>174.0</v>
      </c>
      <c r="B178" s="79" t="s">
        <v>479</v>
      </c>
      <c r="C178" s="79" t="s">
        <v>480</v>
      </c>
      <c r="D178" s="79" t="s">
        <v>263</v>
      </c>
      <c r="E178" s="86" t="s">
        <v>145</v>
      </c>
      <c r="F178" s="87">
        <v>9.0</v>
      </c>
      <c r="G178" s="105">
        <v>40505.0</v>
      </c>
      <c r="H178" s="93" t="s">
        <v>518</v>
      </c>
      <c r="I178" s="93" t="s">
        <v>519</v>
      </c>
      <c r="J178" s="93" t="s">
        <v>147</v>
      </c>
      <c r="K178" s="93"/>
      <c r="L178" s="93" t="s">
        <v>148</v>
      </c>
      <c r="M178" s="93" t="s">
        <v>147</v>
      </c>
      <c r="N178" s="89"/>
      <c r="O178" s="90"/>
      <c r="P178" s="89"/>
      <c r="Q178" s="92"/>
      <c r="R178" s="56"/>
      <c r="S178" s="56"/>
      <c r="T178" s="56"/>
      <c r="U178" s="56"/>
      <c r="V178" s="56"/>
      <c r="W178" s="56"/>
      <c r="X178" s="56"/>
      <c r="Y178" s="56"/>
      <c r="Z178" s="56"/>
      <c r="AA178" s="56"/>
      <c r="AB178" s="56"/>
      <c r="AC178" s="56"/>
      <c r="AD178" s="56"/>
      <c r="AE178" s="56"/>
      <c r="AF178" s="56"/>
      <c r="AG178" s="56"/>
      <c r="AH178" s="56"/>
      <c r="AI178" s="56"/>
      <c r="AJ178" s="56"/>
    </row>
    <row r="179" ht="21.75" customHeight="1">
      <c r="A179" s="85">
        <v>175.0</v>
      </c>
      <c r="B179" s="79" t="s">
        <v>494</v>
      </c>
      <c r="C179" s="79" t="s">
        <v>495</v>
      </c>
      <c r="D179" s="79" t="s">
        <v>161</v>
      </c>
      <c r="E179" s="86" t="s">
        <v>145</v>
      </c>
      <c r="F179" s="87">
        <v>1100.0</v>
      </c>
      <c r="G179" s="105">
        <v>41807.0</v>
      </c>
      <c r="H179" s="93" t="s">
        <v>520</v>
      </c>
      <c r="I179" s="93"/>
      <c r="J179" s="93" t="s">
        <v>147</v>
      </c>
      <c r="K179" s="93"/>
      <c r="L179" s="93" t="s">
        <v>148</v>
      </c>
      <c r="M179" s="93"/>
      <c r="N179" s="89"/>
      <c r="O179" s="90" t="s">
        <v>147</v>
      </c>
      <c r="P179" s="89" t="s">
        <v>521</v>
      </c>
      <c r="Q179" s="92"/>
      <c r="R179" s="56"/>
      <c r="S179" s="56"/>
      <c r="T179" s="56"/>
      <c r="U179" s="56"/>
      <c r="V179" s="56"/>
      <c r="W179" s="56"/>
      <c r="X179" s="56"/>
      <c r="Y179" s="56"/>
      <c r="Z179" s="56"/>
      <c r="AA179" s="56"/>
      <c r="AB179" s="56"/>
      <c r="AC179" s="56"/>
      <c r="AD179" s="56"/>
      <c r="AE179" s="56"/>
      <c r="AF179" s="56"/>
      <c r="AG179" s="56"/>
      <c r="AH179" s="56"/>
      <c r="AI179" s="56"/>
      <c r="AJ179" s="56"/>
    </row>
    <row r="180" ht="21.75" customHeight="1">
      <c r="A180" s="85">
        <v>176.0</v>
      </c>
      <c r="B180" s="118" t="s">
        <v>494</v>
      </c>
      <c r="C180" s="118" t="s">
        <v>495</v>
      </c>
      <c r="D180" s="118" t="s">
        <v>161</v>
      </c>
      <c r="E180" s="119" t="s">
        <v>501</v>
      </c>
      <c r="F180" s="120">
        <v>1515.0</v>
      </c>
      <c r="G180" s="121">
        <v>41474.0</v>
      </c>
      <c r="H180" s="122" t="s">
        <v>522</v>
      </c>
      <c r="I180" s="122"/>
      <c r="J180" s="122" t="s">
        <v>147</v>
      </c>
      <c r="K180" s="122"/>
      <c r="L180" s="133" t="s">
        <v>148</v>
      </c>
      <c r="M180" s="134"/>
      <c r="N180" s="123"/>
      <c r="O180" s="124" t="s">
        <v>147</v>
      </c>
      <c r="P180" s="94" t="s">
        <v>503</v>
      </c>
      <c r="Q180" s="125"/>
      <c r="R180" s="126"/>
      <c r="S180" s="126"/>
      <c r="T180" s="126"/>
      <c r="U180" s="126"/>
      <c r="V180" s="126"/>
      <c r="W180" s="126"/>
      <c r="X180" s="126"/>
      <c r="Y180" s="126"/>
      <c r="Z180" s="126"/>
      <c r="AA180" s="126"/>
      <c r="AB180" s="126"/>
      <c r="AC180" s="126"/>
      <c r="AD180" s="126"/>
      <c r="AE180" s="126"/>
      <c r="AF180" s="126"/>
      <c r="AG180" s="126"/>
      <c r="AH180" s="126"/>
      <c r="AI180" s="126"/>
      <c r="AJ180" s="126"/>
    </row>
    <row r="181" ht="21.75" customHeight="1">
      <c r="A181" s="85">
        <v>177.0</v>
      </c>
      <c r="B181" s="118" t="s">
        <v>494</v>
      </c>
      <c r="C181" s="118" t="s">
        <v>495</v>
      </c>
      <c r="D181" s="118" t="s">
        <v>504</v>
      </c>
      <c r="E181" s="118" t="s">
        <v>501</v>
      </c>
      <c r="F181" s="128">
        <v>7.0</v>
      </c>
      <c r="G181" s="129">
        <v>41927.0</v>
      </c>
      <c r="H181" s="130" t="s">
        <v>523</v>
      </c>
      <c r="I181" s="130"/>
      <c r="J181" s="130" t="s">
        <v>147</v>
      </c>
      <c r="K181" s="130"/>
      <c r="L181" s="135" t="s">
        <v>524</v>
      </c>
      <c r="M181" s="136"/>
      <c r="N181" s="131"/>
      <c r="O181" s="132" t="s">
        <v>147</v>
      </c>
      <c r="P181" s="94" t="s">
        <v>503</v>
      </c>
      <c r="Q181" s="125"/>
      <c r="R181" s="126"/>
      <c r="S181" s="126"/>
      <c r="T181" s="126"/>
      <c r="U181" s="126"/>
      <c r="V181" s="126"/>
      <c r="W181" s="126"/>
      <c r="X181" s="126"/>
      <c r="Y181" s="126"/>
      <c r="Z181" s="126"/>
      <c r="AA181" s="126"/>
      <c r="AB181" s="126"/>
      <c r="AC181" s="126"/>
      <c r="AD181" s="126"/>
      <c r="AE181" s="126"/>
      <c r="AF181" s="126"/>
      <c r="AG181" s="126"/>
      <c r="AH181" s="126"/>
      <c r="AI181" s="126"/>
      <c r="AJ181" s="126"/>
    </row>
    <row r="182" ht="21.75" customHeight="1">
      <c r="A182" s="85">
        <v>178.0</v>
      </c>
      <c r="B182" s="118" t="s">
        <v>494</v>
      </c>
      <c r="C182" s="118" t="s">
        <v>495</v>
      </c>
      <c r="D182" s="118" t="s">
        <v>504</v>
      </c>
      <c r="E182" s="118" t="s">
        <v>501</v>
      </c>
      <c r="F182" s="128">
        <v>6.0</v>
      </c>
      <c r="G182" s="129">
        <v>41927.0</v>
      </c>
      <c r="H182" s="130" t="s">
        <v>525</v>
      </c>
      <c r="I182" s="130"/>
      <c r="J182" s="130" t="s">
        <v>147</v>
      </c>
      <c r="K182" s="130"/>
      <c r="L182" s="135" t="s">
        <v>524</v>
      </c>
      <c r="M182" s="136"/>
      <c r="N182" s="131"/>
      <c r="O182" s="132" t="s">
        <v>147</v>
      </c>
      <c r="P182" s="94" t="s">
        <v>503</v>
      </c>
      <c r="Q182" s="125"/>
      <c r="R182" s="126"/>
      <c r="S182" s="126"/>
      <c r="T182" s="126"/>
      <c r="U182" s="126"/>
      <c r="V182" s="126"/>
      <c r="W182" s="126"/>
      <c r="X182" s="126"/>
      <c r="Y182" s="126"/>
      <c r="Z182" s="126"/>
      <c r="AA182" s="126"/>
      <c r="AB182" s="126"/>
      <c r="AC182" s="126"/>
      <c r="AD182" s="126"/>
      <c r="AE182" s="126"/>
      <c r="AF182" s="126"/>
      <c r="AG182" s="126"/>
      <c r="AH182" s="126"/>
      <c r="AI182" s="126"/>
      <c r="AJ182" s="126"/>
    </row>
    <row r="183" ht="21.75" customHeight="1">
      <c r="A183" s="85">
        <v>179.0</v>
      </c>
      <c r="B183" s="118" t="s">
        <v>494</v>
      </c>
      <c r="C183" s="118" t="s">
        <v>495</v>
      </c>
      <c r="D183" s="118" t="s">
        <v>504</v>
      </c>
      <c r="E183" s="118" t="s">
        <v>501</v>
      </c>
      <c r="F183" s="128">
        <v>4.0</v>
      </c>
      <c r="G183" s="129">
        <v>41348.0</v>
      </c>
      <c r="H183" s="130" t="s">
        <v>526</v>
      </c>
      <c r="I183" s="130"/>
      <c r="J183" s="130" t="s">
        <v>147</v>
      </c>
      <c r="K183" s="130"/>
      <c r="L183" s="135" t="s">
        <v>148</v>
      </c>
      <c r="M183" s="136"/>
      <c r="N183" s="131"/>
      <c r="O183" s="132" t="s">
        <v>147</v>
      </c>
      <c r="P183" s="94" t="s">
        <v>527</v>
      </c>
      <c r="Q183" s="125"/>
      <c r="R183" s="126"/>
      <c r="S183" s="126"/>
      <c r="T183" s="126"/>
      <c r="U183" s="126"/>
      <c r="V183" s="126"/>
      <c r="W183" s="126"/>
      <c r="X183" s="126"/>
      <c r="Y183" s="126"/>
      <c r="Z183" s="126"/>
      <c r="AA183" s="126"/>
      <c r="AB183" s="126"/>
      <c r="AC183" s="126"/>
      <c r="AD183" s="126"/>
      <c r="AE183" s="126"/>
      <c r="AF183" s="126"/>
      <c r="AG183" s="126"/>
      <c r="AH183" s="126"/>
      <c r="AI183" s="126"/>
      <c r="AJ183" s="126"/>
    </row>
    <row r="184" ht="21.75" customHeight="1">
      <c r="A184" s="85">
        <v>180.0</v>
      </c>
      <c r="B184" s="118" t="s">
        <v>494</v>
      </c>
      <c r="C184" s="118" t="s">
        <v>495</v>
      </c>
      <c r="D184" s="118" t="s">
        <v>504</v>
      </c>
      <c r="E184" s="118" t="s">
        <v>501</v>
      </c>
      <c r="F184" s="128">
        <v>6.0</v>
      </c>
      <c r="G184" s="129">
        <v>40834.0</v>
      </c>
      <c r="H184" s="130" t="s">
        <v>528</v>
      </c>
      <c r="I184" s="130"/>
      <c r="J184" s="130" t="s">
        <v>147</v>
      </c>
      <c r="K184" s="130"/>
      <c r="L184" s="130" t="s">
        <v>524</v>
      </c>
      <c r="M184" s="130"/>
      <c r="N184" s="131"/>
      <c r="O184" s="132" t="s">
        <v>147</v>
      </c>
      <c r="P184" s="94" t="s">
        <v>503</v>
      </c>
      <c r="Q184" s="125"/>
      <c r="R184" s="126"/>
      <c r="S184" s="126"/>
      <c r="T184" s="126"/>
      <c r="U184" s="126"/>
      <c r="V184" s="126"/>
      <c r="W184" s="126"/>
      <c r="X184" s="126"/>
      <c r="Y184" s="126"/>
      <c r="Z184" s="126"/>
      <c r="AA184" s="126"/>
      <c r="AB184" s="126"/>
      <c r="AC184" s="126"/>
      <c r="AD184" s="126"/>
      <c r="AE184" s="126"/>
      <c r="AF184" s="126"/>
      <c r="AG184" s="126"/>
      <c r="AH184" s="126"/>
      <c r="AI184" s="126"/>
      <c r="AJ184" s="126"/>
    </row>
    <row r="185" ht="21.75" customHeight="1">
      <c r="A185" s="85">
        <v>181.0</v>
      </c>
      <c r="B185" s="118" t="s">
        <v>494</v>
      </c>
      <c r="C185" s="118" t="s">
        <v>495</v>
      </c>
      <c r="D185" s="118" t="s">
        <v>504</v>
      </c>
      <c r="E185" s="118" t="s">
        <v>501</v>
      </c>
      <c r="F185" s="128">
        <v>2.0</v>
      </c>
      <c r="G185" s="129">
        <v>38009.0</v>
      </c>
      <c r="H185" s="130" t="s">
        <v>529</v>
      </c>
      <c r="I185" s="130"/>
      <c r="J185" s="130" t="s">
        <v>147</v>
      </c>
      <c r="K185" s="130"/>
      <c r="L185" s="130" t="s">
        <v>148</v>
      </c>
      <c r="M185" s="130"/>
      <c r="N185" s="131"/>
      <c r="O185" s="132" t="s">
        <v>147</v>
      </c>
      <c r="P185" s="94" t="s">
        <v>503</v>
      </c>
      <c r="Q185" s="125"/>
      <c r="R185" s="126"/>
      <c r="S185" s="126"/>
      <c r="T185" s="126"/>
      <c r="U185" s="126"/>
      <c r="V185" s="126"/>
      <c r="W185" s="126"/>
      <c r="X185" s="126"/>
      <c r="Y185" s="126"/>
      <c r="Z185" s="126"/>
      <c r="AA185" s="126"/>
      <c r="AB185" s="126"/>
      <c r="AC185" s="126"/>
      <c r="AD185" s="126"/>
      <c r="AE185" s="126"/>
      <c r="AF185" s="126"/>
      <c r="AG185" s="126"/>
      <c r="AH185" s="126"/>
      <c r="AI185" s="126"/>
      <c r="AJ185" s="126"/>
    </row>
    <row r="186" ht="21.75" customHeight="1">
      <c r="A186" s="85">
        <v>182.0</v>
      </c>
      <c r="B186" s="118" t="s">
        <v>494</v>
      </c>
      <c r="C186" s="118" t="s">
        <v>495</v>
      </c>
      <c r="D186" s="118" t="s">
        <v>504</v>
      </c>
      <c r="E186" s="118" t="s">
        <v>501</v>
      </c>
      <c r="F186" s="128">
        <v>42.0</v>
      </c>
      <c r="G186" s="129">
        <v>37560.0</v>
      </c>
      <c r="H186" s="130" t="s">
        <v>530</v>
      </c>
      <c r="I186" s="130"/>
      <c r="J186" s="130" t="s">
        <v>147</v>
      </c>
      <c r="K186" s="130"/>
      <c r="L186" s="130" t="s">
        <v>148</v>
      </c>
      <c r="M186" s="130"/>
      <c r="N186" s="131"/>
      <c r="O186" s="132"/>
      <c r="P186" s="94" t="s">
        <v>503</v>
      </c>
      <c r="Q186" s="125"/>
      <c r="R186" s="126"/>
      <c r="S186" s="126"/>
      <c r="T186" s="126"/>
      <c r="U186" s="126"/>
      <c r="V186" s="126"/>
      <c r="W186" s="126"/>
      <c r="X186" s="126"/>
      <c r="Y186" s="126"/>
      <c r="Z186" s="126"/>
      <c r="AA186" s="126"/>
      <c r="AB186" s="126"/>
      <c r="AC186" s="126"/>
      <c r="AD186" s="126"/>
      <c r="AE186" s="126"/>
      <c r="AF186" s="126"/>
      <c r="AG186" s="126"/>
      <c r="AH186" s="126"/>
      <c r="AI186" s="126"/>
      <c r="AJ186" s="126"/>
    </row>
    <row r="187" ht="21.75" customHeight="1">
      <c r="A187" s="85">
        <v>183.0</v>
      </c>
      <c r="B187" s="118" t="s">
        <v>494</v>
      </c>
      <c r="C187" s="118" t="s">
        <v>495</v>
      </c>
      <c r="D187" s="118" t="s">
        <v>504</v>
      </c>
      <c r="E187" s="118" t="s">
        <v>501</v>
      </c>
      <c r="F187" s="128">
        <v>39.0</v>
      </c>
      <c r="G187" s="129">
        <v>37560.0</v>
      </c>
      <c r="H187" s="130" t="s">
        <v>531</v>
      </c>
      <c r="I187" s="130"/>
      <c r="J187" s="130" t="s">
        <v>147</v>
      </c>
      <c r="K187" s="130"/>
      <c r="L187" s="130" t="s">
        <v>148</v>
      </c>
      <c r="M187" s="130"/>
      <c r="N187" s="131"/>
      <c r="O187" s="132" t="s">
        <v>147</v>
      </c>
      <c r="P187" s="94" t="s">
        <v>532</v>
      </c>
      <c r="Q187" s="125"/>
      <c r="R187" s="126"/>
      <c r="S187" s="126"/>
      <c r="T187" s="126"/>
      <c r="U187" s="126"/>
      <c r="V187" s="126"/>
      <c r="W187" s="126"/>
      <c r="X187" s="126"/>
      <c r="Y187" s="126"/>
      <c r="Z187" s="126"/>
      <c r="AA187" s="126"/>
      <c r="AB187" s="126"/>
      <c r="AC187" s="126"/>
      <c r="AD187" s="126"/>
      <c r="AE187" s="126"/>
      <c r="AF187" s="126"/>
      <c r="AG187" s="126"/>
      <c r="AH187" s="126"/>
      <c r="AI187" s="126"/>
      <c r="AJ187" s="126"/>
    </row>
    <row r="188" ht="21.75" customHeight="1">
      <c r="A188" s="85">
        <v>184.0</v>
      </c>
      <c r="B188" s="118" t="s">
        <v>494</v>
      </c>
      <c r="C188" s="118" t="s">
        <v>495</v>
      </c>
      <c r="D188" s="118" t="s">
        <v>504</v>
      </c>
      <c r="E188" s="118" t="s">
        <v>501</v>
      </c>
      <c r="F188" s="128">
        <v>37.0</v>
      </c>
      <c r="G188" s="129">
        <v>37519.0</v>
      </c>
      <c r="H188" s="130" t="s">
        <v>533</v>
      </c>
      <c r="I188" s="130"/>
      <c r="J188" s="130" t="s">
        <v>147</v>
      </c>
      <c r="K188" s="130"/>
      <c r="L188" s="130" t="s">
        <v>148</v>
      </c>
      <c r="M188" s="130"/>
      <c r="N188" s="131"/>
      <c r="O188" s="132" t="s">
        <v>147</v>
      </c>
      <c r="P188" s="94" t="s">
        <v>534</v>
      </c>
      <c r="Q188" s="125"/>
      <c r="R188" s="126"/>
      <c r="S188" s="126"/>
      <c r="T188" s="126"/>
      <c r="U188" s="126"/>
      <c r="V188" s="126"/>
      <c r="W188" s="126"/>
      <c r="X188" s="126"/>
      <c r="Y188" s="126"/>
      <c r="Z188" s="126"/>
      <c r="AA188" s="126"/>
      <c r="AB188" s="126"/>
      <c r="AC188" s="126"/>
      <c r="AD188" s="126"/>
      <c r="AE188" s="126"/>
      <c r="AF188" s="126"/>
      <c r="AG188" s="126"/>
      <c r="AH188" s="126"/>
      <c r="AI188" s="126"/>
      <c r="AJ188" s="126"/>
    </row>
    <row r="189" ht="21.75" customHeight="1">
      <c r="A189" s="85">
        <v>185.0</v>
      </c>
      <c r="B189" s="118" t="s">
        <v>494</v>
      </c>
      <c r="C189" s="118" t="s">
        <v>495</v>
      </c>
      <c r="D189" s="118" t="s">
        <v>504</v>
      </c>
      <c r="E189" s="118" t="s">
        <v>501</v>
      </c>
      <c r="F189" s="128">
        <v>60.0</v>
      </c>
      <c r="G189" s="129">
        <v>37194.0</v>
      </c>
      <c r="H189" s="130" t="s">
        <v>535</v>
      </c>
      <c r="I189" s="130"/>
      <c r="J189" s="130" t="s">
        <v>147</v>
      </c>
      <c r="K189" s="130"/>
      <c r="L189" s="130" t="s">
        <v>148</v>
      </c>
      <c r="M189" s="130"/>
      <c r="N189" s="131"/>
      <c r="O189" s="132" t="s">
        <v>147</v>
      </c>
      <c r="P189" s="94" t="s">
        <v>503</v>
      </c>
      <c r="Q189" s="125"/>
      <c r="R189" s="126"/>
      <c r="S189" s="126"/>
      <c r="T189" s="126"/>
      <c r="U189" s="126"/>
      <c r="V189" s="126"/>
      <c r="W189" s="126"/>
      <c r="X189" s="126"/>
      <c r="Y189" s="126"/>
      <c r="Z189" s="126"/>
      <c r="AA189" s="126"/>
      <c r="AB189" s="126"/>
      <c r="AC189" s="126"/>
      <c r="AD189" s="126"/>
      <c r="AE189" s="126"/>
      <c r="AF189" s="126"/>
      <c r="AG189" s="126"/>
      <c r="AH189" s="126"/>
      <c r="AI189" s="126"/>
      <c r="AJ189" s="126"/>
    </row>
    <row r="190" ht="21.75" customHeight="1">
      <c r="A190" s="85">
        <v>186.0</v>
      </c>
      <c r="B190" s="118" t="s">
        <v>494</v>
      </c>
      <c r="C190" s="118" t="s">
        <v>495</v>
      </c>
      <c r="D190" s="118" t="s">
        <v>504</v>
      </c>
      <c r="E190" s="118" t="s">
        <v>501</v>
      </c>
      <c r="F190" s="128">
        <v>56.0</v>
      </c>
      <c r="G190" s="129">
        <v>36712.0</v>
      </c>
      <c r="H190" s="130" t="s">
        <v>536</v>
      </c>
      <c r="I190" s="130"/>
      <c r="J190" s="130" t="s">
        <v>147</v>
      </c>
      <c r="K190" s="130"/>
      <c r="L190" s="130" t="s">
        <v>148</v>
      </c>
      <c r="M190" s="130"/>
      <c r="N190" s="131"/>
      <c r="O190" s="132" t="s">
        <v>147</v>
      </c>
      <c r="P190" s="94" t="s">
        <v>537</v>
      </c>
      <c r="Q190" s="125"/>
      <c r="R190" s="126"/>
      <c r="S190" s="126"/>
      <c r="T190" s="126"/>
      <c r="U190" s="126"/>
      <c r="V190" s="126"/>
      <c r="W190" s="126"/>
      <c r="X190" s="126"/>
      <c r="Y190" s="126"/>
      <c r="Z190" s="126"/>
      <c r="AA190" s="126"/>
      <c r="AB190" s="126"/>
      <c r="AC190" s="126"/>
      <c r="AD190" s="126"/>
      <c r="AE190" s="126"/>
      <c r="AF190" s="126"/>
      <c r="AG190" s="126"/>
      <c r="AH190" s="126"/>
      <c r="AI190" s="126"/>
      <c r="AJ190" s="126"/>
    </row>
    <row r="191" ht="21.75" customHeight="1">
      <c r="A191" s="85">
        <v>187.0</v>
      </c>
      <c r="B191" s="118" t="s">
        <v>494</v>
      </c>
      <c r="C191" s="118" t="s">
        <v>495</v>
      </c>
      <c r="D191" s="118" t="s">
        <v>504</v>
      </c>
      <c r="E191" s="118" t="s">
        <v>501</v>
      </c>
      <c r="F191" s="128">
        <v>50.0</v>
      </c>
      <c r="G191" s="129">
        <v>36651.0</v>
      </c>
      <c r="H191" s="130" t="s">
        <v>538</v>
      </c>
      <c r="I191" s="130"/>
      <c r="J191" s="130" t="s">
        <v>147</v>
      </c>
      <c r="K191" s="130"/>
      <c r="L191" s="130" t="s">
        <v>148</v>
      </c>
      <c r="M191" s="130" t="s">
        <v>147</v>
      </c>
      <c r="N191" s="131"/>
      <c r="O191" s="132"/>
      <c r="P191" s="94" t="s">
        <v>539</v>
      </c>
      <c r="Q191" s="125"/>
      <c r="R191" s="126"/>
      <c r="S191" s="126"/>
      <c r="T191" s="126"/>
      <c r="U191" s="126"/>
      <c r="V191" s="126"/>
      <c r="W191" s="126"/>
      <c r="X191" s="126"/>
      <c r="Y191" s="126"/>
      <c r="Z191" s="126"/>
      <c r="AA191" s="126"/>
      <c r="AB191" s="126"/>
      <c r="AC191" s="126"/>
      <c r="AD191" s="126"/>
      <c r="AE191" s="126"/>
      <c r="AF191" s="126"/>
      <c r="AG191" s="126"/>
      <c r="AH191" s="126"/>
      <c r="AI191" s="126"/>
      <c r="AJ191" s="126"/>
    </row>
    <row r="192" ht="21.75" customHeight="1">
      <c r="A192" s="85">
        <v>188.0</v>
      </c>
      <c r="B192" s="118" t="s">
        <v>494</v>
      </c>
      <c r="C192" s="118" t="s">
        <v>495</v>
      </c>
      <c r="D192" s="118" t="s">
        <v>504</v>
      </c>
      <c r="E192" s="118" t="s">
        <v>501</v>
      </c>
      <c r="F192" s="128">
        <v>49.0</v>
      </c>
      <c r="G192" s="129">
        <v>36651.0</v>
      </c>
      <c r="H192" s="130" t="s">
        <v>540</v>
      </c>
      <c r="I192" s="130"/>
      <c r="J192" s="130" t="s">
        <v>147</v>
      </c>
      <c r="K192" s="130"/>
      <c r="L192" s="130" t="s">
        <v>148</v>
      </c>
      <c r="M192" s="130"/>
      <c r="N192" s="131"/>
      <c r="O192" s="132" t="s">
        <v>147</v>
      </c>
      <c r="P192" s="137" t="s">
        <v>503</v>
      </c>
      <c r="Q192" s="125"/>
      <c r="R192" s="126"/>
      <c r="S192" s="126"/>
      <c r="T192" s="126"/>
      <c r="U192" s="126"/>
      <c r="V192" s="126"/>
      <c r="W192" s="126"/>
      <c r="X192" s="126"/>
      <c r="Y192" s="126"/>
      <c r="Z192" s="126"/>
      <c r="AA192" s="126"/>
      <c r="AB192" s="126"/>
      <c r="AC192" s="126"/>
      <c r="AD192" s="126"/>
      <c r="AE192" s="126"/>
      <c r="AF192" s="126"/>
      <c r="AG192" s="126"/>
      <c r="AH192" s="126"/>
      <c r="AI192" s="126"/>
      <c r="AJ192" s="126"/>
    </row>
    <row r="193" ht="21.75" customHeight="1">
      <c r="A193" s="85">
        <v>189.0</v>
      </c>
      <c r="B193" s="79" t="s">
        <v>494</v>
      </c>
      <c r="C193" s="79" t="s">
        <v>495</v>
      </c>
      <c r="D193" s="79" t="s">
        <v>504</v>
      </c>
      <c r="E193" s="86" t="s">
        <v>145</v>
      </c>
      <c r="F193" s="87">
        <v>46.0</v>
      </c>
      <c r="G193" s="105">
        <v>36651.0</v>
      </c>
      <c r="H193" s="93" t="s">
        <v>541</v>
      </c>
      <c r="I193" s="93"/>
      <c r="J193" s="93" t="s">
        <v>147</v>
      </c>
      <c r="K193" s="93"/>
      <c r="L193" s="93" t="s">
        <v>148</v>
      </c>
      <c r="M193" s="93"/>
      <c r="N193" s="89"/>
      <c r="O193" s="90"/>
      <c r="P193" s="89"/>
      <c r="Q193" s="125"/>
      <c r="R193" s="126"/>
      <c r="S193" s="126"/>
      <c r="T193" s="126"/>
      <c r="U193" s="126"/>
      <c r="V193" s="126"/>
      <c r="W193" s="126"/>
      <c r="X193" s="126"/>
      <c r="Y193" s="126"/>
      <c r="Z193" s="126"/>
      <c r="AA193" s="126"/>
      <c r="AB193" s="126"/>
      <c r="AC193" s="126"/>
      <c r="AD193" s="126"/>
      <c r="AE193" s="126"/>
      <c r="AF193" s="126"/>
      <c r="AG193" s="126"/>
      <c r="AH193" s="126"/>
      <c r="AI193" s="126"/>
      <c r="AJ193" s="126"/>
    </row>
    <row r="194" ht="21.75" customHeight="1">
      <c r="A194" s="85">
        <v>190.0</v>
      </c>
      <c r="B194" s="118" t="s">
        <v>494</v>
      </c>
      <c r="C194" s="118" t="s">
        <v>495</v>
      </c>
      <c r="D194" s="118" t="s">
        <v>504</v>
      </c>
      <c r="E194" s="119" t="s">
        <v>501</v>
      </c>
      <c r="F194" s="120">
        <v>41.0</v>
      </c>
      <c r="G194" s="121">
        <v>37560.0</v>
      </c>
      <c r="H194" s="122" t="s">
        <v>542</v>
      </c>
      <c r="I194" s="122"/>
      <c r="J194" s="122" t="s">
        <v>147</v>
      </c>
      <c r="K194" s="122"/>
      <c r="L194" s="122" t="s">
        <v>148</v>
      </c>
      <c r="M194" s="122"/>
      <c r="N194" s="123"/>
      <c r="O194" s="124" t="s">
        <v>147</v>
      </c>
      <c r="P194" s="94" t="s">
        <v>543</v>
      </c>
      <c r="Q194" s="125"/>
      <c r="R194" s="126"/>
      <c r="S194" s="126"/>
      <c r="T194" s="126"/>
      <c r="U194" s="126"/>
      <c r="V194" s="126"/>
      <c r="W194" s="126"/>
      <c r="X194" s="126"/>
      <c r="Y194" s="126"/>
      <c r="Z194" s="126"/>
      <c r="AA194" s="126"/>
      <c r="AB194" s="126"/>
      <c r="AC194" s="126"/>
      <c r="AD194" s="126"/>
      <c r="AE194" s="126"/>
      <c r="AF194" s="126"/>
      <c r="AG194" s="126"/>
      <c r="AH194" s="126"/>
      <c r="AI194" s="126"/>
      <c r="AJ194" s="126"/>
    </row>
    <row r="195" ht="21.75" customHeight="1">
      <c r="A195" s="85">
        <v>191.0</v>
      </c>
      <c r="B195" s="79" t="s">
        <v>494</v>
      </c>
      <c r="C195" s="79" t="s">
        <v>495</v>
      </c>
      <c r="D195" s="79" t="s">
        <v>263</v>
      </c>
      <c r="E195" s="86" t="s">
        <v>145</v>
      </c>
      <c r="F195" s="87">
        <v>4.0</v>
      </c>
      <c r="G195" s="105">
        <v>41002.0</v>
      </c>
      <c r="H195" s="93" t="s">
        <v>544</v>
      </c>
      <c r="I195" s="93" t="s">
        <v>545</v>
      </c>
      <c r="J195" s="93" t="s">
        <v>147</v>
      </c>
      <c r="K195" s="93"/>
      <c r="L195" s="93" t="s">
        <v>148</v>
      </c>
      <c r="M195" s="93" t="s">
        <v>147</v>
      </c>
      <c r="N195" s="89"/>
      <c r="O195" s="90"/>
      <c r="P195" s="89" t="s">
        <v>546</v>
      </c>
      <c r="Q195" s="92"/>
      <c r="R195" s="56"/>
      <c r="S195" s="56"/>
      <c r="T195" s="56"/>
      <c r="U195" s="56"/>
      <c r="V195" s="56"/>
      <c r="W195" s="56"/>
      <c r="X195" s="56"/>
      <c r="Y195" s="56"/>
      <c r="Z195" s="56"/>
      <c r="AA195" s="56"/>
      <c r="AB195" s="56"/>
      <c r="AC195" s="56"/>
      <c r="AD195" s="56"/>
      <c r="AE195" s="56"/>
      <c r="AF195" s="56"/>
      <c r="AG195" s="56"/>
      <c r="AH195" s="56"/>
      <c r="AI195" s="56"/>
      <c r="AJ195" s="56"/>
    </row>
    <row r="196" ht="21.75" customHeight="1">
      <c r="A196" s="85">
        <v>192.0</v>
      </c>
      <c r="B196" s="118" t="s">
        <v>494</v>
      </c>
      <c r="C196" s="118" t="s">
        <v>495</v>
      </c>
      <c r="D196" s="118" t="s">
        <v>271</v>
      </c>
      <c r="E196" s="119" t="s">
        <v>501</v>
      </c>
      <c r="F196" s="120">
        <v>1.0</v>
      </c>
      <c r="G196" s="121">
        <v>41676.0</v>
      </c>
      <c r="H196" s="122" t="s">
        <v>547</v>
      </c>
      <c r="I196" s="122"/>
      <c r="J196" s="122" t="s">
        <v>147</v>
      </c>
      <c r="K196" s="122"/>
      <c r="L196" s="122" t="s">
        <v>148</v>
      </c>
      <c r="M196" s="122" t="s">
        <v>147</v>
      </c>
      <c r="N196" s="123"/>
      <c r="O196" s="124"/>
      <c r="P196" s="94" t="s">
        <v>548</v>
      </c>
      <c r="Q196" s="125"/>
      <c r="R196" s="126"/>
      <c r="S196" s="126"/>
      <c r="T196" s="126"/>
      <c r="U196" s="126"/>
      <c r="V196" s="126"/>
      <c r="W196" s="126"/>
      <c r="X196" s="126"/>
      <c r="Y196" s="126"/>
      <c r="Z196" s="126"/>
      <c r="AA196" s="126"/>
      <c r="AB196" s="126"/>
      <c r="AC196" s="126"/>
      <c r="AD196" s="126"/>
      <c r="AE196" s="126"/>
      <c r="AF196" s="126"/>
      <c r="AG196" s="126"/>
      <c r="AH196" s="126"/>
      <c r="AI196" s="126"/>
      <c r="AJ196" s="126"/>
    </row>
    <row r="197" ht="21.75" customHeight="1">
      <c r="A197" s="85">
        <v>193.0</v>
      </c>
      <c r="B197" s="118" t="s">
        <v>494</v>
      </c>
      <c r="C197" s="118" t="s">
        <v>495</v>
      </c>
      <c r="D197" s="118" t="s">
        <v>271</v>
      </c>
      <c r="E197" s="118" t="s">
        <v>501</v>
      </c>
      <c r="F197" s="128">
        <v>4.0</v>
      </c>
      <c r="G197" s="129">
        <v>40396.0</v>
      </c>
      <c r="H197" s="130" t="s">
        <v>549</v>
      </c>
      <c r="I197" s="130" t="s">
        <v>550</v>
      </c>
      <c r="J197" s="130" t="s">
        <v>147</v>
      </c>
      <c r="K197" s="130"/>
      <c r="L197" s="130" t="s">
        <v>148</v>
      </c>
      <c r="M197" s="130" t="s">
        <v>147</v>
      </c>
      <c r="N197" s="131"/>
      <c r="O197" s="132"/>
      <c r="P197" s="94" t="s">
        <v>548</v>
      </c>
      <c r="Q197" s="125"/>
      <c r="R197" s="126"/>
      <c r="S197" s="126"/>
      <c r="T197" s="126"/>
      <c r="U197" s="126"/>
      <c r="V197" s="126"/>
      <c r="W197" s="126"/>
      <c r="X197" s="126"/>
      <c r="Y197" s="126"/>
      <c r="Z197" s="126"/>
      <c r="AA197" s="126"/>
      <c r="AB197" s="126"/>
      <c r="AC197" s="126"/>
      <c r="AD197" s="126"/>
      <c r="AE197" s="126"/>
      <c r="AF197" s="126"/>
      <c r="AG197" s="126"/>
      <c r="AH197" s="126"/>
      <c r="AI197" s="126"/>
      <c r="AJ197" s="126"/>
    </row>
    <row r="198" ht="21.75" customHeight="1">
      <c r="A198" s="85">
        <v>194.0</v>
      </c>
      <c r="B198" s="118" t="s">
        <v>494</v>
      </c>
      <c r="C198" s="118" t="s">
        <v>495</v>
      </c>
      <c r="D198" s="118" t="s">
        <v>271</v>
      </c>
      <c r="E198" s="118" t="s">
        <v>501</v>
      </c>
      <c r="F198" s="128">
        <v>5.0</v>
      </c>
      <c r="G198" s="129">
        <v>41163.0</v>
      </c>
      <c r="H198" s="130" t="s">
        <v>551</v>
      </c>
      <c r="I198" s="130"/>
      <c r="J198" s="130" t="s">
        <v>147</v>
      </c>
      <c r="K198" s="130"/>
      <c r="L198" s="130" t="s">
        <v>148</v>
      </c>
      <c r="M198" s="130" t="s">
        <v>147</v>
      </c>
      <c r="N198" s="131"/>
      <c r="O198" s="132"/>
      <c r="P198" s="94" t="s">
        <v>548</v>
      </c>
      <c r="Q198" s="125"/>
      <c r="R198" s="126"/>
      <c r="S198" s="126"/>
      <c r="T198" s="126"/>
      <c r="U198" s="126"/>
      <c r="V198" s="126"/>
      <c r="W198" s="126"/>
      <c r="X198" s="126"/>
      <c r="Y198" s="126"/>
      <c r="Z198" s="126"/>
      <c r="AA198" s="126"/>
      <c r="AB198" s="126"/>
      <c r="AC198" s="126"/>
      <c r="AD198" s="126"/>
      <c r="AE198" s="126"/>
      <c r="AF198" s="126"/>
      <c r="AG198" s="126"/>
      <c r="AH198" s="126"/>
      <c r="AI198" s="126"/>
      <c r="AJ198" s="126"/>
    </row>
    <row r="199" ht="21.75" customHeight="1">
      <c r="A199" s="85">
        <v>195.0</v>
      </c>
      <c r="B199" s="118" t="s">
        <v>494</v>
      </c>
      <c r="C199" s="118" t="s">
        <v>495</v>
      </c>
      <c r="D199" s="118" t="s">
        <v>271</v>
      </c>
      <c r="E199" s="118" t="s">
        <v>501</v>
      </c>
      <c r="F199" s="128">
        <v>4.0</v>
      </c>
      <c r="G199" s="129">
        <v>37778.0</v>
      </c>
      <c r="H199" s="130" t="s">
        <v>552</v>
      </c>
      <c r="I199" s="130" t="s">
        <v>553</v>
      </c>
      <c r="J199" s="130" t="s">
        <v>147</v>
      </c>
      <c r="K199" s="130"/>
      <c r="L199" s="130" t="s">
        <v>148</v>
      </c>
      <c r="M199" s="130" t="s">
        <v>147</v>
      </c>
      <c r="N199" s="131"/>
      <c r="O199" s="132"/>
      <c r="P199" s="94" t="s">
        <v>548</v>
      </c>
      <c r="Q199" s="125"/>
      <c r="R199" s="126"/>
      <c r="S199" s="126"/>
      <c r="T199" s="126"/>
      <c r="U199" s="126"/>
      <c r="V199" s="126"/>
      <c r="W199" s="126"/>
      <c r="X199" s="126"/>
      <c r="Y199" s="126"/>
      <c r="Z199" s="126"/>
      <c r="AA199" s="126"/>
      <c r="AB199" s="126"/>
      <c r="AC199" s="126"/>
      <c r="AD199" s="126"/>
      <c r="AE199" s="126"/>
      <c r="AF199" s="126"/>
      <c r="AG199" s="126"/>
      <c r="AH199" s="126"/>
      <c r="AI199" s="126"/>
      <c r="AJ199" s="126"/>
    </row>
    <row r="200" ht="21.75" customHeight="1">
      <c r="A200" s="85">
        <v>196.0</v>
      </c>
      <c r="B200" s="79" t="s">
        <v>494</v>
      </c>
      <c r="C200" s="79" t="s">
        <v>554</v>
      </c>
      <c r="D200" s="79" t="s">
        <v>144</v>
      </c>
      <c r="E200" s="86" t="s">
        <v>145</v>
      </c>
      <c r="F200" s="87">
        <v>1682.0</v>
      </c>
      <c r="G200" s="105">
        <v>41600.0</v>
      </c>
      <c r="H200" s="93" t="s">
        <v>555</v>
      </c>
      <c r="I200" s="93" t="s">
        <v>556</v>
      </c>
      <c r="J200" s="93" t="s">
        <v>147</v>
      </c>
      <c r="K200" s="93"/>
      <c r="L200" s="93" t="s">
        <v>557</v>
      </c>
      <c r="M200" s="93" t="s">
        <v>147</v>
      </c>
      <c r="N200" s="89" t="s">
        <v>147</v>
      </c>
      <c r="O200" s="90"/>
      <c r="P200" s="89" t="s">
        <v>558</v>
      </c>
      <c r="Q200" s="92"/>
      <c r="R200" s="56"/>
      <c r="S200" s="56"/>
      <c r="T200" s="56"/>
      <c r="U200" s="56"/>
      <c r="V200" s="56"/>
      <c r="W200" s="56"/>
      <c r="X200" s="56"/>
      <c r="Y200" s="56"/>
      <c r="Z200" s="56"/>
      <c r="AA200" s="56"/>
      <c r="AB200" s="56"/>
      <c r="AC200" s="56"/>
      <c r="AD200" s="56"/>
      <c r="AE200" s="56"/>
      <c r="AF200" s="56"/>
      <c r="AG200" s="56"/>
      <c r="AH200" s="56"/>
      <c r="AI200" s="56"/>
      <c r="AJ200" s="56"/>
    </row>
    <row r="201" ht="21.75" customHeight="1">
      <c r="A201" s="85">
        <v>197.0</v>
      </c>
      <c r="B201" s="79" t="s">
        <v>494</v>
      </c>
      <c r="C201" s="79" t="s">
        <v>554</v>
      </c>
      <c r="D201" s="79" t="s">
        <v>144</v>
      </c>
      <c r="E201" s="86" t="s">
        <v>145</v>
      </c>
      <c r="F201" s="87">
        <v>1450.0</v>
      </c>
      <c r="G201" s="105">
        <v>40710.0</v>
      </c>
      <c r="H201" s="93" t="s">
        <v>559</v>
      </c>
      <c r="I201" s="93" t="s">
        <v>560</v>
      </c>
      <c r="J201" s="93" t="s">
        <v>147</v>
      </c>
      <c r="K201" s="93"/>
      <c r="L201" s="93" t="s">
        <v>148</v>
      </c>
      <c r="M201" s="93"/>
      <c r="N201" s="89" t="s">
        <v>147</v>
      </c>
      <c r="O201" s="90"/>
      <c r="P201" s="116" t="s">
        <v>561</v>
      </c>
      <c r="Q201" s="92"/>
      <c r="R201" s="56"/>
      <c r="S201" s="56"/>
      <c r="T201" s="56"/>
      <c r="U201" s="56"/>
      <c r="V201" s="56"/>
      <c r="W201" s="56"/>
      <c r="X201" s="56"/>
      <c r="Y201" s="56"/>
      <c r="Z201" s="56"/>
      <c r="AA201" s="56"/>
      <c r="AB201" s="56"/>
      <c r="AC201" s="56"/>
      <c r="AD201" s="56"/>
      <c r="AE201" s="56"/>
      <c r="AF201" s="56"/>
      <c r="AG201" s="56"/>
      <c r="AH201" s="56"/>
      <c r="AI201" s="56"/>
      <c r="AJ201" s="56"/>
    </row>
    <row r="202" ht="21.75" customHeight="1">
      <c r="A202" s="85">
        <v>198.0</v>
      </c>
      <c r="B202" s="79" t="s">
        <v>494</v>
      </c>
      <c r="C202" s="79" t="s">
        <v>554</v>
      </c>
      <c r="D202" s="79" t="s">
        <v>144</v>
      </c>
      <c r="E202" s="86" t="s">
        <v>145</v>
      </c>
      <c r="F202" s="87">
        <v>1508.0</v>
      </c>
      <c r="G202" s="105">
        <v>40918.0</v>
      </c>
      <c r="H202" s="93" t="s">
        <v>562</v>
      </c>
      <c r="I202" s="93"/>
      <c r="J202" s="93" t="s">
        <v>147</v>
      </c>
      <c r="K202" s="93"/>
      <c r="L202" s="93" t="s">
        <v>563</v>
      </c>
      <c r="M202" s="93" t="s">
        <v>147</v>
      </c>
      <c r="N202" s="89" t="s">
        <v>147</v>
      </c>
      <c r="O202" s="90"/>
      <c r="P202" s="89" t="s">
        <v>564</v>
      </c>
      <c r="Q202" s="92"/>
      <c r="R202" s="56"/>
      <c r="S202" s="56"/>
      <c r="T202" s="56"/>
      <c r="U202" s="56"/>
      <c r="V202" s="56"/>
      <c r="W202" s="56"/>
      <c r="X202" s="56"/>
      <c r="Y202" s="56"/>
      <c r="Z202" s="56"/>
      <c r="AA202" s="56"/>
      <c r="AB202" s="56"/>
      <c r="AC202" s="56"/>
      <c r="AD202" s="56"/>
      <c r="AE202" s="56"/>
      <c r="AF202" s="56"/>
      <c r="AG202" s="56"/>
      <c r="AH202" s="56"/>
      <c r="AI202" s="56"/>
      <c r="AJ202" s="56"/>
    </row>
    <row r="203" ht="21.75" customHeight="1">
      <c r="A203" s="85">
        <v>199.0</v>
      </c>
      <c r="B203" s="79" t="s">
        <v>494</v>
      </c>
      <c r="C203" s="79" t="s">
        <v>554</v>
      </c>
      <c r="D203" s="79" t="s">
        <v>144</v>
      </c>
      <c r="E203" s="86" t="s">
        <v>145</v>
      </c>
      <c r="F203" s="87">
        <v>1341.0</v>
      </c>
      <c r="G203" s="105">
        <v>40024.0</v>
      </c>
      <c r="H203" s="93" t="s">
        <v>565</v>
      </c>
      <c r="I203" s="93"/>
      <c r="J203" s="93" t="s">
        <v>147</v>
      </c>
      <c r="K203" s="93"/>
      <c r="L203" s="93" t="s">
        <v>148</v>
      </c>
      <c r="M203" s="93" t="s">
        <v>147</v>
      </c>
      <c r="N203" s="89" t="s">
        <v>147</v>
      </c>
      <c r="O203" s="90"/>
      <c r="P203" s="89" t="s">
        <v>566</v>
      </c>
      <c r="Q203" s="92"/>
      <c r="R203" s="56"/>
      <c r="S203" s="56"/>
      <c r="T203" s="56"/>
      <c r="U203" s="56"/>
      <c r="V203" s="56"/>
      <c r="W203" s="56"/>
      <c r="X203" s="56"/>
      <c r="Y203" s="56"/>
      <c r="Z203" s="56"/>
      <c r="AA203" s="56"/>
      <c r="AB203" s="56"/>
      <c r="AC203" s="56"/>
      <c r="AD203" s="56"/>
      <c r="AE203" s="56"/>
      <c r="AF203" s="56"/>
      <c r="AG203" s="56"/>
      <c r="AH203" s="56"/>
      <c r="AI203" s="56"/>
      <c r="AJ203" s="56"/>
    </row>
    <row r="204" ht="21.75" customHeight="1">
      <c r="A204" s="85">
        <v>200.0</v>
      </c>
      <c r="B204" s="79" t="s">
        <v>494</v>
      </c>
      <c r="C204" s="79" t="s">
        <v>554</v>
      </c>
      <c r="D204" s="79" t="s">
        <v>144</v>
      </c>
      <c r="E204" s="86" t="s">
        <v>145</v>
      </c>
      <c r="F204" s="87">
        <v>996.0</v>
      </c>
      <c r="G204" s="105">
        <v>38680.0</v>
      </c>
      <c r="H204" s="93" t="s">
        <v>567</v>
      </c>
      <c r="I204" s="93" t="s">
        <v>568</v>
      </c>
      <c r="J204" s="93" t="s">
        <v>147</v>
      </c>
      <c r="K204" s="93"/>
      <c r="L204" s="93" t="s">
        <v>148</v>
      </c>
      <c r="M204" s="93" t="s">
        <v>147</v>
      </c>
      <c r="N204" s="89"/>
      <c r="O204" s="90"/>
      <c r="P204" s="89" t="s">
        <v>569</v>
      </c>
      <c r="Q204" s="92"/>
      <c r="R204" s="56"/>
      <c r="S204" s="56"/>
      <c r="T204" s="56"/>
      <c r="U204" s="56"/>
      <c r="V204" s="56"/>
      <c r="W204" s="56"/>
      <c r="X204" s="56"/>
      <c r="Y204" s="56"/>
      <c r="Z204" s="56"/>
      <c r="AA204" s="56"/>
      <c r="AB204" s="56"/>
      <c r="AC204" s="56"/>
      <c r="AD204" s="56"/>
      <c r="AE204" s="56"/>
      <c r="AF204" s="56"/>
      <c r="AG204" s="56"/>
      <c r="AH204" s="56"/>
      <c r="AI204" s="56"/>
      <c r="AJ204" s="56"/>
    </row>
    <row r="205" ht="21.75" customHeight="1">
      <c r="A205" s="85">
        <v>201.0</v>
      </c>
      <c r="B205" s="79" t="s">
        <v>494</v>
      </c>
      <c r="C205" s="79" t="s">
        <v>554</v>
      </c>
      <c r="D205" s="79" t="s">
        <v>144</v>
      </c>
      <c r="E205" s="86" t="s">
        <v>145</v>
      </c>
      <c r="F205" s="87">
        <v>982.0</v>
      </c>
      <c r="G205" s="105">
        <v>38566.0</v>
      </c>
      <c r="H205" s="93" t="s">
        <v>570</v>
      </c>
      <c r="I205" s="93"/>
      <c r="J205" s="93" t="s">
        <v>147</v>
      </c>
      <c r="K205" s="93"/>
      <c r="L205" s="93" t="s">
        <v>148</v>
      </c>
      <c r="M205" s="93" t="s">
        <v>147</v>
      </c>
      <c r="N205" s="89"/>
      <c r="O205" s="90"/>
      <c r="P205" s="89"/>
      <c r="Q205" s="92"/>
      <c r="R205" s="56"/>
      <c r="S205" s="56"/>
      <c r="T205" s="56"/>
      <c r="U205" s="56"/>
      <c r="V205" s="56"/>
      <c r="W205" s="56"/>
      <c r="X205" s="56"/>
      <c r="Y205" s="56"/>
      <c r="Z205" s="56"/>
      <c r="AA205" s="56"/>
      <c r="AB205" s="56"/>
      <c r="AC205" s="56"/>
      <c r="AD205" s="56"/>
      <c r="AE205" s="56"/>
      <c r="AF205" s="56"/>
      <c r="AG205" s="56"/>
      <c r="AH205" s="56"/>
      <c r="AI205" s="56"/>
      <c r="AJ205" s="56"/>
    </row>
    <row r="206" ht="21.75" customHeight="1">
      <c r="A206" s="85">
        <v>202.0</v>
      </c>
      <c r="B206" s="79" t="s">
        <v>494</v>
      </c>
      <c r="C206" s="79" t="s">
        <v>554</v>
      </c>
      <c r="D206" s="79" t="s">
        <v>144</v>
      </c>
      <c r="E206" s="86" t="s">
        <v>145</v>
      </c>
      <c r="F206" s="87">
        <v>905.0</v>
      </c>
      <c r="G206" s="105">
        <v>38201.0</v>
      </c>
      <c r="H206" s="93" t="s">
        <v>571</v>
      </c>
      <c r="I206" s="93"/>
      <c r="J206" s="93" t="s">
        <v>147</v>
      </c>
      <c r="K206" s="93"/>
      <c r="L206" s="93" t="s">
        <v>148</v>
      </c>
      <c r="M206" s="93" t="s">
        <v>147</v>
      </c>
      <c r="N206" s="89" t="s">
        <v>147</v>
      </c>
      <c r="O206" s="90"/>
      <c r="P206" s="89" t="s">
        <v>572</v>
      </c>
      <c r="Q206" s="92"/>
      <c r="R206" s="56"/>
      <c r="S206" s="56"/>
      <c r="T206" s="56"/>
      <c r="U206" s="56"/>
      <c r="V206" s="56"/>
      <c r="W206" s="56"/>
      <c r="X206" s="56"/>
      <c r="Y206" s="56"/>
      <c r="Z206" s="56"/>
      <c r="AA206" s="56"/>
      <c r="AB206" s="56"/>
      <c r="AC206" s="56"/>
      <c r="AD206" s="56"/>
      <c r="AE206" s="56"/>
      <c r="AF206" s="56"/>
      <c r="AG206" s="56"/>
      <c r="AH206" s="56"/>
      <c r="AI206" s="56"/>
      <c r="AJ206" s="56"/>
    </row>
    <row r="207" ht="21.75" customHeight="1">
      <c r="A207" s="85">
        <v>203.0</v>
      </c>
      <c r="B207" s="79" t="s">
        <v>494</v>
      </c>
      <c r="C207" s="79" t="s">
        <v>554</v>
      </c>
      <c r="D207" s="79" t="s">
        <v>144</v>
      </c>
      <c r="E207" s="86" t="s">
        <v>145</v>
      </c>
      <c r="F207" s="87">
        <v>816.0</v>
      </c>
      <c r="G207" s="105">
        <v>37809.0</v>
      </c>
      <c r="H207" s="93" t="s">
        <v>573</v>
      </c>
      <c r="I207" s="93"/>
      <c r="J207" s="93" t="s">
        <v>147</v>
      </c>
      <c r="K207" s="93"/>
      <c r="L207" s="93" t="s">
        <v>148</v>
      </c>
      <c r="M207" s="93" t="s">
        <v>147</v>
      </c>
      <c r="N207" s="89" t="s">
        <v>147</v>
      </c>
      <c r="O207" s="90"/>
      <c r="P207" s="89" t="s">
        <v>574</v>
      </c>
      <c r="Q207" s="92"/>
      <c r="R207" s="56"/>
      <c r="S207" s="56"/>
      <c r="T207" s="56"/>
      <c r="U207" s="56"/>
      <c r="V207" s="56"/>
      <c r="W207" s="56"/>
      <c r="X207" s="56"/>
      <c r="Y207" s="56"/>
      <c r="Z207" s="56"/>
      <c r="AA207" s="56"/>
      <c r="AB207" s="56"/>
      <c r="AC207" s="56"/>
      <c r="AD207" s="56"/>
      <c r="AE207" s="56"/>
      <c r="AF207" s="56"/>
      <c r="AG207" s="56"/>
      <c r="AH207" s="56"/>
      <c r="AI207" s="56"/>
      <c r="AJ207" s="56"/>
    </row>
    <row r="208" ht="21.75" customHeight="1">
      <c r="A208" s="85">
        <v>204.0</v>
      </c>
      <c r="B208" s="79" t="s">
        <v>494</v>
      </c>
      <c r="C208" s="79" t="s">
        <v>554</v>
      </c>
      <c r="D208" s="79" t="s">
        <v>144</v>
      </c>
      <c r="E208" s="86" t="s">
        <v>145</v>
      </c>
      <c r="F208" s="87">
        <v>361.0</v>
      </c>
      <c r="G208" s="105">
        <v>35468.0</v>
      </c>
      <c r="H208" s="93" t="s">
        <v>575</v>
      </c>
      <c r="I208" s="93" t="s">
        <v>576</v>
      </c>
      <c r="J208" s="93" t="s">
        <v>147</v>
      </c>
      <c r="K208" s="93"/>
      <c r="L208" s="93" t="s">
        <v>148</v>
      </c>
      <c r="M208" s="93" t="s">
        <v>147</v>
      </c>
      <c r="N208" s="89" t="s">
        <v>147</v>
      </c>
      <c r="O208" s="90"/>
      <c r="P208" s="89" t="s">
        <v>577</v>
      </c>
      <c r="Q208" s="92"/>
      <c r="R208" s="56"/>
      <c r="S208" s="56"/>
      <c r="T208" s="56"/>
      <c r="U208" s="56"/>
      <c r="V208" s="56"/>
      <c r="W208" s="56"/>
      <c r="X208" s="56"/>
      <c r="Y208" s="56"/>
      <c r="Z208" s="56"/>
      <c r="AA208" s="56"/>
      <c r="AB208" s="56"/>
      <c r="AC208" s="56"/>
      <c r="AD208" s="56"/>
      <c r="AE208" s="56"/>
      <c r="AF208" s="56"/>
      <c r="AG208" s="56"/>
      <c r="AH208" s="56"/>
      <c r="AI208" s="56"/>
      <c r="AJ208" s="56"/>
    </row>
    <row r="209" ht="21.75" customHeight="1">
      <c r="A209" s="85">
        <v>205.0</v>
      </c>
      <c r="B209" s="79" t="s">
        <v>494</v>
      </c>
      <c r="C209" s="79" t="s">
        <v>554</v>
      </c>
      <c r="D209" s="79" t="s">
        <v>161</v>
      </c>
      <c r="E209" s="86" t="s">
        <v>145</v>
      </c>
      <c r="F209" s="87">
        <v>392.0</v>
      </c>
      <c r="G209" s="105">
        <v>43157.0</v>
      </c>
      <c r="H209" s="93" t="s">
        <v>578</v>
      </c>
      <c r="I209" s="93"/>
      <c r="J209" s="93" t="s">
        <v>147</v>
      </c>
      <c r="K209" s="93"/>
      <c r="L209" s="93"/>
      <c r="M209" s="93" t="s">
        <v>147</v>
      </c>
      <c r="N209" s="89"/>
      <c r="O209" s="90"/>
      <c r="P209" s="89"/>
      <c r="Q209" s="92"/>
      <c r="R209" s="56"/>
      <c r="S209" s="56"/>
      <c r="T209" s="56"/>
      <c r="U209" s="56"/>
      <c r="V209" s="56"/>
      <c r="W209" s="56"/>
      <c r="X209" s="56"/>
      <c r="Y209" s="56"/>
      <c r="Z209" s="56"/>
      <c r="AA209" s="56"/>
      <c r="AB209" s="56"/>
      <c r="AC209" s="56"/>
      <c r="AD209" s="56"/>
      <c r="AE209" s="56"/>
      <c r="AF209" s="56"/>
      <c r="AG209" s="56"/>
      <c r="AH209" s="56"/>
      <c r="AI209" s="56"/>
      <c r="AJ209" s="56"/>
    </row>
    <row r="210" ht="21.75" customHeight="1">
      <c r="A210" s="85">
        <v>206.0</v>
      </c>
      <c r="B210" s="79" t="s">
        <v>494</v>
      </c>
      <c r="C210" s="79" t="s">
        <v>554</v>
      </c>
      <c r="D210" s="79" t="s">
        <v>161</v>
      </c>
      <c r="E210" s="86" t="s">
        <v>145</v>
      </c>
      <c r="F210" s="87">
        <v>728.0</v>
      </c>
      <c r="G210" s="105">
        <v>42860.0</v>
      </c>
      <c r="H210" s="93" t="s">
        <v>579</v>
      </c>
      <c r="I210" s="93"/>
      <c r="J210" s="93" t="s">
        <v>147</v>
      </c>
      <c r="K210" s="93"/>
      <c r="L210" s="93" t="s">
        <v>148</v>
      </c>
      <c r="M210" s="93" t="s">
        <v>147</v>
      </c>
      <c r="N210" s="89"/>
      <c r="O210" s="90"/>
      <c r="P210" s="89" t="s">
        <v>580</v>
      </c>
      <c r="Q210" s="92"/>
      <c r="R210" s="56"/>
      <c r="S210" s="56"/>
      <c r="T210" s="56"/>
      <c r="U210" s="56"/>
      <c r="V210" s="56"/>
      <c r="W210" s="56"/>
      <c r="X210" s="56"/>
      <c r="Y210" s="56"/>
      <c r="Z210" s="56"/>
      <c r="AA210" s="56"/>
      <c r="AB210" s="56"/>
      <c r="AC210" s="56"/>
      <c r="AD210" s="56"/>
      <c r="AE210" s="56"/>
      <c r="AF210" s="56"/>
      <c r="AG210" s="56"/>
      <c r="AH210" s="56"/>
      <c r="AI210" s="56"/>
      <c r="AJ210" s="56"/>
    </row>
    <row r="211" ht="21.75" customHeight="1">
      <c r="A211" s="85">
        <v>207.0</v>
      </c>
      <c r="B211" s="79" t="s">
        <v>494</v>
      </c>
      <c r="C211" s="79" t="s">
        <v>554</v>
      </c>
      <c r="D211" s="79" t="s">
        <v>161</v>
      </c>
      <c r="E211" s="86" t="s">
        <v>145</v>
      </c>
      <c r="F211" s="87">
        <v>92.0</v>
      </c>
      <c r="G211" s="105">
        <v>42758.0</v>
      </c>
      <c r="H211" s="93" t="s">
        <v>581</v>
      </c>
      <c r="I211" s="93"/>
      <c r="J211" s="93" t="s">
        <v>147</v>
      </c>
      <c r="K211" s="93"/>
      <c r="L211" s="93"/>
      <c r="M211" s="93" t="s">
        <v>147</v>
      </c>
      <c r="N211" s="89"/>
      <c r="O211" s="90"/>
      <c r="P211" s="89"/>
      <c r="Q211" s="92"/>
      <c r="R211" s="56"/>
      <c r="S211" s="56"/>
      <c r="T211" s="56"/>
      <c r="U211" s="56"/>
      <c r="V211" s="56"/>
      <c r="W211" s="56"/>
      <c r="X211" s="56"/>
      <c r="Y211" s="56"/>
      <c r="Z211" s="56"/>
      <c r="AA211" s="56"/>
      <c r="AB211" s="56"/>
      <c r="AC211" s="56"/>
      <c r="AD211" s="56"/>
      <c r="AE211" s="56"/>
      <c r="AF211" s="56"/>
      <c r="AG211" s="56"/>
      <c r="AH211" s="56"/>
      <c r="AI211" s="56"/>
      <c r="AJ211" s="56"/>
    </row>
    <row r="212" ht="21.75" customHeight="1">
      <c r="A212" s="85">
        <v>208.0</v>
      </c>
      <c r="B212" s="79" t="s">
        <v>494</v>
      </c>
      <c r="C212" s="79" t="s">
        <v>554</v>
      </c>
      <c r="D212" s="79" t="s">
        <v>161</v>
      </c>
      <c r="E212" s="86" t="s">
        <v>145</v>
      </c>
      <c r="F212" s="87">
        <v>791.0</v>
      </c>
      <c r="G212" s="105">
        <v>41751.0</v>
      </c>
      <c r="H212" s="93" t="s">
        <v>582</v>
      </c>
      <c r="I212" s="93" t="s">
        <v>583</v>
      </c>
      <c r="J212" s="93"/>
      <c r="K212" s="93"/>
      <c r="L212" s="93" t="s">
        <v>148</v>
      </c>
      <c r="M212" s="93"/>
      <c r="N212" s="89"/>
      <c r="O212" s="90"/>
      <c r="P212" s="89"/>
      <c r="Q212" s="92"/>
      <c r="R212" s="56"/>
      <c r="S212" s="56"/>
      <c r="T212" s="56"/>
      <c r="U212" s="56"/>
      <c r="V212" s="56"/>
      <c r="W212" s="56"/>
      <c r="X212" s="56"/>
      <c r="Y212" s="56"/>
      <c r="Z212" s="56"/>
      <c r="AA212" s="56"/>
      <c r="AB212" s="56"/>
      <c r="AC212" s="56"/>
      <c r="AD212" s="56"/>
      <c r="AE212" s="56"/>
      <c r="AF212" s="56"/>
      <c r="AG212" s="56"/>
      <c r="AH212" s="56"/>
      <c r="AI212" s="56"/>
      <c r="AJ212" s="56"/>
    </row>
    <row r="213" ht="21.75" customHeight="1">
      <c r="A213" s="85">
        <v>209.0</v>
      </c>
      <c r="B213" s="79" t="s">
        <v>494</v>
      </c>
      <c r="C213" s="79" t="s">
        <v>554</v>
      </c>
      <c r="D213" s="79" t="s">
        <v>161</v>
      </c>
      <c r="E213" s="86" t="s">
        <v>145</v>
      </c>
      <c r="F213" s="87">
        <v>4170.0</v>
      </c>
      <c r="G213" s="105">
        <v>40850.0</v>
      </c>
      <c r="H213" s="93" t="s">
        <v>584</v>
      </c>
      <c r="I213" s="93"/>
      <c r="J213" s="93" t="s">
        <v>147</v>
      </c>
      <c r="K213" s="93"/>
      <c r="L213" s="93" t="s">
        <v>148</v>
      </c>
      <c r="M213" s="93" t="s">
        <v>147</v>
      </c>
      <c r="N213" s="89" t="s">
        <v>147</v>
      </c>
      <c r="O213" s="90"/>
      <c r="P213" s="89" t="s">
        <v>585</v>
      </c>
      <c r="Q213" s="92"/>
      <c r="R213" s="56"/>
      <c r="S213" s="56"/>
      <c r="T213" s="56"/>
      <c r="U213" s="56"/>
      <c r="V213" s="56"/>
      <c r="W213" s="56"/>
      <c r="X213" s="56"/>
      <c r="Y213" s="56"/>
      <c r="Z213" s="56"/>
      <c r="AA213" s="56"/>
      <c r="AB213" s="56"/>
      <c r="AC213" s="56"/>
      <c r="AD213" s="56"/>
      <c r="AE213" s="56"/>
      <c r="AF213" s="56"/>
      <c r="AG213" s="56"/>
      <c r="AH213" s="56"/>
      <c r="AI213" s="56"/>
      <c r="AJ213" s="56"/>
    </row>
    <row r="214" ht="21.75" customHeight="1">
      <c r="A214" s="85">
        <v>210.0</v>
      </c>
      <c r="B214" s="79" t="s">
        <v>586</v>
      </c>
      <c r="C214" s="79" t="s">
        <v>586</v>
      </c>
      <c r="D214" s="79" t="s">
        <v>144</v>
      </c>
      <c r="E214" s="86" t="s">
        <v>145</v>
      </c>
      <c r="F214" s="87">
        <v>850.0</v>
      </c>
      <c r="G214" s="105">
        <v>37943.0</v>
      </c>
      <c r="H214" s="93" t="s">
        <v>587</v>
      </c>
      <c r="I214" s="93"/>
      <c r="J214" s="93" t="s">
        <v>147</v>
      </c>
      <c r="K214" s="93"/>
      <c r="L214" s="93" t="s">
        <v>148</v>
      </c>
      <c r="M214" s="93" t="s">
        <v>147</v>
      </c>
      <c r="N214" s="89" t="s">
        <v>147</v>
      </c>
      <c r="O214" s="90"/>
      <c r="P214" s="89" t="s">
        <v>588</v>
      </c>
      <c r="Q214" s="92"/>
      <c r="R214" s="56"/>
      <c r="S214" s="56"/>
      <c r="T214" s="56"/>
      <c r="U214" s="56"/>
      <c r="V214" s="56"/>
      <c r="W214" s="56"/>
      <c r="X214" s="56"/>
      <c r="Y214" s="56"/>
      <c r="Z214" s="56"/>
      <c r="AA214" s="56"/>
      <c r="AB214" s="56"/>
      <c r="AC214" s="56"/>
      <c r="AD214" s="56"/>
      <c r="AE214" s="56"/>
      <c r="AF214" s="56"/>
      <c r="AG214" s="56"/>
      <c r="AH214" s="56"/>
      <c r="AI214" s="56"/>
      <c r="AJ214" s="56"/>
    </row>
    <row r="215" ht="21.75" customHeight="1">
      <c r="A215" s="85">
        <v>211.0</v>
      </c>
      <c r="B215" s="79" t="s">
        <v>586</v>
      </c>
      <c r="C215" s="79" t="s">
        <v>586</v>
      </c>
      <c r="D215" s="79" t="s">
        <v>144</v>
      </c>
      <c r="E215" s="86" t="s">
        <v>145</v>
      </c>
      <c r="F215" s="87">
        <v>134.0</v>
      </c>
      <c r="G215" s="105">
        <v>34485.0</v>
      </c>
      <c r="H215" s="93" t="s">
        <v>589</v>
      </c>
      <c r="I215" s="93"/>
      <c r="J215" s="93" t="s">
        <v>147</v>
      </c>
      <c r="K215" s="93"/>
      <c r="L215" s="93" t="s">
        <v>148</v>
      </c>
      <c r="M215" s="93" t="s">
        <v>147</v>
      </c>
      <c r="N215" s="89" t="s">
        <v>147</v>
      </c>
      <c r="O215" s="90"/>
      <c r="P215" s="89" t="s">
        <v>590</v>
      </c>
      <c r="Q215" s="92"/>
      <c r="R215" s="56"/>
      <c r="S215" s="56"/>
      <c r="T215" s="56"/>
      <c r="U215" s="56"/>
      <c r="V215" s="56"/>
      <c r="W215" s="56"/>
      <c r="X215" s="56"/>
      <c r="Y215" s="56"/>
      <c r="Z215" s="56"/>
      <c r="AA215" s="56"/>
      <c r="AB215" s="56"/>
      <c r="AC215" s="56"/>
      <c r="AD215" s="56"/>
      <c r="AE215" s="56"/>
      <c r="AF215" s="56"/>
      <c r="AG215" s="56"/>
      <c r="AH215" s="56"/>
      <c r="AI215" s="56"/>
      <c r="AJ215" s="56"/>
    </row>
    <row r="216" ht="21.75" customHeight="1">
      <c r="A216" s="85">
        <v>212.0</v>
      </c>
      <c r="B216" s="79" t="s">
        <v>586</v>
      </c>
      <c r="C216" s="79" t="s">
        <v>586</v>
      </c>
      <c r="D216" s="79" t="s">
        <v>144</v>
      </c>
      <c r="E216" s="86" t="s">
        <v>145</v>
      </c>
      <c r="F216" s="87">
        <v>18.0</v>
      </c>
      <c r="G216" s="105">
        <v>32534.0</v>
      </c>
      <c r="H216" s="93" t="s">
        <v>591</v>
      </c>
      <c r="I216" s="93"/>
      <c r="J216" s="93" t="s">
        <v>147</v>
      </c>
      <c r="K216" s="93"/>
      <c r="L216" s="93" t="s">
        <v>148</v>
      </c>
      <c r="M216" s="93" t="s">
        <v>147</v>
      </c>
      <c r="N216" s="89"/>
      <c r="O216" s="90"/>
      <c r="P216" s="89"/>
      <c r="Q216" s="92"/>
      <c r="R216" s="56"/>
      <c r="S216" s="56"/>
      <c r="T216" s="56"/>
      <c r="U216" s="56"/>
      <c r="V216" s="56"/>
      <c r="W216" s="56"/>
      <c r="X216" s="56"/>
      <c r="Y216" s="56"/>
      <c r="Z216" s="56"/>
      <c r="AA216" s="56"/>
      <c r="AB216" s="56"/>
      <c r="AC216" s="56"/>
      <c r="AD216" s="56"/>
      <c r="AE216" s="56"/>
      <c r="AF216" s="56"/>
      <c r="AG216" s="56"/>
      <c r="AH216" s="56"/>
      <c r="AI216" s="56"/>
      <c r="AJ216" s="56"/>
    </row>
    <row r="217" ht="21.75" customHeight="1">
      <c r="A217" s="85">
        <v>213.0</v>
      </c>
      <c r="B217" s="79" t="s">
        <v>586</v>
      </c>
      <c r="C217" s="79" t="s">
        <v>586</v>
      </c>
      <c r="D217" s="79" t="s">
        <v>161</v>
      </c>
      <c r="E217" s="86" t="s">
        <v>145</v>
      </c>
      <c r="F217" s="87">
        <v>2693.0</v>
      </c>
      <c r="G217" s="105">
        <v>41264.0</v>
      </c>
      <c r="H217" s="93" t="s">
        <v>592</v>
      </c>
      <c r="I217" s="93"/>
      <c r="J217" s="93" t="s">
        <v>147</v>
      </c>
      <c r="K217" s="93"/>
      <c r="L217" s="93" t="s">
        <v>148</v>
      </c>
      <c r="M217" s="93"/>
      <c r="N217" s="89"/>
      <c r="O217" s="90" t="s">
        <v>147</v>
      </c>
      <c r="P217" s="89" t="s">
        <v>593</v>
      </c>
      <c r="Q217" s="92"/>
      <c r="R217" s="56"/>
      <c r="S217" s="56"/>
      <c r="T217" s="56"/>
      <c r="U217" s="56"/>
      <c r="V217" s="56"/>
      <c r="W217" s="56"/>
      <c r="X217" s="56"/>
      <c r="Y217" s="56"/>
      <c r="Z217" s="56"/>
      <c r="AA217" s="56"/>
      <c r="AB217" s="56"/>
      <c r="AC217" s="56"/>
      <c r="AD217" s="56"/>
      <c r="AE217" s="56"/>
      <c r="AF217" s="56"/>
      <c r="AG217" s="56"/>
      <c r="AH217" s="56"/>
      <c r="AI217" s="56"/>
      <c r="AJ217" s="56"/>
    </row>
    <row r="218" ht="21.75" customHeight="1">
      <c r="A218" s="85">
        <v>214.0</v>
      </c>
      <c r="B218" s="79" t="s">
        <v>586</v>
      </c>
      <c r="C218" s="79" t="s">
        <v>586</v>
      </c>
      <c r="D218" s="79" t="s">
        <v>263</v>
      </c>
      <c r="E218" s="86" t="s">
        <v>145</v>
      </c>
      <c r="F218" s="87">
        <v>3.0</v>
      </c>
      <c r="G218" s="105">
        <v>41299.0</v>
      </c>
      <c r="H218" s="93" t="s">
        <v>594</v>
      </c>
      <c r="I218" s="93"/>
      <c r="J218" s="93" t="s">
        <v>147</v>
      </c>
      <c r="K218" s="93"/>
      <c r="L218" s="93" t="s">
        <v>148</v>
      </c>
      <c r="M218" s="93" t="s">
        <v>147</v>
      </c>
      <c r="N218" s="89"/>
      <c r="O218" s="90"/>
      <c r="P218" s="89"/>
      <c r="Q218" s="92"/>
      <c r="R218" s="56"/>
      <c r="S218" s="56"/>
      <c r="T218" s="56"/>
      <c r="U218" s="56"/>
      <c r="V218" s="56"/>
      <c r="W218" s="56"/>
      <c r="X218" s="56"/>
      <c r="Y218" s="56"/>
      <c r="Z218" s="56"/>
      <c r="AA218" s="56"/>
      <c r="AB218" s="56"/>
      <c r="AC218" s="56"/>
      <c r="AD218" s="56"/>
      <c r="AE218" s="56"/>
      <c r="AF218" s="56"/>
      <c r="AG218" s="56"/>
      <c r="AH218" s="56"/>
      <c r="AI218" s="56"/>
      <c r="AJ218" s="56"/>
    </row>
    <row r="219" ht="21.75" customHeight="1">
      <c r="A219" s="85">
        <v>215.0</v>
      </c>
      <c r="B219" s="79" t="s">
        <v>586</v>
      </c>
      <c r="C219" s="79" t="s">
        <v>586</v>
      </c>
      <c r="D219" s="79" t="s">
        <v>263</v>
      </c>
      <c r="E219" s="86" t="s">
        <v>145</v>
      </c>
      <c r="F219" s="87">
        <v>12.0</v>
      </c>
      <c r="G219" s="105">
        <v>37530.0</v>
      </c>
      <c r="H219" s="93" t="s">
        <v>595</v>
      </c>
      <c r="I219" s="93"/>
      <c r="J219" s="93" t="s">
        <v>147</v>
      </c>
      <c r="K219" s="93"/>
      <c r="L219" s="93" t="s">
        <v>596</v>
      </c>
      <c r="M219" s="93" t="s">
        <v>147</v>
      </c>
      <c r="N219" s="89"/>
      <c r="O219" s="90"/>
      <c r="P219" s="89"/>
      <c r="Q219" s="92"/>
      <c r="R219" s="56"/>
      <c r="S219" s="56"/>
      <c r="T219" s="56"/>
      <c r="U219" s="56"/>
      <c r="V219" s="56"/>
      <c r="W219" s="56"/>
      <c r="X219" s="56"/>
      <c r="Y219" s="56"/>
      <c r="Z219" s="56"/>
      <c r="AA219" s="56"/>
      <c r="AB219" s="56"/>
      <c r="AC219" s="56"/>
      <c r="AD219" s="56"/>
      <c r="AE219" s="56"/>
      <c r="AF219" s="56"/>
      <c r="AG219" s="56"/>
      <c r="AH219" s="56"/>
      <c r="AI219" s="56"/>
      <c r="AJ219" s="56"/>
    </row>
    <row r="220" ht="21.75" customHeight="1">
      <c r="A220" s="85">
        <v>216.0</v>
      </c>
      <c r="B220" s="79" t="s">
        <v>597</v>
      </c>
      <c r="C220" s="79" t="s">
        <v>598</v>
      </c>
      <c r="D220" s="79" t="s">
        <v>144</v>
      </c>
      <c r="E220" s="86" t="s">
        <v>145</v>
      </c>
      <c r="F220" s="87">
        <v>1850.0</v>
      </c>
      <c r="G220" s="105">
        <v>42935.0</v>
      </c>
      <c r="H220" s="93" t="s">
        <v>599</v>
      </c>
      <c r="I220" s="93"/>
      <c r="J220" s="93" t="s">
        <v>147</v>
      </c>
      <c r="K220" s="93"/>
      <c r="L220" s="93"/>
      <c r="M220" s="93" t="s">
        <v>147</v>
      </c>
      <c r="N220" s="89"/>
      <c r="O220" s="90"/>
      <c r="P220" s="89"/>
      <c r="Q220" s="92"/>
      <c r="R220" s="56"/>
      <c r="S220" s="56"/>
      <c r="T220" s="56"/>
      <c r="U220" s="56"/>
      <c r="V220" s="56"/>
      <c r="W220" s="56"/>
      <c r="X220" s="56"/>
      <c r="Y220" s="56"/>
      <c r="Z220" s="56"/>
      <c r="AA220" s="56"/>
      <c r="AB220" s="56"/>
      <c r="AC220" s="56"/>
      <c r="AD220" s="56"/>
      <c r="AE220" s="56"/>
      <c r="AF220" s="56"/>
      <c r="AG220" s="56"/>
      <c r="AH220" s="56"/>
      <c r="AI220" s="56"/>
      <c r="AJ220" s="56"/>
    </row>
    <row r="221" ht="21.75" customHeight="1">
      <c r="A221" s="85">
        <v>217.0</v>
      </c>
      <c r="B221" s="79" t="s">
        <v>597</v>
      </c>
      <c r="C221" s="79" t="s">
        <v>600</v>
      </c>
      <c r="D221" s="79" t="s">
        <v>144</v>
      </c>
      <c r="E221" s="86" t="s">
        <v>145</v>
      </c>
      <c r="F221" s="87">
        <v>1618.0</v>
      </c>
      <c r="G221" s="105">
        <v>41332.0</v>
      </c>
      <c r="H221" s="93" t="s">
        <v>601</v>
      </c>
      <c r="I221" s="93"/>
      <c r="J221" s="93" t="s">
        <v>147</v>
      </c>
      <c r="K221" s="93"/>
      <c r="L221" s="93" t="s">
        <v>602</v>
      </c>
      <c r="M221" s="93" t="s">
        <v>147</v>
      </c>
      <c r="N221" s="89"/>
      <c r="O221" s="90"/>
      <c r="P221" s="89"/>
      <c r="Q221" s="92"/>
      <c r="R221" s="56"/>
      <c r="S221" s="56"/>
      <c r="T221" s="56"/>
      <c r="U221" s="56"/>
      <c r="V221" s="56"/>
      <c r="W221" s="56"/>
      <c r="X221" s="56"/>
      <c r="Y221" s="56"/>
      <c r="Z221" s="56"/>
      <c r="AA221" s="56"/>
      <c r="AB221" s="56"/>
      <c r="AC221" s="56"/>
      <c r="AD221" s="56"/>
      <c r="AE221" s="56"/>
      <c r="AF221" s="56"/>
      <c r="AG221" s="56"/>
      <c r="AH221" s="56"/>
      <c r="AI221" s="56"/>
      <c r="AJ221" s="56"/>
    </row>
    <row r="222" ht="21.75" customHeight="1">
      <c r="A222" s="78">
        <v>218.0</v>
      </c>
      <c r="B222" s="79" t="s">
        <v>597</v>
      </c>
      <c r="C222" s="79" t="s">
        <v>600</v>
      </c>
      <c r="D222" s="79" t="s">
        <v>144</v>
      </c>
      <c r="E222" s="86" t="s">
        <v>145</v>
      </c>
      <c r="F222" s="87">
        <v>1287.0</v>
      </c>
      <c r="G222" s="105">
        <v>39875.0</v>
      </c>
      <c r="H222" s="93" t="s">
        <v>603</v>
      </c>
      <c r="I222" s="93"/>
      <c r="J222" s="93" t="s">
        <v>147</v>
      </c>
      <c r="K222" s="93"/>
      <c r="L222" s="93" t="s">
        <v>148</v>
      </c>
      <c r="M222" s="93" t="s">
        <v>147</v>
      </c>
      <c r="N222" s="89"/>
      <c r="O222" s="90"/>
      <c r="P222" s="89"/>
      <c r="Q222" s="92"/>
      <c r="R222" s="138"/>
      <c r="S222" s="138"/>
      <c r="T222" s="138"/>
      <c r="U222" s="138"/>
      <c r="V222" s="138"/>
      <c r="W222" s="138"/>
      <c r="X222" s="138"/>
      <c r="Y222" s="138"/>
      <c r="Z222" s="138"/>
      <c r="AA222" s="138"/>
      <c r="AB222" s="138"/>
      <c r="AC222" s="138"/>
      <c r="AD222" s="138"/>
      <c r="AE222" s="138"/>
      <c r="AF222" s="138"/>
      <c r="AG222" s="138"/>
      <c r="AH222" s="138"/>
      <c r="AI222" s="138"/>
      <c r="AJ222" s="138"/>
    </row>
    <row r="223" ht="21.75" customHeight="1">
      <c r="A223" s="85">
        <v>219.0</v>
      </c>
      <c r="B223" s="79" t="s">
        <v>597</v>
      </c>
      <c r="C223" s="79" t="s">
        <v>600</v>
      </c>
      <c r="D223" s="79" t="s">
        <v>144</v>
      </c>
      <c r="E223" s="86" t="s">
        <v>145</v>
      </c>
      <c r="F223" s="87">
        <v>1316.0</v>
      </c>
      <c r="G223" s="105">
        <v>40007.0</v>
      </c>
      <c r="H223" s="93" t="s">
        <v>604</v>
      </c>
      <c r="I223" s="93" t="s">
        <v>605</v>
      </c>
      <c r="J223" s="93" t="s">
        <v>147</v>
      </c>
      <c r="K223" s="93"/>
      <c r="L223" s="93" t="s">
        <v>148</v>
      </c>
      <c r="M223" s="93" t="s">
        <v>147</v>
      </c>
      <c r="N223" s="89"/>
      <c r="O223" s="90"/>
      <c r="P223" s="89"/>
      <c r="Q223" s="92"/>
      <c r="R223" s="56"/>
      <c r="S223" s="56"/>
      <c r="T223" s="56"/>
      <c r="U223" s="56"/>
      <c r="V223" s="56"/>
      <c r="W223" s="56"/>
      <c r="X223" s="56"/>
      <c r="Y223" s="56"/>
      <c r="Z223" s="56"/>
      <c r="AA223" s="56"/>
      <c r="AB223" s="56"/>
      <c r="AC223" s="56"/>
      <c r="AD223" s="56"/>
      <c r="AE223" s="56"/>
      <c r="AF223" s="56"/>
      <c r="AG223" s="56"/>
      <c r="AH223" s="56"/>
      <c r="AI223" s="56"/>
      <c r="AJ223" s="56"/>
    </row>
    <row r="224" ht="21.75" customHeight="1">
      <c r="A224" s="85">
        <v>220.0</v>
      </c>
      <c r="B224" s="79" t="s">
        <v>597</v>
      </c>
      <c r="C224" s="79" t="s">
        <v>598</v>
      </c>
      <c r="D224" s="79" t="s">
        <v>144</v>
      </c>
      <c r="E224" s="86" t="s">
        <v>145</v>
      </c>
      <c r="F224" s="87">
        <v>1275.0</v>
      </c>
      <c r="G224" s="105">
        <v>39818.0</v>
      </c>
      <c r="H224" s="93" t="s">
        <v>606</v>
      </c>
      <c r="I224" s="93"/>
      <c r="J224" s="93" t="s">
        <v>147</v>
      </c>
      <c r="K224" s="93"/>
      <c r="L224" s="93" t="s">
        <v>148</v>
      </c>
      <c r="M224" s="93" t="s">
        <v>147</v>
      </c>
      <c r="N224" s="89"/>
      <c r="O224" s="90"/>
      <c r="P224" s="89"/>
      <c r="Q224" s="92"/>
      <c r="R224" s="56"/>
      <c r="S224" s="56"/>
      <c r="T224" s="56"/>
      <c r="U224" s="56"/>
      <c r="V224" s="56"/>
      <c r="W224" s="56"/>
      <c r="X224" s="56"/>
      <c r="Y224" s="56"/>
      <c r="Z224" s="56"/>
      <c r="AA224" s="56"/>
      <c r="AB224" s="56"/>
      <c r="AC224" s="56"/>
      <c r="AD224" s="56"/>
      <c r="AE224" s="56"/>
      <c r="AF224" s="56"/>
      <c r="AG224" s="56"/>
      <c r="AH224" s="56"/>
      <c r="AI224" s="56"/>
      <c r="AJ224" s="56"/>
    </row>
    <row r="225" ht="21.75" customHeight="1">
      <c r="A225" s="78">
        <v>221.0</v>
      </c>
      <c r="B225" s="79" t="s">
        <v>597</v>
      </c>
      <c r="C225" s="79" t="s">
        <v>598</v>
      </c>
      <c r="D225" s="79" t="s">
        <v>144</v>
      </c>
      <c r="E225" s="86" t="s">
        <v>145</v>
      </c>
      <c r="F225" s="87">
        <v>1251.0</v>
      </c>
      <c r="G225" s="105">
        <v>39779.0</v>
      </c>
      <c r="H225" s="93" t="s">
        <v>607</v>
      </c>
      <c r="I225" s="93"/>
      <c r="J225" s="93" t="s">
        <v>147</v>
      </c>
      <c r="K225" s="93"/>
      <c r="L225" s="93" t="s">
        <v>148</v>
      </c>
      <c r="M225" s="93" t="s">
        <v>147</v>
      </c>
      <c r="N225" s="89"/>
      <c r="O225" s="90"/>
      <c r="P225" s="89" t="s">
        <v>608</v>
      </c>
      <c r="Q225" s="92"/>
      <c r="R225" s="56"/>
      <c r="S225" s="56"/>
      <c r="T225" s="56"/>
      <c r="U225" s="56"/>
      <c r="V225" s="56"/>
      <c r="W225" s="56"/>
      <c r="X225" s="56"/>
      <c r="Y225" s="56"/>
      <c r="Z225" s="56"/>
      <c r="AA225" s="56"/>
      <c r="AB225" s="56"/>
      <c r="AC225" s="56"/>
      <c r="AD225" s="56"/>
      <c r="AE225" s="56"/>
      <c r="AF225" s="56"/>
      <c r="AG225" s="56"/>
      <c r="AH225" s="56"/>
      <c r="AI225" s="56"/>
      <c r="AJ225" s="56"/>
    </row>
    <row r="226" ht="21.75" customHeight="1">
      <c r="A226" s="85">
        <v>222.0</v>
      </c>
      <c r="B226" s="79" t="s">
        <v>597</v>
      </c>
      <c r="C226" s="79" t="s">
        <v>598</v>
      </c>
      <c r="D226" s="79" t="s">
        <v>144</v>
      </c>
      <c r="E226" s="86" t="s">
        <v>145</v>
      </c>
      <c r="F226" s="87">
        <v>1171.0</v>
      </c>
      <c r="G226" s="105">
        <v>39423.0</v>
      </c>
      <c r="H226" s="93" t="s">
        <v>609</v>
      </c>
      <c r="I226" s="93"/>
      <c r="J226" s="93" t="s">
        <v>147</v>
      </c>
      <c r="K226" s="93"/>
      <c r="L226" s="93" t="s">
        <v>148</v>
      </c>
      <c r="M226" s="93" t="s">
        <v>147</v>
      </c>
      <c r="N226" s="89"/>
      <c r="O226" s="90"/>
      <c r="P226" s="89"/>
      <c r="Q226" s="92"/>
      <c r="R226" s="56"/>
      <c r="S226" s="56"/>
      <c r="T226" s="56"/>
      <c r="U226" s="56"/>
      <c r="V226" s="56"/>
      <c r="W226" s="56"/>
      <c r="X226" s="56"/>
      <c r="Y226" s="56"/>
      <c r="Z226" s="56"/>
      <c r="AA226" s="56"/>
      <c r="AB226" s="56"/>
      <c r="AC226" s="56"/>
      <c r="AD226" s="56"/>
      <c r="AE226" s="56"/>
      <c r="AF226" s="56"/>
      <c r="AG226" s="56"/>
      <c r="AH226" s="56"/>
      <c r="AI226" s="56"/>
      <c r="AJ226" s="56"/>
    </row>
    <row r="227" ht="21.75" customHeight="1">
      <c r="A227" s="85">
        <v>223.0</v>
      </c>
      <c r="B227" s="79" t="s">
        <v>597</v>
      </c>
      <c r="C227" s="79" t="s">
        <v>600</v>
      </c>
      <c r="D227" s="79" t="s">
        <v>144</v>
      </c>
      <c r="E227" s="86" t="s">
        <v>145</v>
      </c>
      <c r="F227" s="87">
        <v>1145.0</v>
      </c>
      <c r="G227" s="105">
        <v>39273.0</v>
      </c>
      <c r="H227" s="93" t="s">
        <v>610</v>
      </c>
      <c r="I227" s="93" t="s">
        <v>611</v>
      </c>
      <c r="J227" s="93"/>
      <c r="K227" s="93"/>
      <c r="L227" s="93" t="s">
        <v>148</v>
      </c>
      <c r="M227" s="93" t="s">
        <v>147</v>
      </c>
      <c r="N227" s="89"/>
      <c r="O227" s="90"/>
      <c r="P227" s="89" t="s">
        <v>612</v>
      </c>
      <c r="Q227" s="92"/>
      <c r="R227" s="56"/>
      <c r="S227" s="56"/>
      <c r="T227" s="56"/>
      <c r="U227" s="56"/>
      <c r="V227" s="56"/>
      <c r="W227" s="56"/>
      <c r="X227" s="56"/>
      <c r="Y227" s="56"/>
      <c r="Z227" s="56"/>
      <c r="AA227" s="56"/>
      <c r="AB227" s="56"/>
      <c r="AC227" s="56"/>
      <c r="AD227" s="56"/>
      <c r="AE227" s="56"/>
      <c r="AF227" s="56"/>
      <c r="AG227" s="56"/>
      <c r="AH227" s="56"/>
      <c r="AI227" s="56"/>
      <c r="AJ227" s="56"/>
    </row>
    <row r="228" ht="21.75" customHeight="1">
      <c r="A228" s="85">
        <v>224.0</v>
      </c>
      <c r="B228" s="79" t="s">
        <v>597</v>
      </c>
      <c r="C228" s="79" t="s">
        <v>598</v>
      </c>
      <c r="D228" s="79" t="s">
        <v>144</v>
      </c>
      <c r="E228" s="86" t="s">
        <v>145</v>
      </c>
      <c r="F228" s="87">
        <v>962.0</v>
      </c>
      <c r="G228" s="105">
        <v>38541.0</v>
      </c>
      <c r="H228" s="93" t="s">
        <v>302</v>
      </c>
      <c r="I228" s="93" t="s">
        <v>613</v>
      </c>
      <c r="J228" s="93" t="s">
        <v>147</v>
      </c>
      <c r="K228" s="93"/>
      <c r="L228" s="93" t="s">
        <v>148</v>
      </c>
      <c r="M228" s="93" t="s">
        <v>147</v>
      </c>
      <c r="N228" s="89" t="s">
        <v>147</v>
      </c>
      <c r="O228" s="90"/>
      <c r="P228" s="89" t="s">
        <v>614</v>
      </c>
      <c r="Q228" s="92"/>
      <c r="R228" s="56"/>
      <c r="S228" s="56"/>
      <c r="T228" s="56"/>
      <c r="U228" s="56"/>
      <c r="V228" s="56"/>
      <c r="W228" s="56"/>
      <c r="X228" s="56"/>
      <c r="Y228" s="56"/>
      <c r="Z228" s="56"/>
      <c r="AA228" s="56"/>
      <c r="AB228" s="56"/>
      <c r="AC228" s="56"/>
      <c r="AD228" s="56"/>
      <c r="AE228" s="56"/>
      <c r="AF228" s="56"/>
      <c r="AG228" s="56"/>
      <c r="AH228" s="56"/>
      <c r="AI228" s="56"/>
      <c r="AJ228" s="56"/>
    </row>
    <row r="229" ht="21.75" customHeight="1">
      <c r="A229" s="85">
        <v>225.0</v>
      </c>
      <c r="B229" s="79" t="s">
        <v>597</v>
      </c>
      <c r="C229" s="79" t="s">
        <v>598</v>
      </c>
      <c r="D229" s="79" t="s">
        <v>161</v>
      </c>
      <c r="E229" s="86" t="s">
        <v>145</v>
      </c>
      <c r="F229" s="87">
        <v>1145.0</v>
      </c>
      <c r="G229" s="105">
        <v>38178.0</v>
      </c>
      <c r="H229" s="93" t="s">
        <v>615</v>
      </c>
      <c r="I229" s="93"/>
      <c r="J229" s="93" t="s">
        <v>147</v>
      </c>
      <c r="K229" s="93"/>
      <c r="L229" s="93" t="s">
        <v>148</v>
      </c>
      <c r="M229" s="93"/>
      <c r="N229" s="89"/>
      <c r="O229" s="90" t="s">
        <v>147</v>
      </c>
      <c r="P229" s="89" t="s">
        <v>616</v>
      </c>
      <c r="Q229" s="92"/>
      <c r="R229" s="56"/>
      <c r="S229" s="56"/>
      <c r="T229" s="56"/>
      <c r="U229" s="56"/>
      <c r="V229" s="56"/>
      <c r="W229" s="56"/>
      <c r="X229" s="56"/>
      <c r="Y229" s="56"/>
      <c r="Z229" s="56"/>
      <c r="AA229" s="56"/>
      <c r="AB229" s="56"/>
      <c r="AC229" s="56"/>
      <c r="AD229" s="56"/>
      <c r="AE229" s="56"/>
      <c r="AF229" s="56"/>
      <c r="AG229" s="56"/>
      <c r="AH229" s="56"/>
      <c r="AI229" s="56"/>
      <c r="AJ229" s="56"/>
    </row>
    <row r="230" ht="21.75" customHeight="1">
      <c r="A230" s="78">
        <v>226.0</v>
      </c>
      <c r="B230" s="79" t="s">
        <v>597</v>
      </c>
      <c r="C230" s="79" t="s">
        <v>598</v>
      </c>
      <c r="D230" s="79" t="s">
        <v>144</v>
      </c>
      <c r="E230" s="86" t="s">
        <v>145</v>
      </c>
      <c r="F230" s="87">
        <v>527.0</v>
      </c>
      <c r="G230" s="105">
        <v>36390.0</v>
      </c>
      <c r="H230" s="93" t="s">
        <v>617</v>
      </c>
      <c r="I230" s="93"/>
      <c r="J230" s="93" t="s">
        <v>147</v>
      </c>
      <c r="K230" s="93"/>
      <c r="L230" s="93" t="s">
        <v>148</v>
      </c>
      <c r="M230" s="93" t="s">
        <v>147</v>
      </c>
      <c r="N230" s="89" t="s">
        <v>147</v>
      </c>
      <c r="O230" s="90"/>
      <c r="P230" s="89" t="s">
        <v>618</v>
      </c>
      <c r="Q230" s="92"/>
      <c r="R230" s="56"/>
      <c r="S230" s="56"/>
      <c r="T230" s="56"/>
      <c r="U230" s="56"/>
      <c r="V230" s="56"/>
      <c r="W230" s="56"/>
      <c r="X230" s="56"/>
      <c r="Y230" s="56"/>
      <c r="Z230" s="56"/>
      <c r="AA230" s="56"/>
      <c r="AB230" s="56"/>
      <c r="AC230" s="56"/>
      <c r="AD230" s="56"/>
      <c r="AE230" s="56"/>
      <c r="AF230" s="56"/>
      <c r="AG230" s="56"/>
      <c r="AH230" s="56"/>
      <c r="AI230" s="56"/>
      <c r="AJ230" s="56"/>
    </row>
    <row r="231" ht="21.75" customHeight="1">
      <c r="A231" s="85">
        <v>227.0</v>
      </c>
      <c r="B231" s="79" t="s">
        <v>597</v>
      </c>
      <c r="C231" s="79" t="s">
        <v>598</v>
      </c>
      <c r="D231" s="79" t="s">
        <v>144</v>
      </c>
      <c r="E231" s="86" t="s">
        <v>145</v>
      </c>
      <c r="F231" s="87">
        <v>57.0</v>
      </c>
      <c r="G231" s="105">
        <v>31233.0</v>
      </c>
      <c r="H231" s="93" t="s">
        <v>619</v>
      </c>
      <c r="I231" s="93"/>
      <c r="J231" s="93" t="s">
        <v>147</v>
      </c>
      <c r="K231" s="93"/>
      <c r="L231" s="93" t="s">
        <v>148</v>
      </c>
      <c r="M231" s="93" t="s">
        <v>147</v>
      </c>
      <c r="N231" s="89" t="s">
        <v>147</v>
      </c>
      <c r="O231" s="90"/>
      <c r="P231" s="89" t="s">
        <v>620</v>
      </c>
      <c r="Q231" s="92"/>
      <c r="R231" s="56"/>
      <c r="S231" s="56"/>
      <c r="T231" s="56"/>
      <c r="U231" s="56"/>
      <c r="V231" s="56"/>
      <c r="W231" s="56"/>
      <c r="X231" s="56"/>
      <c r="Y231" s="56"/>
      <c r="Z231" s="56"/>
      <c r="AA231" s="56"/>
      <c r="AB231" s="56"/>
      <c r="AC231" s="56"/>
      <c r="AD231" s="56"/>
      <c r="AE231" s="56"/>
      <c r="AF231" s="56"/>
      <c r="AG231" s="56"/>
      <c r="AH231" s="56"/>
      <c r="AI231" s="56"/>
      <c r="AJ231" s="56"/>
    </row>
    <row r="232" ht="21.75" customHeight="1">
      <c r="A232" s="78">
        <v>228.0</v>
      </c>
      <c r="B232" s="79" t="s">
        <v>597</v>
      </c>
      <c r="C232" s="79" t="s">
        <v>598</v>
      </c>
      <c r="D232" s="79" t="s">
        <v>161</v>
      </c>
      <c r="E232" s="86" t="s">
        <v>145</v>
      </c>
      <c r="F232" s="87">
        <v>1413.0</v>
      </c>
      <c r="G232" s="105">
        <v>42972.0</v>
      </c>
      <c r="H232" s="93" t="s">
        <v>621</v>
      </c>
      <c r="I232" s="93"/>
      <c r="J232" s="93" t="s">
        <v>147</v>
      </c>
      <c r="K232" s="93"/>
      <c r="L232" s="93" t="s">
        <v>622</v>
      </c>
      <c r="M232" s="93" t="s">
        <v>147</v>
      </c>
      <c r="N232" s="89"/>
      <c r="O232" s="90"/>
      <c r="P232" s="89"/>
      <c r="Q232" s="92"/>
      <c r="R232" s="139"/>
      <c r="S232" s="139"/>
      <c r="T232" s="139"/>
      <c r="U232" s="139"/>
      <c r="V232" s="139"/>
      <c r="W232" s="139"/>
      <c r="X232" s="139"/>
      <c r="Y232" s="139"/>
      <c r="Z232" s="139"/>
      <c r="AA232" s="139"/>
      <c r="AB232" s="139"/>
      <c r="AC232" s="139"/>
      <c r="AD232" s="139"/>
      <c r="AE232" s="139"/>
      <c r="AF232" s="139"/>
      <c r="AG232" s="139"/>
      <c r="AH232" s="139"/>
      <c r="AI232" s="139"/>
      <c r="AJ232" s="139"/>
    </row>
    <row r="233" ht="21.75" customHeight="1">
      <c r="A233" s="85">
        <v>229.0</v>
      </c>
      <c r="B233" s="79" t="s">
        <v>597</v>
      </c>
      <c r="C233" s="79" t="s">
        <v>598</v>
      </c>
      <c r="D233" s="79" t="s">
        <v>161</v>
      </c>
      <c r="E233" s="86" t="s">
        <v>145</v>
      </c>
      <c r="F233" s="87">
        <v>2623.0</v>
      </c>
      <c r="G233" s="105">
        <v>40007.0</v>
      </c>
      <c r="H233" s="93" t="s">
        <v>623</v>
      </c>
      <c r="I233" s="93"/>
      <c r="J233" s="93" t="s">
        <v>147</v>
      </c>
      <c r="K233" s="93"/>
      <c r="L233" s="93" t="s">
        <v>148</v>
      </c>
      <c r="M233" s="93" t="s">
        <v>147</v>
      </c>
      <c r="N233" s="89" t="s">
        <v>147</v>
      </c>
      <c r="O233" s="90"/>
      <c r="P233" s="89" t="s">
        <v>624</v>
      </c>
      <c r="Q233" s="92"/>
      <c r="R233" s="56"/>
      <c r="S233" s="56"/>
      <c r="T233" s="56"/>
      <c r="U233" s="56"/>
      <c r="V233" s="56"/>
      <c r="W233" s="56"/>
      <c r="X233" s="56"/>
      <c r="Y233" s="56"/>
      <c r="Z233" s="56"/>
      <c r="AA233" s="56"/>
      <c r="AB233" s="56"/>
      <c r="AC233" s="56"/>
      <c r="AD233" s="56"/>
      <c r="AE233" s="56"/>
      <c r="AF233" s="56"/>
      <c r="AG233" s="56"/>
      <c r="AH233" s="56"/>
      <c r="AI233" s="56"/>
      <c r="AJ233" s="56"/>
    </row>
    <row r="234" ht="21.75" customHeight="1">
      <c r="A234" s="78">
        <v>230.0</v>
      </c>
      <c r="B234" s="79" t="s">
        <v>597</v>
      </c>
      <c r="C234" s="79" t="s">
        <v>598</v>
      </c>
      <c r="D234" s="79" t="s">
        <v>161</v>
      </c>
      <c r="E234" s="86" t="s">
        <v>145</v>
      </c>
      <c r="F234" s="87">
        <v>1538.0</v>
      </c>
      <c r="G234" s="105">
        <v>38491.0</v>
      </c>
      <c r="H234" s="93" t="s">
        <v>625</v>
      </c>
      <c r="I234" s="93" t="s">
        <v>626</v>
      </c>
      <c r="J234" s="93" t="s">
        <v>147</v>
      </c>
      <c r="K234" s="93"/>
      <c r="L234" s="93" t="s">
        <v>627</v>
      </c>
      <c r="M234" s="93" t="s">
        <v>147</v>
      </c>
      <c r="N234" s="89"/>
      <c r="O234" s="90"/>
      <c r="P234" s="89"/>
      <c r="Q234" s="92"/>
      <c r="R234" s="56"/>
      <c r="S234" s="56"/>
      <c r="T234" s="56"/>
      <c r="U234" s="56"/>
      <c r="V234" s="56"/>
      <c r="W234" s="56"/>
      <c r="X234" s="56"/>
      <c r="Y234" s="56"/>
      <c r="Z234" s="56"/>
      <c r="AA234" s="56"/>
      <c r="AB234" s="56"/>
      <c r="AC234" s="56"/>
      <c r="AD234" s="56"/>
      <c r="AE234" s="56"/>
      <c r="AF234" s="56"/>
      <c r="AG234" s="56"/>
      <c r="AH234" s="56"/>
      <c r="AI234" s="56"/>
      <c r="AJ234" s="56"/>
    </row>
    <row r="235" ht="21.75" customHeight="1">
      <c r="A235" s="85">
        <v>231.0</v>
      </c>
      <c r="B235" s="79" t="s">
        <v>597</v>
      </c>
      <c r="C235" s="79" t="s">
        <v>598</v>
      </c>
      <c r="D235" s="79" t="s">
        <v>161</v>
      </c>
      <c r="E235" s="86" t="s">
        <v>145</v>
      </c>
      <c r="F235" s="87">
        <v>2150.0</v>
      </c>
      <c r="G235" s="105">
        <v>35038.0</v>
      </c>
      <c r="H235" s="93" t="s">
        <v>628</v>
      </c>
      <c r="I235" s="93"/>
      <c r="J235" s="93" t="s">
        <v>147</v>
      </c>
      <c r="K235" s="93"/>
      <c r="L235" s="93" t="s">
        <v>148</v>
      </c>
      <c r="M235" s="93" t="s">
        <v>147</v>
      </c>
      <c r="N235" s="89" t="s">
        <v>147</v>
      </c>
      <c r="O235" s="90"/>
      <c r="P235" s="89" t="s">
        <v>629</v>
      </c>
      <c r="Q235" s="92"/>
      <c r="R235" s="56"/>
      <c r="S235" s="56"/>
      <c r="T235" s="56"/>
      <c r="U235" s="56"/>
      <c r="V235" s="56"/>
      <c r="W235" s="56"/>
      <c r="X235" s="56"/>
      <c r="Y235" s="56"/>
      <c r="Z235" s="56"/>
      <c r="AA235" s="56"/>
      <c r="AB235" s="56"/>
      <c r="AC235" s="56"/>
      <c r="AD235" s="56"/>
      <c r="AE235" s="56"/>
      <c r="AF235" s="56"/>
      <c r="AG235" s="56"/>
      <c r="AH235" s="56"/>
      <c r="AI235" s="56"/>
      <c r="AJ235" s="56"/>
    </row>
    <row r="236" ht="21.75" customHeight="1">
      <c r="A236" s="78">
        <v>232.0</v>
      </c>
      <c r="B236" s="79" t="s">
        <v>630</v>
      </c>
      <c r="C236" s="79" t="s">
        <v>631</v>
      </c>
      <c r="D236" s="79" t="s">
        <v>144</v>
      </c>
      <c r="E236" s="86" t="s">
        <v>145</v>
      </c>
      <c r="F236" s="87">
        <v>2008.0</v>
      </c>
      <c r="G236" s="105">
        <v>43826.0</v>
      </c>
      <c r="H236" s="93" t="s">
        <v>632</v>
      </c>
      <c r="I236" s="93" t="s">
        <v>633</v>
      </c>
      <c r="J236" s="93" t="s">
        <v>147</v>
      </c>
      <c r="K236" s="93"/>
      <c r="L236" s="93"/>
      <c r="M236" s="93"/>
      <c r="N236" s="89"/>
      <c r="O236" s="90"/>
      <c r="P236" s="89"/>
      <c r="Q236" s="92"/>
      <c r="R236" s="56"/>
      <c r="S236" s="56"/>
      <c r="T236" s="56"/>
      <c r="U236" s="56"/>
      <c r="V236" s="56"/>
      <c r="W236" s="56"/>
      <c r="X236" s="56"/>
      <c r="Y236" s="56"/>
      <c r="Z236" s="56"/>
      <c r="AA236" s="56"/>
      <c r="AB236" s="56"/>
      <c r="AC236" s="56"/>
      <c r="AD236" s="56"/>
      <c r="AE236" s="56"/>
      <c r="AF236" s="56"/>
      <c r="AG236" s="56"/>
      <c r="AH236" s="56"/>
      <c r="AI236" s="56"/>
      <c r="AJ236" s="56"/>
    </row>
    <row r="237" ht="21.75" customHeight="1">
      <c r="A237" s="85">
        <v>233.0</v>
      </c>
      <c r="B237" s="79" t="s">
        <v>630</v>
      </c>
      <c r="C237" s="79" t="s">
        <v>631</v>
      </c>
      <c r="D237" s="79" t="s">
        <v>144</v>
      </c>
      <c r="E237" s="86" t="s">
        <v>145</v>
      </c>
      <c r="F237" s="87">
        <v>1940.0</v>
      </c>
      <c r="G237" s="105">
        <v>43430.0</v>
      </c>
      <c r="H237" s="93" t="s">
        <v>634</v>
      </c>
      <c r="I237" s="93" t="s">
        <v>635</v>
      </c>
      <c r="J237" s="93" t="s">
        <v>147</v>
      </c>
      <c r="K237" s="93"/>
      <c r="L237" s="93" t="s">
        <v>148</v>
      </c>
      <c r="M237" s="93"/>
      <c r="N237" s="89"/>
      <c r="O237" s="90"/>
      <c r="P237" s="89" t="s">
        <v>491</v>
      </c>
      <c r="Q237" s="92"/>
      <c r="R237" s="56"/>
      <c r="S237" s="56"/>
      <c r="T237" s="56"/>
      <c r="U237" s="56"/>
      <c r="V237" s="56"/>
      <c r="W237" s="56"/>
      <c r="X237" s="56"/>
      <c r="Y237" s="56"/>
      <c r="Z237" s="56"/>
      <c r="AA237" s="56"/>
      <c r="AB237" s="56"/>
      <c r="AC237" s="56"/>
      <c r="AD237" s="56"/>
      <c r="AE237" s="56"/>
      <c r="AF237" s="56"/>
      <c r="AG237" s="56"/>
      <c r="AH237" s="56"/>
      <c r="AI237" s="56"/>
      <c r="AJ237" s="56"/>
    </row>
    <row r="238" ht="21.75" customHeight="1">
      <c r="A238" s="78">
        <v>234.0</v>
      </c>
      <c r="B238" s="79" t="s">
        <v>630</v>
      </c>
      <c r="C238" s="79" t="s">
        <v>631</v>
      </c>
      <c r="D238" s="79" t="s">
        <v>144</v>
      </c>
      <c r="E238" s="86" t="s">
        <v>145</v>
      </c>
      <c r="F238" s="87">
        <v>1873.0</v>
      </c>
      <c r="G238" s="105">
        <v>43089.0</v>
      </c>
      <c r="H238" s="93" t="s">
        <v>636</v>
      </c>
      <c r="I238" s="93" t="s">
        <v>637</v>
      </c>
      <c r="J238" s="93" t="s">
        <v>147</v>
      </c>
      <c r="K238" s="93"/>
      <c r="L238" s="93" t="s">
        <v>638</v>
      </c>
      <c r="M238" s="93"/>
      <c r="N238" s="89"/>
      <c r="O238" s="90"/>
      <c r="P238" s="89" t="s">
        <v>491</v>
      </c>
      <c r="Q238" s="92"/>
      <c r="R238" s="56"/>
      <c r="S238" s="56"/>
      <c r="T238" s="56"/>
      <c r="U238" s="56"/>
      <c r="V238" s="56"/>
      <c r="W238" s="56"/>
      <c r="X238" s="56"/>
      <c r="Y238" s="56"/>
      <c r="Z238" s="56"/>
      <c r="AA238" s="56"/>
      <c r="AB238" s="56"/>
      <c r="AC238" s="56"/>
      <c r="AD238" s="56"/>
      <c r="AE238" s="56"/>
      <c r="AF238" s="56"/>
      <c r="AG238" s="56"/>
      <c r="AH238" s="56"/>
      <c r="AI238" s="56"/>
      <c r="AJ238" s="56"/>
    </row>
    <row r="239" ht="21.75" customHeight="1">
      <c r="A239" s="85">
        <v>235.0</v>
      </c>
      <c r="B239" s="79" t="s">
        <v>630</v>
      </c>
      <c r="C239" s="79" t="s">
        <v>639</v>
      </c>
      <c r="D239" s="79" t="s">
        <v>144</v>
      </c>
      <c r="E239" s="86" t="s">
        <v>145</v>
      </c>
      <c r="F239" s="87">
        <v>1819.0</v>
      </c>
      <c r="G239" s="105">
        <v>42733.0</v>
      </c>
      <c r="H239" s="93" t="s">
        <v>640</v>
      </c>
      <c r="I239" s="93" t="s">
        <v>641</v>
      </c>
      <c r="J239" s="93" t="s">
        <v>147</v>
      </c>
      <c r="K239" s="93"/>
      <c r="L239" s="93" t="s">
        <v>642</v>
      </c>
      <c r="M239" s="93" t="s">
        <v>147</v>
      </c>
      <c r="N239" s="89" t="s">
        <v>147</v>
      </c>
      <c r="O239" s="90"/>
      <c r="P239" s="89" t="s">
        <v>643</v>
      </c>
      <c r="Q239" s="92"/>
      <c r="R239" s="56"/>
      <c r="S239" s="56"/>
      <c r="T239" s="56"/>
      <c r="U239" s="56"/>
      <c r="V239" s="56"/>
      <c r="W239" s="56"/>
      <c r="X239" s="56"/>
      <c r="Y239" s="56"/>
      <c r="Z239" s="56"/>
      <c r="AA239" s="56"/>
      <c r="AB239" s="56"/>
      <c r="AC239" s="56"/>
      <c r="AD239" s="56"/>
      <c r="AE239" s="56"/>
      <c r="AF239" s="56"/>
      <c r="AG239" s="56"/>
      <c r="AH239" s="56"/>
      <c r="AI239" s="56"/>
      <c r="AJ239" s="56"/>
    </row>
    <row r="240" ht="21.75" customHeight="1">
      <c r="A240" s="78">
        <v>236.0</v>
      </c>
      <c r="B240" s="79" t="s">
        <v>630</v>
      </c>
      <c r="C240" s="79" t="s">
        <v>631</v>
      </c>
      <c r="D240" s="79" t="s">
        <v>144</v>
      </c>
      <c r="E240" s="86" t="s">
        <v>145</v>
      </c>
      <c r="F240" s="108">
        <v>1769.0</v>
      </c>
      <c r="G240" s="105">
        <v>42332.0</v>
      </c>
      <c r="H240" s="93" t="s">
        <v>644</v>
      </c>
      <c r="I240" s="93" t="s">
        <v>645</v>
      </c>
      <c r="J240" s="93" t="s">
        <v>147</v>
      </c>
      <c r="K240" s="93"/>
      <c r="L240" s="93" t="s">
        <v>148</v>
      </c>
      <c r="M240" s="93"/>
      <c r="N240" s="89"/>
      <c r="O240" s="90"/>
      <c r="P240" s="89" t="s">
        <v>491</v>
      </c>
      <c r="Q240" s="92"/>
      <c r="R240" s="56"/>
      <c r="S240" s="56"/>
      <c r="T240" s="56"/>
      <c r="U240" s="56"/>
      <c r="V240" s="56"/>
      <c r="W240" s="56"/>
      <c r="X240" s="56"/>
      <c r="Y240" s="56"/>
      <c r="Z240" s="56"/>
      <c r="AA240" s="56"/>
      <c r="AB240" s="56"/>
      <c r="AC240" s="56"/>
      <c r="AD240" s="56"/>
      <c r="AE240" s="56"/>
      <c r="AF240" s="56"/>
      <c r="AG240" s="56"/>
      <c r="AH240" s="56"/>
      <c r="AI240" s="56"/>
      <c r="AJ240" s="56"/>
    </row>
    <row r="241" ht="21.75" customHeight="1">
      <c r="A241" s="85">
        <v>237.0</v>
      </c>
      <c r="B241" s="79" t="s">
        <v>630</v>
      </c>
      <c r="C241" s="79" t="s">
        <v>631</v>
      </c>
      <c r="D241" s="79" t="s">
        <v>144</v>
      </c>
      <c r="E241" s="86" t="s">
        <v>145</v>
      </c>
      <c r="F241" s="87">
        <v>1743.0</v>
      </c>
      <c r="G241" s="105">
        <v>41999.0</v>
      </c>
      <c r="H241" s="93" t="s">
        <v>646</v>
      </c>
      <c r="I241" s="93"/>
      <c r="J241" s="93" t="s">
        <v>383</v>
      </c>
      <c r="K241" s="93"/>
      <c r="L241" s="93" t="s">
        <v>647</v>
      </c>
      <c r="M241" s="93" t="s">
        <v>147</v>
      </c>
      <c r="N241" s="89"/>
      <c r="O241" s="90"/>
      <c r="P241" s="89"/>
      <c r="Q241" s="92"/>
      <c r="R241" s="56"/>
      <c r="S241" s="56"/>
      <c r="T241" s="56"/>
      <c r="U241" s="56"/>
      <c r="V241" s="56"/>
      <c r="W241" s="56"/>
      <c r="X241" s="56"/>
      <c r="Y241" s="56"/>
      <c r="Z241" s="56"/>
      <c r="AA241" s="56"/>
      <c r="AB241" s="56"/>
      <c r="AC241" s="56"/>
      <c r="AD241" s="56"/>
      <c r="AE241" s="56"/>
      <c r="AF241" s="56"/>
      <c r="AG241" s="56"/>
      <c r="AH241" s="56"/>
      <c r="AI241" s="56"/>
      <c r="AJ241" s="56"/>
    </row>
    <row r="242" ht="21.75" customHeight="1">
      <c r="A242" s="78">
        <v>238.0</v>
      </c>
      <c r="B242" s="79" t="s">
        <v>630</v>
      </c>
      <c r="C242" s="79" t="s">
        <v>631</v>
      </c>
      <c r="D242" s="79" t="s">
        <v>144</v>
      </c>
      <c r="E242" s="86" t="s">
        <v>145</v>
      </c>
      <c r="F242" s="87">
        <v>1737.0</v>
      </c>
      <c r="G242" s="105">
        <v>41975.0</v>
      </c>
      <c r="H242" s="93" t="s">
        <v>648</v>
      </c>
      <c r="I242" s="93" t="s">
        <v>649</v>
      </c>
      <c r="J242" s="93" t="s">
        <v>147</v>
      </c>
      <c r="K242" s="93"/>
      <c r="L242" s="93" t="s">
        <v>148</v>
      </c>
      <c r="M242" s="93"/>
      <c r="N242" s="89"/>
      <c r="O242" s="90"/>
      <c r="P242" s="89" t="s">
        <v>491</v>
      </c>
      <c r="Q242" s="92"/>
      <c r="R242" s="56"/>
      <c r="S242" s="56"/>
      <c r="T242" s="56"/>
      <c r="U242" s="56"/>
      <c r="V242" s="56"/>
      <c r="W242" s="56"/>
      <c r="X242" s="56"/>
      <c r="Y242" s="56"/>
      <c r="Z242" s="56"/>
      <c r="AA242" s="56"/>
      <c r="AB242" s="56"/>
      <c r="AC242" s="56"/>
      <c r="AD242" s="56"/>
      <c r="AE242" s="56"/>
      <c r="AF242" s="56"/>
      <c r="AG242" s="56"/>
      <c r="AH242" s="56"/>
      <c r="AI242" s="56"/>
      <c r="AJ242" s="56"/>
    </row>
    <row r="243" ht="21.75" customHeight="1">
      <c r="A243" s="85">
        <v>239.0</v>
      </c>
      <c r="B243" s="79" t="s">
        <v>630</v>
      </c>
      <c r="C243" s="79" t="s">
        <v>639</v>
      </c>
      <c r="D243" s="79" t="s">
        <v>144</v>
      </c>
      <c r="E243" s="86" t="s">
        <v>145</v>
      </c>
      <c r="F243" s="87">
        <v>1697.0</v>
      </c>
      <c r="G243" s="105">
        <v>41628.0</v>
      </c>
      <c r="H243" s="93" t="s">
        <v>650</v>
      </c>
      <c r="I243" s="93"/>
      <c r="J243" s="93" t="s">
        <v>147</v>
      </c>
      <c r="K243" s="93"/>
      <c r="L243" s="93" t="s">
        <v>148</v>
      </c>
      <c r="M243" s="93" t="s">
        <v>147</v>
      </c>
      <c r="N243" s="89"/>
      <c r="O243" s="90"/>
      <c r="P243" s="89"/>
      <c r="Q243" s="92"/>
      <c r="R243" s="56"/>
      <c r="S243" s="56"/>
      <c r="T243" s="56"/>
      <c r="U243" s="56"/>
      <c r="V243" s="56"/>
      <c r="W243" s="56"/>
      <c r="X243" s="56"/>
      <c r="Y243" s="56"/>
      <c r="Z243" s="56"/>
      <c r="AA243" s="56"/>
      <c r="AB243" s="56"/>
      <c r="AC243" s="56"/>
      <c r="AD243" s="56"/>
      <c r="AE243" s="56"/>
      <c r="AF243" s="56"/>
      <c r="AG243" s="56"/>
      <c r="AH243" s="56"/>
      <c r="AI243" s="56"/>
      <c r="AJ243" s="56"/>
    </row>
    <row r="244" ht="21.75" customHeight="1">
      <c r="A244" s="85">
        <v>240.0</v>
      </c>
      <c r="B244" s="79" t="s">
        <v>630</v>
      </c>
      <c r="C244" s="79" t="s">
        <v>631</v>
      </c>
      <c r="D244" s="79" t="s">
        <v>144</v>
      </c>
      <c r="E244" s="86" t="s">
        <v>145</v>
      </c>
      <c r="F244" s="87">
        <v>1694.0</v>
      </c>
      <c r="G244" s="105">
        <v>41625.0</v>
      </c>
      <c r="H244" s="93" t="s">
        <v>651</v>
      </c>
      <c r="I244" s="93" t="s">
        <v>652</v>
      </c>
      <c r="J244" s="93" t="s">
        <v>147</v>
      </c>
      <c r="K244" s="93"/>
      <c r="L244" s="93" t="s">
        <v>148</v>
      </c>
      <c r="M244" s="93" t="s">
        <v>147</v>
      </c>
      <c r="N244" s="89"/>
      <c r="O244" s="90"/>
      <c r="P244" s="89"/>
      <c r="Q244" s="92"/>
      <c r="R244" s="56"/>
      <c r="S244" s="56"/>
      <c r="T244" s="56"/>
      <c r="U244" s="56"/>
      <c r="V244" s="56"/>
      <c r="W244" s="56"/>
      <c r="X244" s="56"/>
      <c r="Y244" s="56"/>
      <c r="Z244" s="56"/>
      <c r="AA244" s="56"/>
      <c r="AB244" s="56"/>
      <c r="AC244" s="56"/>
      <c r="AD244" s="56"/>
      <c r="AE244" s="56"/>
      <c r="AF244" s="56"/>
      <c r="AG244" s="56"/>
      <c r="AH244" s="56"/>
      <c r="AI244" s="56"/>
      <c r="AJ244" s="56"/>
    </row>
    <row r="245" ht="21.75" customHeight="1">
      <c r="A245" s="78">
        <v>241.0</v>
      </c>
      <c r="B245" s="79" t="s">
        <v>630</v>
      </c>
      <c r="C245" s="79" t="s">
        <v>631</v>
      </c>
      <c r="D245" s="79" t="s">
        <v>144</v>
      </c>
      <c r="E245" s="86" t="s">
        <v>145</v>
      </c>
      <c r="F245" s="87">
        <v>1687.0</v>
      </c>
      <c r="G245" s="105">
        <v>41619.0</v>
      </c>
      <c r="H245" s="93" t="s">
        <v>653</v>
      </c>
      <c r="I245" s="93" t="s">
        <v>654</v>
      </c>
      <c r="J245" s="93" t="s">
        <v>147</v>
      </c>
      <c r="K245" s="93"/>
      <c r="L245" s="93" t="s">
        <v>148</v>
      </c>
      <c r="M245" s="93"/>
      <c r="N245" s="89"/>
      <c r="O245" s="90"/>
      <c r="P245" s="89" t="s">
        <v>491</v>
      </c>
      <c r="Q245" s="92"/>
      <c r="R245" s="56"/>
      <c r="S245" s="56"/>
      <c r="T245" s="56"/>
      <c r="U245" s="56"/>
      <c r="V245" s="56"/>
      <c r="W245" s="56"/>
      <c r="X245" s="56"/>
      <c r="Y245" s="56"/>
      <c r="Z245" s="56"/>
      <c r="AA245" s="56"/>
      <c r="AB245" s="56"/>
      <c r="AC245" s="56"/>
      <c r="AD245" s="56"/>
      <c r="AE245" s="56"/>
      <c r="AF245" s="56"/>
      <c r="AG245" s="56"/>
      <c r="AH245" s="56"/>
      <c r="AI245" s="56"/>
      <c r="AJ245" s="56"/>
    </row>
    <row r="246" ht="21.75" customHeight="1">
      <c r="A246" s="85">
        <v>242.0</v>
      </c>
      <c r="B246" s="79" t="s">
        <v>630</v>
      </c>
      <c r="C246" s="79" t="s">
        <v>631</v>
      </c>
      <c r="D246" s="79" t="s">
        <v>144</v>
      </c>
      <c r="E246" s="86" t="s">
        <v>145</v>
      </c>
      <c r="F246" s="87">
        <v>1607.0</v>
      </c>
      <c r="G246" s="105">
        <v>41269.0</v>
      </c>
      <c r="H246" s="93" t="s">
        <v>655</v>
      </c>
      <c r="I246" s="93" t="s">
        <v>656</v>
      </c>
      <c r="J246" s="93" t="s">
        <v>147</v>
      </c>
      <c r="K246" s="93"/>
      <c r="L246" s="93" t="s">
        <v>148</v>
      </c>
      <c r="M246" s="93" t="s">
        <v>147</v>
      </c>
      <c r="N246" s="89"/>
      <c r="O246" s="90"/>
      <c r="P246" s="89" t="s">
        <v>657</v>
      </c>
      <c r="Q246" s="92"/>
      <c r="R246" s="56"/>
      <c r="S246" s="56"/>
      <c r="T246" s="56"/>
      <c r="U246" s="56"/>
      <c r="V246" s="56"/>
      <c r="W246" s="56"/>
      <c r="X246" s="56"/>
      <c r="Y246" s="56"/>
      <c r="Z246" s="56"/>
      <c r="AA246" s="56"/>
      <c r="AB246" s="56"/>
      <c r="AC246" s="56"/>
      <c r="AD246" s="56"/>
      <c r="AE246" s="56"/>
      <c r="AF246" s="56"/>
      <c r="AG246" s="56"/>
      <c r="AH246" s="56"/>
      <c r="AI246" s="56"/>
      <c r="AJ246" s="56"/>
    </row>
    <row r="247" ht="21.75" customHeight="1">
      <c r="A247" s="78">
        <v>243.0</v>
      </c>
      <c r="B247" s="79" t="s">
        <v>630</v>
      </c>
      <c r="C247" s="79" t="s">
        <v>631</v>
      </c>
      <c r="D247" s="79" t="s">
        <v>144</v>
      </c>
      <c r="E247" s="86" t="s">
        <v>145</v>
      </c>
      <c r="F247" s="87">
        <v>819.0</v>
      </c>
      <c r="G247" s="105">
        <v>37811.0</v>
      </c>
      <c r="H247" s="93" t="s">
        <v>658</v>
      </c>
      <c r="I247" s="93"/>
      <c r="J247" s="93" t="s">
        <v>147</v>
      </c>
      <c r="K247" s="93"/>
      <c r="L247" s="93" t="s">
        <v>148</v>
      </c>
      <c r="M247" s="93" t="s">
        <v>147</v>
      </c>
      <c r="N247" s="89" t="s">
        <v>147</v>
      </c>
      <c r="O247" s="90"/>
      <c r="P247" s="89" t="s">
        <v>659</v>
      </c>
      <c r="Q247" s="92"/>
      <c r="R247" s="56"/>
      <c r="S247" s="56"/>
      <c r="T247" s="56"/>
      <c r="U247" s="56"/>
      <c r="V247" s="56"/>
      <c r="W247" s="56"/>
      <c r="X247" s="56"/>
      <c r="Y247" s="56"/>
      <c r="Z247" s="56"/>
      <c r="AA247" s="56"/>
      <c r="AB247" s="56"/>
      <c r="AC247" s="56"/>
      <c r="AD247" s="56"/>
      <c r="AE247" s="56"/>
      <c r="AF247" s="56"/>
      <c r="AG247" s="56"/>
      <c r="AH247" s="56"/>
      <c r="AI247" s="56"/>
      <c r="AJ247" s="56"/>
    </row>
    <row r="248" ht="21.75" customHeight="1">
      <c r="A248" s="85">
        <v>244.0</v>
      </c>
      <c r="B248" s="79" t="s">
        <v>630</v>
      </c>
      <c r="C248" s="79" t="s">
        <v>639</v>
      </c>
      <c r="D248" s="79" t="s">
        <v>144</v>
      </c>
      <c r="E248" s="86" t="s">
        <v>145</v>
      </c>
      <c r="F248" s="87">
        <v>1075.0</v>
      </c>
      <c r="G248" s="105">
        <v>42150.0</v>
      </c>
      <c r="H248" s="93" t="s">
        <v>660</v>
      </c>
      <c r="I248" s="93"/>
      <c r="J248" s="93" t="s">
        <v>147</v>
      </c>
      <c r="K248" s="93"/>
      <c r="L248" s="93" t="s">
        <v>661</v>
      </c>
      <c r="M248" s="93" t="s">
        <v>147</v>
      </c>
      <c r="N248" s="89"/>
      <c r="O248" s="90"/>
      <c r="P248" s="89"/>
      <c r="Q248" s="92"/>
      <c r="R248" s="56"/>
      <c r="S248" s="56"/>
      <c r="T248" s="56"/>
      <c r="U248" s="56"/>
      <c r="V248" s="56"/>
      <c r="W248" s="56"/>
      <c r="X248" s="56"/>
      <c r="Y248" s="56"/>
      <c r="Z248" s="56"/>
      <c r="AA248" s="56"/>
      <c r="AB248" s="56"/>
      <c r="AC248" s="56"/>
      <c r="AD248" s="56"/>
      <c r="AE248" s="56"/>
      <c r="AF248" s="56"/>
      <c r="AG248" s="56"/>
      <c r="AH248" s="56"/>
      <c r="AI248" s="56"/>
      <c r="AJ248" s="56"/>
    </row>
    <row r="249" ht="21.75" customHeight="1">
      <c r="A249" s="78">
        <v>245.0</v>
      </c>
      <c r="B249" s="79" t="s">
        <v>630</v>
      </c>
      <c r="C249" s="79" t="s">
        <v>639</v>
      </c>
      <c r="D249" s="79" t="s">
        <v>144</v>
      </c>
      <c r="E249" s="86" t="s">
        <v>145</v>
      </c>
      <c r="F249" s="106">
        <v>788.0</v>
      </c>
      <c r="G249" s="105">
        <v>37617.0</v>
      </c>
      <c r="H249" s="93" t="s">
        <v>662</v>
      </c>
      <c r="I249" s="93"/>
      <c r="J249" s="93" t="s">
        <v>147</v>
      </c>
      <c r="K249" s="93"/>
      <c r="L249" s="93" t="s">
        <v>148</v>
      </c>
      <c r="M249" s="93" t="s">
        <v>147</v>
      </c>
      <c r="N249" s="89" t="s">
        <v>147</v>
      </c>
      <c r="O249" s="90"/>
      <c r="P249" s="89" t="s">
        <v>663</v>
      </c>
      <c r="Q249" s="92"/>
      <c r="R249" s="56"/>
      <c r="S249" s="56"/>
      <c r="T249" s="56"/>
      <c r="U249" s="56"/>
      <c r="V249" s="56"/>
      <c r="W249" s="56"/>
      <c r="X249" s="56"/>
      <c r="Y249" s="56"/>
      <c r="Z249" s="56"/>
      <c r="AA249" s="56"/>
      <c r="AB249" s="56"/>
      <c r="AC249" s="56"/>
      <c r="AD249" s="56"/>
      <c r="AE249" s="56"/>
      <c r="AF249" s="56"/>
      <c r="AG249" s="56"/>
      <c r="AH249" s="56"/>
      <c r="AI249" s="56"/>
      <c r="AJ249" s="56"/>
    </row>
    <row r="250" ht="21.75" customHeight="1">
      <c r="A250" s="85">
        <v>246.0</v>
      </c>
      <c r="B250" s="79" t="s">
        <v>630</v>
      </c>
      <c r="C250" s="79" t="s">
        <v>639</v>
      </c>
      <c r="D250" s="79" t="s">
        <v>144</v>
      </c>
      <c r="E250" s="86" t="s">
        <v>145</v>
      </c>
      <c r="F250" s="87">
        <v>633.0</v>
      </c>
      <c r="G250" s="105">
        <v>36889.0</v>
      </c>
      <c r="H250" s="93" t="s">
        <v>664</v>
      </c>
      <c r="I250" s="93"/>
      <c r="J250" s="93" t="s">
        <v>147</v>
      </c>
      <c r="K250" s="93"/>
      <c r="L250" s="93" t="s">
        <v>665</v>
      </c>
      <c r="M250" s="93" t="s">
        <v>147</v>
      </c>
      <c r="N250" s="89" t="s">
        <v>147</v>
      </c>
      <c r="O250" s="90"/>
      <c r="P250" s="89" t="s">
        <v>666</v>
      </c>
      <c r="Q250" s="92"/>
      <c r="R250" s="56"/>
      <c r="S250" s="56"/>
      <c r="T250" s="56"/>
      <c r="U250" s="56"/>
      <c r="V250" s="56"/>
      <c r="W250" s="56"/>
      <c r="X250" s="56"/>
      <c r="Y250" s="56"/>
      <c r="Z250" s="56"/>
      <c r="AA250" s="56"/>
      <c r="AB250" s="56"/>
      <c r="AC250" s="56"/>
      <c r="AD250" s="56"/>
      <c r="AE250" s="56"/>
      <c r="AF250" s="56"/>
      <c r="AG250" s="56"/>
      <c r="AH250" s="56"/>
      <c r="AI250" s="56"/>
      <c r="AJ250" s="56"/>
    </row>
    <row r="251" ht="21.75" customHeight="1">
      <c r="A251" s="85">
        <v>247.0</v>
      </c>
      <c r="B251" s="79" t="s">
        <v>630</v>
      </c>
      <c r="C251" s="79" t="s">
        <v>631</v>
      </c>
      <c r="D251" s="79" t="s">
        <v>144</v>
      </c>
      <c r="E251" s="86" t="s">
        <v>145</v>
      </c>
      <c r="F251" s="87">
        <v>617.0</v>
      </c>
      <c r="G251" s="105">
        <v>36805.0</v>
      </c>
      <c r="H251" s="93" t="s">
        <v>667</v>
      </c>
      <c r="I251" s="93"/>
      <c r="J251" s="93" t="s">
        <v>147</v>
      </c>
      <c r="K251" s="93"/>
      <c r="L251" s="93" t="s">
        <v>148</v>
      </c>
      <c r="M251" s="93" t="s">
        <v>147</v>
      </c>
      <c r="N251" s="89" t="s">
        <v>147</v>
      </c>
      <c r="O251" s="90"/>
      <c r="P251" s="89" t="s">
        <v>668</v>
      </c>
      <c r="Q251" s="92"/>
      <c r="R251" s="56"/>
      <c r="S251" s="56"/>
      <c r="T251" s="56"/>
      <c r="U251" s="56"/>
      <c r="V251" s="56"/>
      <c r="W251" s="56"/>
      <c r="X251" s="56"/>
      <c r="Y251" s="56"/>
      <c r="Z251" s="56"/>
      <c r="AA251" s="56"/>
      <c r="AB251" s="56"/>
      <c r="AC251" s="56"/>
      <c r="AD251" s="56"/>
      <c r="AE251" s="56"/>
      <c r="AF251" s="56"/>
      <c r="AG251" s="56"/>
      <c r="AH251" s="56"/>
      <c r="AI251" s="56"/>
      <c r="AJ251" s="56"/>
    </row>
    <row r="252" ht="21.75" customHeight="1">
      <c r="A252" s="78">
        <v>248.0</v>
      </c>
      <c r="B252" s="79" t="s">
        <v>630</v>
      </c>
      <c r="C252" s="79" t="s">
        <v>631</v>
      </c>
      <c r="D252" s="79" t="s">
        <v>144</v>
      </c>
      <c r="E252" s="86" t="s">
        <v>145</v>
      </c>
      <c r="F252" s="87">
        <v>179.0</v>
      </c>
      <c r="G252" s="105">
        <v>34698.0</v>
      </c>
      <c r="H252" s="93" t="s">
        <v>669</v>
      </c>
      <c r="I252" s="93"/>
      <c r="J252" s="93" t="s">
        <v>147</v>
      </c>
      <c r="K252" s="93"/>
      <c r="L252" s="93" t="s">
        <v>148</v>
      </c>
      <c r="M252" s="93" t="s">
        <v>147</v>
      </c>
      <c r="N252" s="89" t="s">
        <v>147</v>
      </c>
      <c r="O252" s="90"/>
      <c r="P252" s="89" t="s">
        <v>670</v>
      </c>
      <c r="Q252" s="92"/>
      <c r="R252" s="56"/>
      <c r="S252" s="56"/>
      <c r="T252" s="56"/>
      <c r="U252" s="56"/>
      <c r="V252" s="56"/>
      <c r="W252" s="56"/>
      <c r="X252" s="56"/>
      <c r="Y252" s="56"/>
      <c r="Z252" s="56"/>
      <c r="AA252" s="56"/>
      <c r="AB252" s="56"/>
      <c r="AC252" s="56"/>
      <c r="AD252" s="56"/>
      <c r="AE252" s="56"/>
      <c r="AF252" s="56"/>
      <c r="AG252" s="56"/>
      <c r="AH252" s="56"/>
      <c r="AI252" s="56"/>
      <c r="AJ252" s="56"/>
    </row>
    <row r="253" ht="21.75" customHeight="1">
      <c r="A253" s="85">
        <v>249.0</v>
      </c>
      <c r="B253" s="79" t="s">
        <v>630</v>
      </c>
      <c r="C253" s="79" t="s">
        <v>631</v>
      </c>
      <c r="D253" s="79" t="s">
        <v>144</v>
      </c>
      <c r="E253" s="86" t="s">
        <v>145</v>
      </c>
      <c r="F253" s="87">
        <v>38.0</v>
      </c>
      <c r="G253" s="105">
        <v>32619.0</v>
      </c>
      <c r="H253" s="93" t="s">
        <v>671</v>
      </c>
      <c r="I253" s="93"/>
      <c r="J253" s="93" t="s">
        <v>147</v>
      </c>
      <c r="K253" s="93"/>
      <c r="L253" s="93" t="s">
        <v>148</v>
      </c>
      <c r="M253" s="93" t="s">
        <v>147</v>
      </c>
      <c r="N253" s="89" t="s">
        <v>147</v>
      </c>
      <c r="O253" s="90"/>
      <c r="P253" s="89" t="s">
        <v>672</v>
      </c>
      <c r="Q253" s="92"/>
      <c r="R253" s="56"/>
      <c r="S253" s="56"/>
      <c r="T253" s="56"/>
      <c r="U253" s="56"/>
      <c r="V253" s="56"/>
      <c r="W253" s="56"/>
      <c r="X253" s="56"/>
      <c r="Y253" s="56"/>
      <c r="Z253" s="56"/>
      <c r="AA253" s="56"/>
      <c r="AB253" s="56"/>
      <c r="AC253" s="56"/>
      <c r="AD253" s="56"/>
      <c r="AE253" s="56"/>
      <c r="AF253" s="56"/>
      <c r="AG253" s="56"/>
      <c r="AH253" s="56"/>
      <c r="AI253" s="56"/>
      <c r="AJ253" s="56"/>
    </row>
    <row r="254" ht="21.75" customHeight="1">
      <c r="A254" s="85">
        <v>250.0</v>
      </c>
      <c r="B254" s="79" t="s">
        <v>630</v>
      </c>
      <c r="C254" s="79" t="s">
        <v>631</v>
      </c>
      <c r="D254" s="79" t="s">
        <v>161</v>
      </c>
      <c r="E254" s="86" t="s">
        <v>145</v>
      </c>
      <c r="F254" s="87">
        <v>2411.0</v>
      </c>
      <c r="G254" s="105">
        <v>43829.0</v>
      </c>
      <c r="H254" s="93" t="s">
        <v>673</v>
      </c>
      <c r="I254" s="93"/>
      <c r="J254" s="93" t="s">
        <v>147</v>
      </c>
      <c r="K254" s="93"/>
      <c r="L254" s="93" t="s">
        <v>148</v>
      </c>
      <c r="M254" s="93"/>
      <c r="N254" s="89"/>
      <c r="O254" s="90"/>
      <c r="P254" s="89" t="s">
        <v>491</v>
      </c>
      <c r="Q254" s="92"/>
      <c r="R254" s="56"/>
      <c r="S254" s="56"/>
      <c r="T254" s="56"/>
      <c r="U254" s="56"/>
      <c r="V254" s="56"/>
      <c r="W254" s="56"/>
      <c r="X254" s="56"/>
      <c r="Y254" s="56"/>
      <c r="Z254" s="56"/>
      <c r="AA254" s="56"/>
      <c r="AB254" s="56"/>
      <c r="AC254" s="56"/>
      <c r="AD254" s="56"/>
      <c r="AE254" s="56"/>
      <c r="AF254" s="56"/>
      <c r="AG254" s="56"/>
      <c r="AH254" s="56"/>
      <c r="AI254" s="56"/>
      <c r="AJ254" s="56"/>
    </row>
    <row r="255" ht="21.75" customHeight="1">
      <c r="A255" s="78">
        <v>251.0</v>
      </c>
      <c r="B255" s="79" t="s">
        <v>630</v>
      </c>
      <c r="C255" s="79" t="s">
        <v>631</v>
      </c>
      <c r="D255" s="79" t="s">
        <v>161</v>
      </c>
      <c r="E255" s="86" t="s">
        <v>145</v>
      </c>
      <c r="F255" s="87">
        <v>2467.0</v>
      </c>
      <c r="G255" s="105">
        <v>43462.0</v>
      </c>
      <c r="H255" s="93" t="s">
        <v>674</v>
      </c>
      <c r="I255" s="93" t="s">
        <v>675</v>
      </c>
      <c r="J255" s="93" t="s">
        <v>147</v>
      </c>
      <c r="K255" s="93"/>
      <c r="L255" s="93" t="s">
        <v>148</v>
      </c>
      <c r="M255" s="93"/>
      <c r="N255" s="89"/>
      <c r="O255" s="90"/>
      <c r="P255" s="89" t="s">
        <v>491</v>
      </c>
      <c r="Q255" s="92"/>
      <c r="R255" s="56"/>
      <c r="S255" s="56"/>
      <c r="T255" s="56"/>
      <c r="U255" s="56"/>
      <c r="V255" s="56"/>
      <c r="W255" s="56"/>
      <c r="X255" s="56"/>
      <c r="Y255" s="56"/>
      <c r="Z255" s="56"/>
      <c r="AA255" s="56"/>
      <c r="AB255" s="56"/>
      <c r="AC255" s="56"/>
      <c r="AD255" s="56"/>
      <c r="AE255" s="56"/>
      <c r="AF255" s="56"/>
      <c r="AG255" s="56"/>
      <c r="AH255" s="56"/>
      <c r="AI255" s="56"/>
      <c r="AJ255" s="56"/>
    </row>
    <row r="256" ht="21.75" customHeight="1">
      <c r="A256" s="85">
        <v>252.0</v>
      </c>
      <c r="B256" s="79" t="s">
        <v>630</v>
      </c>
      <c r="C256" s="79" t="s">
        <v>631</v>
      </c>
      <c r="D256" s="79" t="s">
        <v>161</v>
      </c>
      <c r="E256" s="86" t="s">
        <v>145</v>
      </c>
      <c r="F256" s="87">
        <v>2236.0</v>
      </c>
      <c r="G256" s="105">
        <v>43096.0</v>
      </c>
      <c r="H256" s="93" t="s">
        <v>676</v>
      </c>
      <c r="I256" s="93" t="s">
        <v>677</v>
      </c>
      <c r="J256" s="93" t="s">
        <v>147</v>
      </c>
      <c r="K256" s="93"/>
      <c r="L256" s="93" t="s">
        <v>148</v>
      </c>
      <c r="M256" s="93"/>
      <c r="N256" s="89"/>
      <c r="O256" s="90"/>
      <c r="P256" s="89" t="s">
        <v>491</v>
      </c>
      <c r="Q256" s="92"/>
      <c r="R256" s="56"/>
      <c r="S256" s="56"/>
      <c r="T256" s="56"/>
      <c r="U256" s="56"/>
      <c r="V256" s="56"/>
      <c r="W256" s="56"/>
      <c r="X256" s="56"/>
      <c r="Y256" s="56"/>
      <c r="Z256" s="56"/>
      <c r="AA256" s="56"/>
      <c r="AB256" s="56"/>
      <c r="AC256" s="56"/>
      <c r="AD256" s="56"/>
      <c r="AE256" s="56"/>
      <c r="AF256" s="56"/>
      <c r="AG256" s="56"/>
      <c r="AH256" s="56"/>
      <c r="AI256" s="56"/>
      <c r="AJ256" s="56"/>
    </row>
    <row r="257" ht="21.75" customHeight="1">
      <c r="A257" s="78">
        <v>253.0</v>
      </c>
      <c r="B257" s="79" t="s">
        <v>630</v>
      </c>
      <c r="C257" s="79" t="s">
        <v>631</v>
      </c>
      <c r="D257" s="79" t="s">
        <v>161</v>
      </c>
      <c r="E257" s="86" t="s">
        <v>145</v>
      </c>
      <c r="F257" s="87">
        <v>445.0</v>
      </c>
      <c r="G257" s="105">
        <v>42810.0</v>
      </c>
      <c r="H257" s="93" t="s">
        <v>678</v>
      </c>
      <c r="I257" s="93"/>
      <c r="J257" s="93" t="s">
        <v>147</v>
      </c>
      <c r="K257" s="93"/>
      <c r="L257" s="93" t="s">
        <v>148</v>
      </c>
      <c r="M257" s="93" t="s">
        <v>147</v>
      </c>
      <c r="N257" s="89"/>
      <c r="O257" s="90"/>
      <c r="P257" s="89"/>
      <c r="Q257" s="92"/>
      <c r="R257" s="56"/>
      <c r="S257" s="56"/>
      <c r="T257" s="56"/>
      <c r="U257" s="56"/>
      <c r="V257" s="56"/>
      <c r="W257" s="56"/>
      <c r="X257" s="56"/>
      <c r="Y257" s="56"/>
      <c r="Z257" s="56"/>
      <c r="AA257" s="56"/>
      <c r="AB257" s="56"/>
      <c r="AC257" s="56"/>
      <c r="AD257" s="56"/>
      <c r="AE257" s="56"/>
      <c r="AF257" s="56"/>
      <c r="AG257" s="56"/>
      <c r="AH257" s="56"/>
      <c r="AI257" s="56"/>
      <c r="AJ257" s="56"/>
    </row>
    <row r="258" ht="21.75" customHeight="1">
      <c r="A258" s="85">
        <v>254.0</v>
      </c>
      <c r="B258" s="79" t="s">
        <v>630</v>
      </c>
      <c r="C258" s="79" t="s">
        <v>631</v>
      </c>
      <c r="D258" s="79" t="s">
        <v>161</v>
      </c>
      <c r="E258" s="86" t="s">
        <v>145</v>
      </c>
      <c r="F258" s="87">
        <v>2170.0</v>
      </c>
      <c r="G258" s="105">
        <v>42733.0</v>
      </c>
      <c r="H258" s="93" t="s">
        <v>679</v>
      </c>
      <c r="I258" s="93" t="s">
        <v>680</v>
      </c>
      <c r="J258" s="93" t="s">
        <v>147</v>
      </c>
      <c r="K258" s="93"/>
      <c r="L258" s="93" t="s">
        <v>148</v>
      </c>
      <c r="M258" s="93"/>
      <c r="N258" s="89"/>
      <c r="O258" s="90"/>
      <c r="P258" s="89" t="s">
        <v>491</v>
      </c>
      <c r="Q258" s="92"/>
      <c r="R258" s="56"/>
      <c r="S258" s="56"/>
      <c r="T258" s="56"/>
      <c r="U258" s="56"/>
      <c r="V258" s="56"/>
      <c r="W258" s="56"/>
      <c r="X258" s="56"/>
      <c r="Y258" s="56"/>
      <c r="Z258" s="56"/>
      <c r="AA258" s="56"/>
      <c r="AB258" s="56"/>
      <c r="AC258" s="56"/>
      <c r="AD258" s="56"/>
      <c r="AE258" s="56"/>
      <c r="AF258" s="56"/>
      <c r="AG258" s="56"/>
      <c r="AH258" s="56"/>
      <c r="AI258" s="56"/>
      <c r="AJ258" s="56"/>
    </row>
    <row r="259" ht="21.75" customHeight="1">
      <c r="A259" s="78">
        <v>255.0</v>
      </c>
      <c r="B259" s="79" t="s">
        <v>630</v>
      </c>
      <c r="C259" s="79" t="s">
        <v>631</v>
      </c>
      <c r="D259" s="79" t="s">
        <v>161</v>
      </c>
      <c r="E259" s="86" t="s">
        <v>145</v>
      </c>
      <c r="F259" s="87">
        <v>2550.0</v>
      </c>
      <c r="G259" s="105">
        <v>42368.0</v>
      </c>
      <c r="H259" s="93" t="s">
        <v>681</v>
      </c>
      <c r="I259" s="93" t="s">
        <v>682</v>
      </c>
      <c r="J259" s="93" t="s">
        <v>147</v>
      </c>
      <c r="K259" s="93"/>
      <c r="L259" s="93" t="s">
        <v>148</v>
      </c>
      <c r="M259" s="93"/>
      <c r="N259" s="89"/>
      <c r="O259" s="90"/>
      <c r="P259" s="89" t="s">
        <v>491</v>
      </c>
      <c r="Q259" s="92"/>
      <c r="R259" s="56"/>
      <c r="S259" s="56"/>
      <c r="T259" s="56"/>
      <c r="U259" s="56"/>
      <c r="V259" s="56"/>
      <c r="W259" s="56"/>
      <c r="X259" s="56"/>
      <c r="Y259" s="56"/>
      <c r="Z259" s="56"/>
      <c r="AA259" s="56"/>
      <c r="AB259" s="56"/>
      <c r="AC259" s="56"/>
      <c r="AD259" s="56"/>
      <c r="AE259" s="56"/>
      <c r="AF259" s="56"/>
      <c r="AG259" s="56"/>
      <c r="AH259" s="56"/>
      <c r="AI259" s="56"/>
      <c r="AJ259" s="56"/>
    </row>
    <row r="260" ht="21.75" customHeight="1">
      <c r="A260" s="85">
        <v>256.0</v>
      </c>
      <c r="B260" s="79" t="s">
        <v>630</v>
      </c>
      <c r="C260" s="79" t="s">
        <v>631</v>
      </c>
      <c r="D260" s="79" t="s">
        <v>161</v>
      </c>
      <c r="E260" s="86" t="s">
        <v>145</v>
      </c>
      <c r="F260" s="87">
        <v>2710.0</v>
      </c>
      <c r="G260" s="105">
        <v>41999.0</v>
      </c>
      <c r="H260" s="93" t="s">
        <v>683</v>
      </c>
      <c r="I260" s="93" t="s">
        <v>684</v>
      </c>
      <c r="J260" s="93" t="s">
        <v>147</v>
      </c>
      <c r="K260" s="93"/>
      <c r="L260" s="93" t="s">
        <v>148</v>
      </c>
      <c r="M260" s="93"/>
      <c r="N260" s="89"/>
      <c r="O260" s="90"/>
      <c r="P260" s="89" t="s">
        <v>491</v>
      </c>
      <c r="Q260" s="92"/>
      <c r="R260" s="56"/>
      <c r="S260" s="56"/>
      <c r="T260" s="56"/>
      <c r="U260" s="56"/>
      <c r="V260" s="56"/>
      <c r="W260" s="56"/>
      <c r="X260" s="56"/>
      <c r="Y260" s="56"/>
      <c r="Z260" s="56"/>
      <c r="AA260" s="56"/>
      <c r="AB260" s="56"/>
      <c r="AC260" s="56"/>
      <c r="AD260" s="56"/>
      <c r="AE260" s="56"/>
      <c r="AF260" s="56"/>
      <c r="AG260" s="56"/>
      <c r="AH260" s="56"/>
      <c r="AI260" s="56"/>
      <c r="AJ260" s="56"/>
    </row>
    <row r="261" ht="21.75" customHeight="1">
      <c r="A261" s="85">
        <v>257.0</v>
      </c>
      <c r="B261" s="79" t="s">
        <v>630</v>
      </c>
      <c r="C261" s="79" t="s">
        <v>631</v>
      </c>
      <c r="D261" s="79" t="s">
        <v>161</v>
      </c>
      <c r="E261" s="86" t="s">
        <v>145</v>
      </c>
      <c r="F261" s="87">
        <v>2674.0</v>
      </c>
      <c r="G261" s="105">
        <v>41264.0</v>
      </c>
      <c r="H261" s="93" t="s">
        <v>685</v>
      </c>
      <c r="I261" s="93" t="s">
        <v>686</v>
      </c>
      <c r="J261" s="93" t="s">
        <v>147</v>
      </c>
      <c r="K261" s="93"/>
      <c r="L261" s="93" t="s">
        <v>148</v>
      </c>
      <c r="M261" s="93" t="s">
        <v>147</v>
      </c>
      <c r="N261" s="89"/>
      <c r="O261" s="90"/>
      <c r="P261" s="89"/>
      <c r="Q261" s="92"/>
      <c r="R261" s="56"/>
      <c r="S261" s="56"/>
      <c r="T261" s="56"/>
      <c r="U261" s="56"/>
      <c r="V261" s="56"/>
      <c r="W261" s="56"/>
      <c r="X261" s="56"/>
      <c r="Y261" s="56"/>
      <c r="Z261" s="56"/>
      <c r="AA261" s="56"/>
      <c r="AB261" s="56"/>
      <c r="AC261" s="56"/>
      <c r="AD261" s="56"/>
      <c r="AE261" s="56"/>
      <c r="AF261" s="56"/>
      <c r="AG261" s="56"/>
      <c r="AH261" s="56"/>
      <c r="AI261" s="56"/>
      <c r="AJ261" s="56"/>
    </row>
    <row r="262" ht="21.75" customHeight="1">
      <c r="A262" s="78">
        <v>258.0</v>
      </c>
      <c r="B262" s="79" t="s">
        <v>630</v>
      </c>
      <c r="C262" s="79" t="s">
        <v>631</v>
      </c>
      <c r="D262" s="79" t="s">
        <v>161</v>
      </c>
      <c r="E262" s="86" t="s">
        <v>145</v>
      </c>
      <c r="F262" s="87">
        <v>1957.0</v>
      </c>
      <c r="G262" s="105">
        <v>39232.0</v>
      </c>
      <c r="H262" s="93" t="s">
        <v>687</v>
      </c>
      <c r="I262" s="93"/>
      <c r="J262" s="93" t="s">
        <v>147</v>
      </c>
      <c r="K262" s="93"/>
      <c r="L262" s="93" t="s">
        <v>148</v>
      </c>
      <c r="M262" s="93" t="s">
        <v>147</v>
      </c>
      <c r="N262" s="89" t="s">
        <v>147</v>
      </c>
      <c r="O262" s="90"/>
      <c r="P262" s="89" t="s">
        <v>688</v>
      </c>
      <c r="Q262" s="92"/>
      <c r="R262" s="56"/>
      <c r="S262" s="56"/>
      <c r="T262" s="56"/>
      <c r="U262" s="56"/>
      <c r="V262" s="56"/>
      <c r="W262" s="56"/>
      <c r="X262" s="56"/>
      <c r="Y262" s="56"/>
      <c r="Z262" s="56"/>
      <c r="AA262" s="56"/>
      <c r="AB262" s="56"/>
      <c r="AC262" s="56"/>
      <c r="AD262" s="56"/>
      <c r="AE262" s="56"/>
      <c r="AF262" s="56"/>
      <c r="AG262" s="56"/>
      <c r="AH262" s="56"/>
      <c r="AI262" s="56"/>
      <c r="AJ262" s="56"/>
    </row>
    <row r="263" ht="21.75" customHeight="1">
      <c r="A263" s="85">
        <v>259.0</v>
      </c>
      <c r="B263" s="79" t="s">
        <v>630</v>
      </c>
      <c r="C263" s="79" t="s">
        <v>631</v>
      </c>
      <c r="D263" s="79" t="s">
        <v>161</v>
      </c>
      <c r="E263" s="86" t="s">
        <v>145</v>
      </c>
      <c r="F263" s="87">
        <v>4730.0</v>
      </c>
      <c r="G263" s="105">
        <v>38714.0</v>
      </c>
      <c r="H263" s="93" t="s">
        <v>689</v>
      </c>
      <c r="I263" s="93"/>
      <c r="J263" s="93" t="s">
        <v>147</v>
      </c>
      <c r="K263" s="93"/>
      <c r="L263" s="93" t="s">
        <v>148</v>
      </c>
      <c r="M263" s="93" t="s">
        <v>147</v>
      </c>
      <c r="N263" s="89" t="s">
        <v>147</v>
      </c>
      <c r="O263" s="90"/>
      <c r="P263" s="89" t="s">
        <v>690</v>
      </c>
      <c r="Q263" s="92"/>
      <c r="R263" s="56"/>
      <c r="S263" s="56"/>
      <c r="T263" s="56"/>
      <c r="U263" s="56"/>
      <c r="V263" s="56"/>
      <c r="W263" s="56"/>
      <c r="X263" s="56"/>
      <c r="Y263" s="56"/>
      <c r="Z263" s="56"/>
      <c r="AA263" s="56"/>
      <c r="AB263" s="56"/>
      <c r="AC263" s="56"/>
      <c r="AD263" s="56"/>
      <c r="AE263" s="56"/>
      <c r="AF263" s="56"/>
      <c r="AG263" s="56"/>
      <c r="AH263" s="56"/>
      <c r="AI263" s="56"/>
      <c r="AJ263" s="56"/>
    </row>
    <row r="264" ht="21.75" customHeight="1">
      <c r="A264" s="85">
        <v>260.0</v>
      </c>
      <c r="B264" s="79" t="s">
        <v>630</v>
      </c>
      <c r="C264" s="79" t="s">
        <v>631</v>
      </c>
      <c r="D264" s="79" t="s">
        <v>161</v>
      </c>
      <c r="E264" s="86" t="s">
        <v>145</v>
      </c>
      <c r="F264" s="87">
        <v>3245.0</v>
      </c>
      <c r="G264" s="105">
        <v>38611.0</v>
      </c>
      <c r="H264" s="93" t="s">
        <v>691</v>
      </c>
      <c r="I264" s="93"/>
      <c r="J264" s="93" t="s">
        <v>147</v>
      </c>
      <c r="K264" s="93"/>
      <c r="L264" s="93" t="s">
        <v>148</v>
      </c>
      <c r="M264" s="93" t="s">
        <v>147</v>
      </c>
      <c r="N264" s="89"/>
      <c r="O264" s="90"/>
      <c r="P264" s="89" t="s">
        <v>670</v>
      </c>
      <c r="Q264" s="92"/>
      <c r="R264" s="56"/>
      <c r="S264" s="56"/>
      <c r="T264" s="56"/>
      <c r="U264" s="56"/>
      <c r="V264" s="56"/>
      <c r="W264" s="56"/>
      <c r="X264" s="56"/>
      <c r="Y264" s="56"/>
      <c r="Z264" s="56"/>
      <c r="AA264" s="56"/>
      <c r="AB264" s="56"/>
      <c r="AC264" s="56"/>
      <c r="AD264" s="56"/>
      <c r="AE264" s="56"/>
      <c r="AF264" s="56"/>
      <c r="AG264" s="56"/>
      <c r="AH264" s="56"/>
      <c r="AI264" s="56"/>
      <c r="AJ264" s="56"/>
    </row>
    <row r="265" ht="21.75" customHeight="1">
      <c r="A265" s="78">
        <v>261.0</v>
      </c>
      <c r="B265" s="79" t="s">
        <v>630</v>
      </c>
      <c r="C265" s="79" t="s">
        <v>631</v>
      </c>
      <c r="D265" s="79" t="s">
        <v>161</v>
      </c>
      <c r="E265" s="86" t="s">
        <v>145</v>
      </c>
      <c r="F265" s="87">
        <v>2260.0</v>
      </c>
      <c r="G265" s="105">
        <v>35412.0</v>
      </c>
      <c r="H265" s="93" t="s">
        <v>692</v>
      </c>
      <c r="I265" s="93"/>
      <c r="J265" s="93" t="s">
        <v>147</v>
      </c>
      <c r="K265" s="93"/>
      <c r="L265" s="93" t="s">
        <v>148</v>
      </c>
      <c r="M265" s="93" t="s">
        <v>147</v>
      </c>
      <c r="N265" s="89"/>
      <c r="O265" s="90"/>
      <c r="P265" s="89"/>
      <c r="Q265" s="92"/>
      <c r="R265" s="56"/>
      <c r="S265" s="56"/>
      <c r="T265" s="56"/>
      <c r="U265" s="56"/>
      <c r="V265" s="56"/>
      <c r="W265" s="56"/>
      <c r="X265" s="56"/>
      <c r="Y265" s="56"/>
      <c r="Z265" s="56"/>
      <c r="AA265" s="56"/>
      <c r="AB265" s="56"/>
      <c r="AC265" s="56"/>
      <c r="AD265" s="56"/>
      <c r="AE265" s="56"/>
      <c r="AF265" s="56"/>
      <c r="AG265" s="56"/>
      <c r="AH265" s="56"/>
      <c r="AI265" s="56"/>
      <c r="AJ265" s="56"/>
    </row>
    <row r="266" ht="21.75" customHeight="1">
      <c r="A266" s="85">
        <v>262.0</v>
      </c>
      <c r="B266" s="79" t="s">
        <v>630</v>
      </c>
      <c r="C266" s="79" t="s">
        <v>631</v>
      </c>
      <c r="D266" s="79" t="s">
        <v>161</v>
      </c>
      <c r="E266" s="86" t="s">
        <v>145</v>
      </c>
      <c r="F266" s="87">
        <v>568.0</v>
      </c>
      <c r="G266" s="105">
        <v>35145.0</v>
      </c>
      <c r="H266" s="93" t="s">
        <v>693</v>
      </c>
      <c r="I266" s="93"/>
      <c r="J266" s="93" t="s">
        <v>147</v>
      </c>
      <c r="K266" s="93"/>
      <c r="L266" s="93" t="s">
        <v>148</v>
      </c>
      <c r="M266" s="93" t="s">
        <v>147</v>
      </c>
      <c r="N266" s="89" t="s">
        <v>147</v>
      </c>
      <c r="O266" s="90"/>
      <c r="P266" s="89" t="s">
        <v>694</v>
      </c>
      <c r="Q266" s="92"/>
      <c r="R266" s="56"/>
      <c r="S266" s="56"/>
      <c r="T266" s="56"/>
      <c r="U266" s="56"/>
      <c r="V266" s="56"/>
      <c r="W266" s="56"/>
      <c r="X266" s="56"/>
      <c r="Y266" s="56"/>
      <c r="Z266" s="56"/>
      <c r="AA266" s="56"/>
      <c r="AB266" s="56"/>
      <c r="AC266" s="56"/>
      <c r="AD266" s="56"/>
      <c r="AE266" s="56"/>
      <c r="AF266" s="56"/>
      <c r="AG266" s="56"/>
      <c r="AH266" s="56"/>
      <c r="AI266" s="56"/>
      <c r="AJ266" s="56"/>
    </row>
    <row r="267" ht="21.75" customHeight="1">
      <c r="A267" s="85">
        <v>263.0</v>
      </c>
      <c r="B267" s="79" t="s">
        <v>630</v>
      </c>
      <c r="C267" s="79" t="s">
        <v>631</v>
      </c>
      <c r="D267" s="79" t="s">
        <v>161</v>
      </c>
      <c r="E267" s="86" t="s">
        <v>145</v>
      </c>
      <c r="F267" s="87">
        <v>111.0</v>
      </c>
      <c r="G267" s="105">
        <v>35079.0</v>
      </c>
      <c r="H267" s="93" t="s">
        <v>695</v>
      </c>
      <c r="I267" s="93"/>
      <c r="J267" s="93" t="s">
        <v>147</v>
      </c>
      <c r="K267" s="93"/>
      <c r="L267" s="93" t="s">
        <v>148</v>
      </c>
      <c r="M267" s="93" t="s">
        <v>147</v>
      </c>
      <c r="N267" s="89" t="s">
        <v>147</v>
      </c>
      <c r="O267" s="90"/>
      <c r="P267" s="89" t="s">
        <v>696</v>
      </c>
      <c r="Q267" s="92"/>
      <c r="R267" s="56"/>
      <c r="S267" s="56"/>
      <c r="T267" s="56"/>
      <c r="U267" s="56"/>
      <c r="V267" s="56"/>
      <c r="W267" s="56"/>
      <c r="X267" s="56"/>
      <c r="Y267" s="56"/>
      <c r="Z267" s="56"/>
      <c r="AA267" s="56"/>
      <c r="AB267" s="56"/>
      <c r="AC267" s="56"/>
      <c r="AD267" s="56"/>
      <c r="AE267" s="56"/>
      <c r="AF267" s="56"/>
      <c r="AG267" s="56"/>
      <c r="AH267" s="56"/>
      <c r="AI267" s="56"/>
      <c r="AJ267" s="56"/>
    </row>
    <row r="268" ht="21.75" customHeight="1">
      <c r="A268" s="78">
        <v>264.0</v>
      </c>
      <c r="B268" s="79" t="s">
        <v>630</v>
      </c>
      <c r="C268" s="79" t="s">
        <v>631</v>
      </c>
      <c r="D268" s="79" t="s">
        <v>161</v>
      </c>
      <c r="E268" s="86" t="s">
        <v>145</v>
      </c>
      <c r="F268" s="87">
        <v>359.0</v>
      </c>
      <c r="G268" s="105">
        <v>34752.0</v>
      </c>
      <c r="H268" s="93" t="s">
        <v>697</v>
      </c>
      <c r="I268" s="93"/>
      <c r="J268" s="93" t="s">
        <v>147</v>
      </c>
      <c r="K268" s="93"/>
      <c r="L268" s="93" t="s">
        <v>148</v>
      </c>
      <c r="M268" s="93" t="s">
        <v>147</v>
      </c>
      <c r="N268" s="89" t="s">
        <v>147</v>
      </c>
      <c r="O268" s="90"/>
      <c r="P268" s="89" t="s">
        <v>698</v>
      </c>
      <c r="Q268" s="92"/>
      <c r="R268" s="56"/>
      <c r="S268" s="56"/>
      <c r="T268" s="56"/>
      <c r="U268" s="56"/>
      <c r="V268" s="56"/>
      <c r="W268" s="56"/>
      <c r="X268" s="56"/>
      <c r="Y268" s="56"/>
      <c r="Z268" s="56"/>
      <c r="AA268" s="56"/>
      <c r="AB268" s="56"/>
      <c r="AC268" s="56"/>
      <c r="AD268" s="56"/>
      <c r="AE268" s="56"/>
      <c r="AF268" s="56"/>
      <c r="AG268" s="56"/>
      <c r="AH268" s="56"/>
      <c r="AI268" s="56"/>
      <c r="AJ268" s="56"/>
    </row>
    <row r="269" ht="21.75" customHeight="1">
      <c r="A269" s="85">
        <v>265.0</v>
      </c>
      <c r="B269" s="79" t="s">
        <v>630</v>
      </c>
      <c r="C269" s="79" t="s">
        <v>631</v>
      </c>
      <c r="D269" s="79" t="s">
        <v>161</v>
      </c>
      <c r="E269" s="86" t="s">
        <v>145</v>
      </c>
      <c r="F269" s="87">
        <v>841.0</v>
      </c>
      <c r="G269" s="105">
        <v>32983.0</v>
      </c>
      <c r="H269" s="93" t="s">
        <v>699</v>
      </c>
      <c r="I269" s="93"/>
      <c r="J269" s="93" t="s">
        <v>147</v>
      </c>
      <c r="K269" s="93"/>
      <c r="L269" s="93"/>
      <c r="M269" s="93"/>
      <c r="N269" s="89" t="s">
        <v>147</v>
      </c>
      <c r="O269" s="90"/>
      <c r="P269" s="89" t="s">
        <v>670</v>
      </c>
      <c r="Q269" s="92"/>
      <c r="R269" s="56"/>
      <c r="S269" s="56"/>
      <c r="T269" s="56"/>
      <c r="U269" s="56"/>
      <c r="V269" s="56"/>
      <c r="W269" s="56"/>
      <c r="X269" s="56"/>
      <c r="Y269" s="56"/>
      <c r="Z269" s="56"/>
      <c r="AA269" s="56"/>
      <c r="AB269" s="56"/>
      <c r="AC269" s="56"/>
      <c r="AD269" s="56"/>
      <c r="AE269" s="56"/>
      <c r="AF269" s="56"/>
      <c r="AG269" s="56"/>
      <c r="AH269" s="56"/>
      <c r="AI269" s="56"/>
      <c r="AJ269" s="56"/>
    </row>
    <row r="270" ht="21.75" customHeight="1">
      <c r="A270" s="85">
        <v>266.0</v>
      </c>
      <c r="B270" s="79" t="s">
        <v>630</v>
      </c>
      <c r="C270" s="79" t="s">
        <v>631</v>
      </c>
      <c r="D270" s="79" t="s">
        <v>230</v>
      </c>
      <c r="E270" s="86" t="s">
        <v>145</v>
      </c>
      <c r="F270" s="87">
        <v>10.0</v>
      </c>
      <c r="G270" s="105">
        <v>43166.0</v>
      </c>
      <c r="H270" s="93" t="s">
        <v>700</v>
      </c>
      <c r="I270" s="93"/>
      <c r="J270" s="93" t="s">
        <v>147</v>
      </c>
      <c r="K270" s="93"/>
      <c r="L270" s="93" t="s">
        <v>148</v>
      </c>
      <c r="M270" s="93" t="s">
        <v>147</v>
      </c>
      <c r="N270" s="89"/>
      <c r="O270" s="90"/>
      <c r="P270" s="89"/>
      <c r="Q270" s="92"/>
      <c r="R270" s="56"/>
      <c r="S270" s="56"/>
      <c r="T270" s="56"/>
      <c r="U270" s="56"/>
      <c r="V270" s="56"/>
      <c r="W270" s="56"/>
      <c r="X270" s="56"/>
      <c r="Y270" s="56"/>
      <c r="Z270" s="56"/>
      <c r="AA270" s="56"/>
      <c r="AB270" s="56"/>
      <c r="AC270" s="56"/>
      <c r="AD270" s="56"/>
      <c r="AE270" s="56"/>
      <c r="AF270" s="56"/>
      <c r="AG270" s="56"/>
      <c r="AH270" s="56"/>
      <c r="AI270" s="56"/>
      <c r="AJ270" s="56"/>
    </row>
    <row r="271" ht="21.75" customHeight="1">
      <c r="A271" s="78">
        <v>267.0</v>
      </c>
      <c r="B271" s="79" t="s">
        <v>630</v>
      </c>
      <c r="C271" s="79" t="s">
        <v>631</v>
      </c>
      <c r="D271" s="79" t="s">
        <v>230</v>
      </c>
      <c r="E271" s="86" t="s">
        <v>145</v>
      </c>
      <c r="F271" s="87">
        <v>861.0</v>
      </c>
      <c r="G271" s="105">
        <v>42256.0</v>
      </c>
      <c r="H271" s="93" t="s">
        <v>701</v>
      </c>
      <c r="I271" s="93"/>
      <c r="J271" s="93"/>
      <c r="K271" s="93" t="s">
        <v>147</v>
      </c>
      <c r="L271" s="93" t="s">
        <v>148</v>
      </c>
      <c r="M271" s="93" t="s">
        <v>147</v>
      </c>
      <c r="N271" s="89"/>
      <c r="O271" s="90"/>
      <c r="P271" s="89"/>
      <c r="Q271" s="92"/>
      <c r="R271" s="56"/>
      <c r="S271" s="56"/>
      <c r="T271" s="56"/>
      <c r="U271" s="56"/>
      <c r="V271" s="56"/>
      <c r="W271" s="56"/>
      <c r="X271" s="56"/>
      <c r="Y271" s="56"/>
      <c r="Z271" s="56"/>
      <c r="AA271" s="56"/>
      <c r="AB271" s="56"/>
      <c r="AC271" s="56"/>
      <c r="AD271" s="56"/>
      <c r="AE271" s="56"/>
      <c r="AF271" s="56"/>
      <c r="AG271" s="56"/>
      <c r="AH271" s="56"/>
      <c r="AI271" s="56"/>
      <c r="AJ271" s="56"/>
    </row>
    <row r="272" ht="21.75" customHeight="1">
      <c r="A272" s="85">
        <v>268.0</v>
      </c>
      <c r="B272" s="79" t="s">
        <v>630</v>
      </c>
      <c r="C272" s="79" t="s">
        <v>631</v>
      </c>
      <c r="D272" s="79" t="s">
        <v>230</v>
      </c>
      <c r="E272" s="86" t="s">
        <v>145</v>
      </c>
      <c r="F272" s="87">
        <v>856.0</v>
      </c>
      <c r="G272" s="105">
        <v>42254.0</v>
      </c>
      <c r="H272" s="93" t="s">
        <v>702</v>
      </c>
      <c r="I272" s="93"/>
      <c r="J272" s="93"/>
      <c r="K272" s="93" t="s">
        <v>147</v>
      </c>
      <c r="L272" s="93" t="s">
        <v>148</v>
      </c>
      <c r="M272" s="93"/>
      <c r="N272" s="89"/>
      <c r="O272" s="90" t="s">
        <v>147</v>
      </c>
      <c r="P272" s="89" t="s">
        <v>238</v>
      </c>
      <c r="Q272" s="92"/>
      <c r="R272" s="56"/>
      <c r="S272" s="56"/>
      <c r="T272" s="56"/>
      <c r="U272" s="56"/>
      <c r="V272" s="56"/>
      <c r="W272" s="56"/>
      <c r="X272" s="56"/>
      <c r="Y272" s="56"/>
      <c r="Z272" s="56"/>
      <c r="AA272" s="56"/>
      <c r="AB272" s="56"/>
      <c r="AC272" s="56"/>
      <c r="AD272" s="56"/>
      <c r="AE272" s="56"/>
      <c r="AF272" s="56"/>
      <c r="AG272" s="56"/>
      <c r="AH272" s="56"/>
      <c r="AI272" s="56"/>
      <c r="AJ272" s="56"/>
    </row>
    <row r="273" ht="21.75" customHeight="1">
      <c r="A273" s="85">
        <v>269.0</v>
      </c>
      <c r="B273" s="79" t="s">
        <v>630</v>
      </c>
      <c r="C273" s="79" t="s">
        <v>639</v>
      </c>
      <c r="D273" s="79" t="s">
        <v>161</v>
      </c>
      <c r="E273" s="86" t="s">
        <v>145</v>
      </c>
      <c r="F273" s="87">
        <v>2106.0</v>
      </c>
      <c r="G273" s="105">
        <v>43791.0</v>
      </c>
      <c r="H273" s="93" t="s">
        <v>703</v>
      </c>
      <c r="I273" s="93"/>
      <c r="J273" s="93" t="s">
        <v>383</v>
      </c>
      <c r="K273" s="93"/>
      <c r="L273" s="93" t="s">
        <v>148</v>
      </c>
      <c r="M273" s="93" t="s">
        <v>147</v>
      </c>
      <c r="N273" s="89" t="s">
        <v>147</v>
      </c>
      <c r="O273" s="90"/>
      <c r="P273" s="89" t="s">
        <v>704</v>
      </c>
      <c r="Q273" s="92"/>
      <c r="R273" s="56"/>
      <c r="S273" s="56"/>
      <c r="T273" s="56"/>
      <c r="U273" s="56"/>
      <c r="V273" s="56"/>
      <c r="W273" s="56"/>
      <c r="X273" s="56"/>
      <c r="Y273" s="56"/>
      <c r="Z273" s="56"/>
      <c r="AA273" s="56"/>
      <c r="AB273" s="56"/>
      <c r="AC273" s="56"/>
      <c r="AD273" s="56"/>
      <c r="AE273" s="56"/>
      <c r="AF273" s="56"/>
      <c r="AG273" s="56"/>
      <c r="AH273" s="56"/>
      <c r="AI273" s="56"/>
      <c r="AJ273" s="56"/>
    </row>
    <row r="274" ht="21.75" customHeight="1">
      <c r="A274" s="78">
        <v>270.0</v>
      </c>
      <c r="B274" s="79" t="s">
        <v>630</v>
      </c>
      <c r="C274" s="79" t="s">
        <v>639</v>
      </c>
      <c r="D274" s="79" t="s">
        <v>161</v>
      </c>
      <c r="E274" s="86" t="s">
        <v>145</v>
      </c>
      <c r="F274" s="87">
        <v>1342.0</v>
      </c>
      <c r="G274" s="105">
        <v>42601.0</v>
      </c>
      <c r="H274" s="93" t="s">
        <v>705</v>
      </c>
      <c r="I274" s="93"/>
      <c r="J274" s="93" t="s">
        <v>383</v>
      </c>
      <c r="K274" s="93"/>
      <c r="L274" s="93" t="s">
        <v>148</v>
      </c>
      <c r="M274" s="93" t="s">
        <v>383</v>
      </c>
      <c r="N274" s="89"/>
      <c r="O274" s="90"/>
      <c r="P274" s="89"/>
      <c r="Q274" s="92"/>
      <c r="R274" s="56"/>
      <c r="S274" s="56"/>
      <c r="T274" s="56"/>
      <c r="U274" s="56"/>
      <c r="V274" s="56"/>
      <c r="W274" s="56"/>
      <c r="X274" s="56"/>
      <c r="Y274" s="56"/>
      <c r="Z274" s="56"/>
      <c r="AA274" s="56"/>
      <c r="AB274" s="56"/>
      <c r="AC274" s="56"/>
      <c r="AD274" s="56"/>
      <c r="AE274" s="56"/>
      <c r="AF274" s="56"/>
      <c r="AG274" s="56"/>
      <c r="AH274" s="56"/>
      <c r="AI274" s="56"/>
      <c r="AJ274" s="56"/>
    </row>
    <row r="275" ht="21.75" customHeight="1">
      <c r="A275" s="85">
        <v>271.0</v>
      </c>
      <c r="B275" s="79" t="s">
        <v>630</v>
      </c>
      <c r="C275" s="79" t="s">
        <v>639</v>
      </c>
      <c r="D275" s="79" t="s">
        <v>161</v>
      </c>
      <c r="E275" s="86" t="s">
        <v>145</v>
      </c>
      <c r="F275" s="87">
        <v>1337.0</v>
      </c>
      <c r="G275" s="105">
        <v>42601.0</v>
      </c>
      <c r="H275" s="93" t="s">
        <v>706</v>
      </c>
      <c r="I275" s="93"/>
      <c r="J275" s="93" t="s">
        <v>383</v>
      </c>
      <c r="K275" s="93"/>
      <c r="L275" s="93" t="s">
        <v>707</v>
      </c>
      <c r="M275" s="93" t="s">
        <v>147</v>
      </c>
      <c r="N275" s="89"/>
      <c r="O275" s="90"/>
      <c r="P275" s="89"/>
      <c r="Q275" s="92"/>
      <c r="R275" s="56"/>
      <c r="S275" s="56"/>
      <c r="T275" s="56"/>
      <c r="U275" s="56"/>
      <c r="V275" s="56"/>
      <c r="W275" s="56"/>
      <c r="X275" s="56"/>
      <c r="Y275" s="56"/>
      <c r="Z275" s="56"/>
      <c r="AA275" s="56"/>
      <c r="AB275" s="56"/>
      <c r="AC275" s="56"/>
      <c r="AD275" s="56"/>
      <c r="AE275" s="56"/>
      <c r="AF275" s="56"/>
      <c r="AG275" s="56"/>
      <c r="AH275" s="56"/>
      <c r="AI275" s="56"/>
      <c r="AJ275" s="56"/>
    </row>
    <row r="276" ht="21.75" customHeight="1">
      <c r="A276" s="85">
        <v>272.0</v>
      </c>
      <c r="B276" s="79" t="s">
        <v>630</v>
      </c>
      <c r="C276" s="79" t="s">
        <v>639</v>
      </c>
      <c r="D276" s="79" t="s">
        <v>161</v>
      </c>
      <c r="E276" s="86" t="s">
        <v>145</v>
      </c>
      <c r="F276" s="87">
        <v>2469.0</v>
      </c>
      <c r="G276" s="105">
        <v>42360.0</v>
      </c>
      <c r="H276" s="93" t="s">
        <v>708</v>
      </c>
      <c r="I276" s="93"/>
      <c r="J276" s="93" t="s">
        <v>383</v>
      </c>
      <c r="K276" s="93"/>
      <c r="L276" s="93" t="s">
        <v>709</v>
      </c>
      <c r="M276" s="93" t="s">
        <v>383</v>
      </c>
      <c r="N276" s="89"/>
      <c r="O276" s="90"/>
      <c r="P276" s="89"/>
      <c r="Q276" s="92"/>
      <c r="R276" s="56"/>
      <c r="S276" s="56"/>
      <c r="T276" s="56"/>
      <c r="U276" s="56"/>
      <c r="V276" s="56"/>
      <c r="W276" s="56"/>
      <c r="X276" s="56"/>
      <c r="Y276" s="56"/>
      <c r="Z276" s="56"/>
      <c r="AA276" s="56"/>
      <c r="AB276" s="56"/>
      <c r="AC276" s="56"/>
      <c r="AD276" s="56"/>
      <c r="AE276" s="56"/>
      <c r="AF276" s="56"/>
      <c r="AG276" s="56"/>
      <c r="AH276" s="56"/>
      <c r="AI276" s="56"/>
      <c r="AJ276" s="56"/>
    </row>
    <row r="277" ht="21.75" customHeight="1">
      <c r="A277" s="85">
        <v>273.0</v>
      </c>
      <c r="B277" s="79" t="s">
        <v>630</v>
      </c>
      <c r="C277" s="79" t="s">
        <v>639</v>
      </c>
      <c r="D277" s="79" t="s">
        <v>161</v>
      </c>
      <c r="E277" s="86" t="s">
        <v>145</v>
      </c>
      <c r="F277" s="87">
        <v>449.0</v>
      </c>
      <c r="G277" s="105">
        <v>37679.0</v>
      </c>
      <c r="H277" s="93" t="s">
        <v>710</v>
      </c>
      <c r="I277" s="93"/>
      <c r="J277" s="93" t="s">
        <v>383</v>
      </c>
      <c r="K277" s="93"/>
      <c r="L277" s="93" t="s">
        <v>711</v>
      </c>
      <c r="M277" s="93" t="s">
        <v>147</v>
      </c>
      <c r="N277" s="89"/>
      <c r="O277" s="90"/>
      <c r="P277" s="89"/>
      <c r="Q277" s="92"/>
      <c r="R277" s="56"/>
      <c r="S277" s="56"/>
      <c r="T277" s="56"/>
      <c r="U277" s="56"/>
      <c r="V277" s="56"/>
      <c r="W277" s="56"/>
      <c r="X277" s="56"/>
      <c r="Y277" s="56"/>
      <c r="Z277" s="56"/>
      <c r="AA277" s="56"/>
      <c r="AB277" s="56"/>
      <c r="AC277" s="56"/>
      <c r="AD277" s="56"/>
      <c r="AE277" s="56"/>
      <c r="AF277" s="56"/>
      <c r="AG277" s="56"/>
      <c r="AH277" s="56"/>
      <c r="AI277" s="56"/>
      <c r="AJ277" s="56"/>
    </row>
    <row r="278" ht="21.75" customHeight="1">
      <c r="A278" s="78">
        <v>274.0</v>
      </c>
      <c r="B278" s="79" t="s">
        <v>630</v>
      </c>
      <c r="C278" s="79" t="s">
        <v>639</v>
      </c>
      <c r="D278" s="79" t="s">
        <v>161</v>
      </c>
      <c r="E278" s="86" t="s">
        <v>145</v>
      </c>
      <c r="F278" s="87">
        <v>758.0</v>
      </c>
      <c r="G278" s="105">
        <v>32974.0</v>
      </c>
      <c r="H278" s="93" t="s">
        <v>712</v>
      </c>
      <c r="I278" s="93"/>
      <c r="J278" s="93" t="s">
        <v>383</v>
      </c>
      <c r="K278" s="93"/>
      <c r="L278" s="93" t="s">
        <v>713</v>
      </c>
      <c r="M278" s="93" t="s">
        <v>383</v>
      </c>
      <c r="N278" s="89"/>
      <c r="O278" s="90"/>
      <c r="P278" s="89"/>
      <c r="Q278" s="92"/>
      <c r="R278" s="56"/>
      <c r="S278" s="56"/>
      <c r="T278" s="56"/>
      <c r="U278" s="56"/>
      <c r="V278" s="56"/>
      <c r="W278" s="56"/>
      <c r="X278" s="56"/>
      <c r="Y278" s="56"/>
      <c r="Z278" s="56"/>
      <c r="AA278" s="56"/>
      <c r="AB278" s="56"/>
      <c r="AC278" s="56"/>
      <c r="AD278" s="56"/>
      <c r="AE278" s="56"/>
      <c r="AF278" s="56"/>
      <c r="AG278" s="56"/>
      <c r="AH278" s="56"/>
      <c r="AI278" s="56"/>
      <c r="AJ278" s="56"/>
    </row>
    <row r="279" ht="21.75" customHeight="1">
      <c r="A279" s="85">
        <v>275.0</v>
      </c>
      <c r="B279" s="79" t="s">
        <v>630</v>
      </c>
      <c r="C279" s="79" t="s">
        <v>639</v>
      </c>
      <c r="D279" s="79" t="s">
        <v>230</v>
      </c>
      <c r="E279" s="86" t="s">
        <v>145</v>
      </c>
      <c r="F279" s="87">
        <v>8.0</v>
      </c>
      <c r="G279" s="105">
        <v>43861.0</v>
      </c>
      <c r="H279" s="93" t="s">
        <v>714</v>
      </c>
      <c r="I279" s="93"/>
      <c r="J279" s="93" t="s">
        <v>383</v>
      </c>
      <c r="K279" s="93"/>
      <c r="L279" s="93" t="s">
        <v>148</v>
      </c>
      <c r="M279" s="93" t="s">
        <v>147</v>
      </c>
      <c r="N279" s="89"/>
      <c r="O279" s="90"/>
      <c r="P279" s="89"/>
      <c r="Q279" s="92"/>
      <c r="R279" s="56"/>
      <c r="S279" s="56"/>
      <c r="T279" s="56"/>
      <c r="U279" s="56"/>
      <c r="V279" s="56"/>
      <c r="W279" s="56"/>
      <c r="X279" s="56"/>
      <c r="Y279" s="56"/>
      <c r="Z279" s="56"/>
      <c r="AA279" s="56"/>
      <c r="AB279" s="56"/>
      <c r="AC279" s="56"/>
      <c r="AD279" s="56"/>
      <c r="AE279" s="56"/>
      <c r="AF279" s="56"/>
      <c r="AG279" s="56"/>
      <c r="AH279" s="56"/>
      <c r="AI279" s="56"/>
      <c r="AJ279" s="56"/>
    </row>
    <row r="280" ht="21.75" customHeight="1">
      <c r="A280" s="85">
        <v>276.0</v>
      </c>
      <c r="B280" s="79" t="s">
        <v>630</v>
      </c>
      <c r="C280" s="79" t="s">
        <v>639</v>
      </c>
      <c r="D280" s="79" t="s">
        <v>230</v>
      </c>
      <c r="E280" s="86" t="s">
        <v>145</v>
      </c>
      <c r="F280" s="140" t="s">
        <v>715</v>
      </c>
      <c r="G280" s="105">
        <v>43840.0</v>
      </c>
      <c r="H280" s="93" t="s">
        <v>716</v>
      </c>
      <c r="I280" s="93"/>
      <c r="J280" s="93" t="s">
        <v>383</v>
      </c>
      <c r="K280" s="93"/>
      <c r="L280" s="93" t="s">
        <v>148</v>
      </c>
      <c r="M280" s="93" t="s">
        <v>147</v>
      </c>
      <c r="N280" s="89"/>
      <c r="O280" s="90"/>
      <c r="P280" s="89"/>
      <c r="Q280" s="92"/>
      <c r="R280" s="56"/>
      <c r="S280" s="56"/>
      <c r="T280" s="56"/>
      <c r="U280" s="56"/>
      <c r="V280" s="56"/>
      <c r="W280" s="56"/>
      <c r="X280" s="56"/>
      <c r="Y280" s="56"/>
      <c r="Z280" s="56"/>
      <c r="AA280" s="56"/>
      <c r="AB280" s="56"/>
      <c r="AC280" s="56"/>
      <c r="AD280" s="56"/>
      <c r="AE280" s="56"/>
      <c r="AF280" s="56"/>
      <c r="AG280" s="56"/>
      <c r="AH280" s="56"/>
      <c r="AI280" s="56"/>
      <c r="AJ280" s="56"/>
    </row>
    <row r="281" ht="21.75" customHeight="1">
      <c r="A281" s="78">
        <v>277.0</v>
      </c>
      <c r="B281" s="79" t="s">
        <v>630</v>
      </c>
      <c r="C281" s="79" t="s">
        <v>639</v>
      </c>
      <c r="D281" s="79" t="s">
        <v>230</v>
      </c>
      <c r="E281" s="86" t="s">
        <v>145</v>
      </c>
      <c r="F281" s="87">
        <v>11004.0</v>
      </c>
      <c r="G281" s="105">
        <v>43402.0</v>
      </c>
      <c r="H281" s="93" t="s">
        <v>717</v>
      </c>
      <c r="I281" s="93"/>
      <c r="J281" s="93" t="s">
        <v>383</v>
      </c>
      <c r="K281" s="93"/>
      <c r="L281" s="93" t="s">
        <v>148</v>
      </c>
      <c r="M281" s="93" t="s">
        <v>147</v>
      </c>
      <c r="N281" s="89"/>
      <c r="O281" s="90"/>
      <c r="P281" s="89"/>
      <c r="Q281" s="92"/>
      <c r="R281" s="56"/>
      <c r="S281" s="56"/>
      <c r="T281" s="56"/>
      <c r="U281" s="56"/>
      <c r="V281" s="56"/>
      <c r="W281" s="56"/>
      <c r="X281" s="56"/>
      <c r="Y281" s="56"/>
      <c r="Z281" s="56"/>
      <c r="AA281" s="56"/>
      <c r="AB281" s="56"/>
      <c r="AC281" s="56"/>
      <c r="AD281" s="56"/>
      <c r="AE281" s="56"/>
      <c r="AF281" s="56"/>
      <c r="AG281" s="56"/>
      <c r="AH281" s="56"/>
      <c r="AI281" s="56"/>
      <c r="AJ281" s="56"/>
    </row>
    <row r="282" ht="21.75" customHeight="1">
      <c r="A282" s="85">
        <v>278.0</v>
      </c>
      <c r="B282" s="79" t="s">
        <v>630</v>
      </c>
      <c r="C282" s="79" t="s">
        <v>639</v>
      </c>
      <c r="D282" s="79" t="s">
        <v>230</v>
      </c>
      <c r="E282" s="86" t="s">
        <v>145</v>
      </c>
      <c r="F282" s="87">
        <v>338.0</v>
      </c>
      <c r="G282" s="105">
        <v>38765.0</v>
      </c>
      <c r="H282" s="93" t="s">
        <v>718</v>
      </c>
      <c r="I282" s="93"/>
      <c r="J282" s="93" t="s">
        <v>147</v>
      </c>
      <c r="K282" s="93"/>
      <c r="L282" s="93" t="s">
        <v>719</v>
      </c>
      <c r="M282" s="93" t="s">
        <v>147</v>
      </c>
      <c r="N282" s="89"/>
      <c r="O282" s="90"/>
      <c r="P282" s="89"/>
      <c r="Q282" s="92"/>
      <c r="R282" s="56"/>
      <c r="S282" s="56"/>
      <c r="T282" s="56"/>
      <c r="U282" s="56"/>
      <c r="V282" s="56"/>
      <c r="W282" s="56"/>
      <c r="X282" s="56"/>
      <c r="Y282" s="56"/>
      <c r="Z282" s="56"/>
      <c r="AA282" s="56"/>
      <c r="AB282" s="56"/>
      <c r="AC282" s="56"/>
      <c r="AD282" s="56"/>
      <c r="AE282" s="56"/>
      <c r="AF282" s="56"/>
      <c r="AG282" s="56"/>
      <c r="AH282" s="56"/>
      <c r="AI282" s="56"/>
      <c r="AJ282" s="56"/>
    </row>
    <row r="283" ht="21.75" customHeight="1">
      <c r="A283" s="78">
        <v>279.0</v>
      </c>
      <c r="B283" s="79" t="s">
        <v>630</v>
      </c>
      <c r="C283" s="79" t="s">
        <v>639</v>
      </c>
      <c r="D283" s="79" t="s">
        <v>271</v>
      </c>
      <c r="E283" s="86" t="s">
        <v>145</v>
      </c>
      <c r="F283" s="87" t="s">
        <v>720</v>
      </c>
      <c r="G283" s="105">
        <v>43858.0</v>
      </c>
      <c r="H283" s="93" t="s">
        <v>721</v>
      </c>
      <c r="I283" s="93"/>
      <c r="J283" s="93" t="s">
        <v>383</v>
      </c>
      <c r="K283" s="93"/>
      <c r="L283" s="93" t="s">
        <v>148</v>
      </c>
      <c r="M283" s="93" t="s">
        <v>147</v>
      </c>
      <c r="N283" s="89"/>
      <c r="O283" s="90"/>
      <c r="P283" s="89"/>
      <c r="Q283" s="92"/>
      <c r="R283" s="56"/>
      <c r="S283" s="56"/>
      <c r="T283" s="56"/>
      <c r="U283" s="56"/>
      <c r="V283" s="56"/>
      <c r="W283" s="56"/>
      <c r="X283" s="56"/>
      <c r="Y283" s="56"/>
      <c r="Z283" s="56"/>
      <c r="AA283" s="56"/>
      <c r="AB283" s="56"/>
      <c r="AC283" s="56"/>
      <c r="AD283" s="56"/>
      <c r="AE283" s="56"/>
      <c r="AF283" s="56"/>
      <c r="AG283" s="56"/>
      <c r="AH283" s="56"/>
      <c r="AI283" s="56"/>
      <c r="AJ283" s="56"/>
    </row>
    <row r="284" ht="21.75" customHeight="1">
      <c r="A284" s="85">
        <v>280.0</v>
      </c>
      <c r="B284" s="79" t="s">
        <v>630</v>
      </c>
      <c r="C284" s="79" t="s">
        <v>722</v>
      </c>
      <c r="D284" s="79" t="s">
        <v>161</v>
      </c>
      <c r="E284" s="86" t="s">
        <v>145</v>
      </c>
      <c r="F284" s="87">
        <v>2344.0</v>
      </c>
      <c r="G284" s="105">
        <v>41963.0</v>
      </c>
      <c r="H284" s="93" t="s">
        <v>723</v>
      </c>
      <c r="I284" s="93" t="s">
        <v>724</v>
      </c>
      <c r="J284" s="93" t="s">
        <v>147</v>
      </c>
      <c r="K284" s="93"/>
      <c r="L284" s="93"/>
      <c r="M284" s="93"/>
      <c r="N284" s="89"/>
      <c r="O284" s="90"/>
      <c r="P284" s="89"/>
      <c r="Q284" s="92"/>
      <c r="R284" s="56"/>
      <c r="S284" s="56"/>
      <c r="T284" s="56"/>
      <c r="U284" s="56"/>
      <c r="V284" s="56"/>
      <c r="W284" s="56"/>
      <c r="X284" s="56"/>
      <c r="Y284" s="56"/>
      <c r="Z284" s="56"/>
      <c r="AA284" s="56"/>
      <c r="AB284" s="56"/>
      <c r="AC284" s="56"/>
      <c r="AD284" s="56"/>
      <c r="AE284" s="56"/>
      <c r="AF284" s="56"/>
      <c r="AG284" s="56"/>
      <c r="AH284" s="56"/>
      <c r="AI284" s="56"/>
      <c r="AJ284" s="56"/>
    </row>
    <row r="285" ht="21.75" customHeight="1">
      <c r="A285" s="78">
        <v>281.0</v>
      </c>
      <c r="B285" s="79" t="s">
        <v>630</v>
      </c>
      <c r="C285" s="79" t="s">
        <v>722</v>
      </c>
      <c r="D285" s="79" t="s">
        <v>161</v>
      </c>
      <c r="E285" s="86" t="s">
        <v>145</v>
      </c>
      <c r="F285" s="87">
        <v>823.0</v>
      </c>
      <c r="G285" s="105">
        <v>41757.0</v>
      </c>
      <c r="H285" s="93" t="s">
        <v>725</v>
      </c>
      <c r="I285" s="93" t="s">
        <v>726</v>
      </c>
      <c r="J285" s="93"/>
      <c r="K285" s="93"/>
      <c r="L285" s="93" t="s">
        <v>148</v>
      </c>
      <c r="M285" s="93" t="s">
        <v>147</v>
      </c>
      <c r="N285" s="89"/>
      <c r="O285" s="90"/>
      <c r="P285" s="89"/>
      <c r="Q285" s="92"/>
      <c r="R285" s="56"/>
      <c r="S285" s="56"/>
      <c r="T285" s="56"/>
      <c r="U285" s="56"/>
      <c r="V285" s="56"/>
      <c r="W285" s="56"/>
      <c r="X285" s="56"/>
      <c r="Y285" s="56"/>
      <c r="Z285" s="56"/>
      <c r="AA285" s="56"/>
      <c r="AB285" s="56"/>
      <c r="AC285" s="56"/>
      <c r="AD285" s="56"/>
      <c r="AE285" s="56"/>
      <c r="AF285" s="56"/>
      <c r="AG285" s="56"/>
      <c r="AH285" s="56"/>
      <c r="AI285" s="56"/>
      <c r="AJ285" s="56"/>
    </row>
    <row r="286" ht="21.75" customHeight="1">
      <c r="A286" s="85">
        <v>282.0</v>
      </c>
      <c r="B286" s="79" t="s">
        <v>630</v>
      </c>
      <c r="C286" s="79" t="s">
        <v>722</v>
      </c>
      <c r="D286" s="79" t="s">
        <v>161</v>
      </c>
      <c r="E286" s="86" t="s">
        <v>145</v>
      </c>
      <c r="F286" s="87">
        <v>2843.0</v>
      </c>
      <c r="G286" s="105">
        <v>41614.0</v>
      </c>
      <c r="H286" s="93" t="s">
        <v>727</v>
      </c>
      <c r="I286" s="93" t="s">
        <v>728</v>
      </c>
      <c r="J286" s="93" t="s">
        <v>147</v>
      </c>
      <c r="K286" s="93"/>
      <c r="L286" s="93" t="s">
        <v>148</v>
      </c>
      <c r="M286" s="93" t="s">
        <v>147</v>
      </c>
      <c r="N286" s="89"/>
      <c r="O286" s="90"/>
      <c r="P286" s="89"/>
      <c r="Q286" s="92"/>
      <c r="R286" s="56"/>
      <c r="S286" s="56"/>
      <c r="T286" s="56"/>
      <c r="U286" s="56"/>
      <c r="V286" s="56"/>
      <c r="W286" s="56"/>
      <c r="X286" s="56"/>
      <c r="Y286" s="56"/>
      <c r="Z286" s="56"/>
      <c r="AA286" s="56"/>
      <c r="AB286" s="56"/>
      <c r="AC286" s="56"/>
      <c r="AD286" s="56"/>
      <c r="AE286" s="56"/>
      <c r="AF286" s="56"/>
      <c r="AG286" s="56"/>
      <c r="AH286" s="56"/>
      <c r="AI286" s="56"/>
      <c r="AJ286" s="56"/>
    </row>
    <row r="287" ht="21.75" customHeight="1">
      <c r="A287" s="85">
        <v>283.0</v>
      </c>
      <c r="B287" s="79" t="s">
        <v>630</v>
      </c>
      <c r="C287" s="79" t="s">
        <v>722</v>
      </c>
      <c r="D287" s="79" t="s">
        <v>161</v>
      </c>
      <c r="E287" s="86" t="s">
        <v>145</v>
      </c>
      <c r="F287" s="87">
        <v>1222.0</v>
      </c>
      <c r="G287" s="105">
        <v>41432.0</v>
      </c>
      <c r="H287" s="93" t="s">
        <v>729</v>
      </c>
      <c r="I287" s="93" t="s">
        <v>730</v>
      </c>
      <c r="J287" s="93" t="s">
        <v>147</v>
      </c>
      <c r="K287" s="93"/>
      <c r="L287" s="93" t="s">
        <v>731</v>
      </c>
      <c r="M287" s="93" t="s">
        <v>147</v>
      </c>
      <c r="N287" s="89"/>
      <c r="O287" s="90"/>
      <c r="P287" s="89"/>
      <c r="Q287" s="92"/>
      <c r="R287" s="56"/>
      <c r="S287" s="56"/>
      <c r="T287" s="56"/>
      <c r="U287" s="56"/>
      <c r="V287" s="56"/>
      <c r="W287" s="56"/>
      <c r="X287" s="56"/>
      <c r="Y287" s="56"/>
      <c r="Z287" s="56"/>
      <c r="AA287" s="56"/>
      <c r="AB287" s="56"/>
      <c r="AC287" s="56"/>
      <c r="AD287" s="56"/>
      <c r="AE287" s="56"/>
      <c r="AF287" s="56"/>
      <c r="AG287" s="56"/>
      <c r="AH287" s="56"/>
      <c r="AI287" s="56"/>
      <c r="AJ287" s="56"/>
    </row>
    <row r="288" ht="21.75" customHeight="1">
      <c r="A288" s="78">
        <v>284.0</v>
      </c>
      <c r="B288" s="79" t="s">
        <v>630</v>
      </c>
      <c r="C288" s="79" t="s">
        <v>722</v>
      </c>
      <c r="D288" s="79" t="s">
        <v>161</v>
      </c>
      <c r="E288" s="86" t="s">
        <v>145</v>
      </c>
      <c r="F288" s="87">
        <v>1847.0</v>
      </c>
      <c r="G288" s="105">
        <v>41515.0</v>
      </c>
      <c r="H288" s="93" t="s">
        <v>732</v>
      </c>
      <c r="I288" s="93" t="s">
        <v>733</v>
      </c>
      <c r="J288" s="93" t="s">
        <v>147</v>
      </c>
      <c r="K288" s="93"/>
      <c r="L288" s="93" t="s">
        <v>734</v>
      </c>
      <c r="M288" s="93" t="s">
        <v>147</v>
      </c>
      <c r="N288" s="89"/>
      <c r="O288" s="90"/>
      <c r="P288" s="89"/>
      <c r="Q288" s="92"/>
      <c r="R288" s="56"/>
      <c r="S288" s="56"/>
      <c r="T288" s="56"/>
      <c r="U288" s="56"/>
      <c r="V288" s="56"/>
      <c r="W288" s="56"/>
      <c r="X288" s="56"/>
      <c r="Y288" s="56"/>
      <c r="Z288" s="56"/>
      <c r="AA288" s="56"/>
      <c r="AB288" s="56"/>
      <c r="AC288" s="56"/>
      <c r="AD288" s="56"/>
      <c r="AE288" s="56"/>
      <c r="AF288" s="56"/>
      <c r="AG288" s="56"/>
      <c r="AH288" s="56"/>
      <c r="AI288" s="56"/>
      <c r="AJ288" s="56"/>
    </row>
    <row r="289" ht="21.75" customHeight="1">
      <c r="A289" s="78">
        <v>285.0</v>
      </c>
      <c r="B289" s="79" t="s">
        <v>630</v>
      </c>
      <c r="C289" s="79" t="s">
        <v>722</v>
      </c>
      <c r="D289" s="79" t="s">
        <v>161</v>
      </c>
      <c r="E289" s="86" t="s">
        <v>145</v>
      </c>
      <c r="F289" s="87">
        <v>2011.0</v>
      </c>
      <c r="G289" s="105">
        <v>41180.0</v>
      </c>
      <c r="H289" s="93" t="s">
        <v>735</v>
      </c>
      <c r="I289" s="93" t="s">
        <v>736</v>
      </c>
      <c r="J289" s="93" t="s">
        <v>147</v>
      </c>
      <c r="K289" s="93"/>
      <c r="L289" s="93" t="s">
        <v>737</v>
      </c>
      <c r="M289" s="93" t="s">
        <v>147</v>
      </c>
      <c r="N289" s="89"/>
      <c r="O289" s="90"/>
      <c r="P289" s="89"/>
      <c r="Q289" s="92"/>
      <c r="R289" s="56"/>
      <c r="S289" s="56"/>
      <c r="T289" s="56"/>
      <c r="U289" s="56"/>
      <c r="V289" s="56"/>
      <c r="W289" s="56"/>
      <c r="X289" s="56"/>
      <c r="Y289" s="56"/>
      <c r="Z289" s="56"/>
      <c r="AA289" s="56"/>
      <c r="AB289" s="56"/>
      <c r="AC289" s="56"/>
      <c r="AD289" s="56"/>
      <c r="AE289" s="56"/>
      <c r="AF289" s="56"/>
      <c r="AG289" s="56"/>
      <c r="AH289" s="56"/>
      <c r="AI289" s="56"/>
      <c r="AJ289" s="56"/>
    </row>
    <row r="290" ht="21.75" customHeight="1">
      <c r="A290" s="85">
        <v>286.0</v>
      </c>
      <c r="B290" s="79" t="s">
        <v>630</v>
      </c>
      <c r="C290" s="79" t="s">
        <v>722</v>
      </c>
      <c r="D290" s="79" t="s">
        <v>161</v>
      </c>
      <c r="E290" s="86" t="s">
        <v>145</v>
      </c>
      <c r="F290" s="87">
        <v>4107.0</v>
      </c>
      <c r="G290" s="105">
        <v>40849.0</v>
      </c>
      <c r="H290" s="93" t="s">
        <v>738</v>
      </c>
      <c r="I290" s="93" t="s">
        <v>739</v>
      </c>
      <c r="J290" s="93" t="s">
        <v>147</v>
      </c>
      <c r="K290" s="93"/>
      <c r="L290" s="93" t="s">
        <v>740</v>
      </c>
      <c r="M290" s="93" t="s">
        <v>147</v>
      </c>
      <c r="N290" s="89"/>
      <c r="O290" s="90"/>
      <c r="P290" s="89"/>
      <c r="Q290" s="92"/>
      <c r="R290" s="56"/>
      <c r="S290" s="56"/>
      <c r="T290" s="56"/>
      <c r="U290" s="56"/>
      <c r="V290" s="56"/>
      <c r="W290" s="56"/>
      <c r="X290" s="56"/>
      <c r="Y290" s="56"/>
      <c r="Z290" s="56"/>
      <c r="AA290" s="56"/>
      <c r="AB290" s="56"/>
      <c r="AC290" s="56"/>
      <c r="AD290" s="56"/>
      <c r="AE290" s="56"/>
      <c r="AF290" s="56"/>
      <c r="AG290" s="56"/>
      <c r="AH290" s="56"/>
      <c r="AI290" s="56"/>
      <c r="AJ290" s="56"/>
    </row>
    <row r="291" ht="21.75" customHeight="1">
      <c r="A291" s="78">
        <v>287.0</v>
      </c>
      <c r="B291" s="79" t="s">
        <v>630</v>
      </c>
      <c r="C291" s="79" t="s">
        <v>722</v>
      </c>
      <c r="D291" s="79" t="s">
        <v>161</v>
      </c>
      <c r="E291" s="86" t="s">
        <v>145</v>
      </c>
      <c r="F291" s="87">
        <v>4269.0</v>
      </c>
      <c r="G291" s="105">
        <v>40855.0</v>
      </c>
      <c r="H291" s="93" t="s">
        <v>741</v>
      </c>
      <c r="I291" s="93" t="s">
        <v>742</v>
      </c>
      <c r="J291" s="93" t="s">
        <v>147</v>
      </c>
      <c r="K291" s="93"/>
      <c r="L291" s="93" t="s">
        <v>743</v>
      </c>
      <c r="M291" s="93" t="s">
        <v>147</v>
      </c>
      <c r="N291" s="89"/>
      <c r="O291" s="90"/>
      <c r="P291" s="89"/>
      <c r="Q291" s="92"/>
      <c r="R291" s="56"/>
      <c r="S291" s="56"/>
      <c r="T291" s="56"/>
      <c r="U291" s="56"/>
      <c r="V291" s="56"/>
      <c r="W291" s="56"/>
      <c r="X291" s="56"/>
      <c r="Y291" s="56"/>
      <c r="Z291" s="56"/>
      <c r="AA291" s="56"/>
      <c r="AB291" s="56"/>
      <c r="AC291" s="56"/>
      <c r="AD291" s="56"/>
      <c r="AE291" s="56"/>
      <c r="AF291" s="56"/>
      <c r="AG291" s="56"/>
      <c r="AH291" s="56"/>
      <c r="AI291" s="56"/>
      <c r="AJ291" s="56"/>
    </row>
    <row r="292" ht="21.75" customHeight="1">
      <c r="A292" s="85">
        <v>288.0</v>
      </c>
      <c r="B292" s="79" t="s">
        <v>630</v>
      </c>
      <c r="C292" s="79" t="s">
        <v>722</v>
      </c>
      <c r="D292" s="79" t="s">
        <v>161</v>
      </c>
      <c r="E292" s="86" t="s">
        <v>145</v>
      </c>
      <c r="F292" s="87">
        <v>2013.0</v>
      </c>
      <c r="G292" s="105">
        <v>41180.0</v>
      </c>
      <c r="H292" s="93" t="s">
        <v>744</v>
      </c>
      <c r="I292" s="93" t="s">
        <v>745</v>
      </c>
      <c r="J292" s="93" t="s">
        <v>147</v>
      </c>
      <c r="K292" s="93"/>
      <c r="L292" s="93" t="s">
        <v>746</v>
      </c>
      <c r="M292" s="93" t="s">
        <v>147</v>
      </c>
      <c r="N292" s="89"/>
      <c r="O292" s="90"/>
      <c r="P292" s="89"/>
      <c r="Q292" s="92"/>
      <c r="R292" s="56"/>
      <c r="S292" s="56"/>
      <c r="T292" s="56"/>
      <c r="U292" s="56"/>
      <c r="V292" s="56"/>
      <c r="W292" s="56"/>
      <c r="X292" s="56"/>
      <c r="Y292" s="56"/>
      <c r="Z292" s="56"/>
      <c r="AA292" s="56"/>
      <c r="AB292" s="56"/>
      <c r="AC292" s="56"/>
      <c r="AD292" s="56"/>
      <c r="AE292" s="56"/>
      <c r="AF292" s="56"/>
      <c r="AG292" s="56"/>
      <c r="AH292" s="56"/>
      <c r="AI292" s="56"/>
      <c r="AJ292" s="56"/>
    </row>
    <row r="293" ht="21.75" customHeight="1">
      <c r="A293" s="85">
        <v>289.0</v>
      </c>
      <c r="B293" s="79" t="s">
        <v>630</v>
      </c>
      <c r="C293" s="79" t="s">
        <v>722</v>
      </c>
      <c r="D293" s="79" t="s">
        <v>161</v>
      </c>
      <c r="E293" s="86" t="s">
        <v>145</v>
      </c>
      <c r="F293" s="87">
        <v>1194.0</v>
      </c>
      <c r="G293" s="105">
        <v>41065.0</v>
      </c>
      <c r="H293" s="93" t="s">
        <v>747</v>
      </c>
      <c r="I293" s="93" t="s">
        <v>748</v>
      </c>
      <c r="J293" s="93" t="s">
        <v>147</v>
      </c>
      <c r="K293" s="93"/>
      <c r="L293" s="93" t="s">
        <v>148</v>
      </c>
      <c r="M293" s="93" t="s">
        <v>147</v>
      </c>
      <c r="N293" s="89"/>
      <c r="O293" s="90"/>
      <c r="P293" s="89"/>
      <c r="Q293" s="92"/>
      <c r="R293" s="56"/>
      <c r="S293" s="56"/>
      <c r="T293" s="56"/>
      <c r="U293" s="56"/>
      <c r="V293" s="56"/>
      <c r="W293" s="56"/>
      <c r="X293" s="56"/>
      <c r="Y293" s="56"/>
      <c r="Z293" s="56"/>
      <c r="AA293" s="56"/>
      <c r="AB293" s="56"/>
      <c r="AC293" s="56"/>
      <c r="AD293" s="56"/>
      <c r="AE293" s="56"/>
      <c r="AF293" s="56"/>
      <c r="AG293" s="56"/>
      <c r="AH293" s="56"/>
      <c r="AI293" s="56"/>
      <c r="AJ293" s="56"/>
    </row>
    <row r="294" ht="21.75" customHeight="1">
      <c r="A294" s="78">
        <v>290.0</v>
      </c>
      <c r="B294" s="79" t="s">
        <v>630</v>
      </c>
      <c r="C294" s="79" t="s">
        <v>722</v>
      </c>
      <c r="D294" s="79" t="s">
        <v>161</v>
      </c>
      <c r="E294" s="86" t="s">
        <v>145</v>
      </c>
      <c r="F294" s="87">
        <v>2196.0</v>
      </c>
      <c r="G294" s="105">
        <v>39976.0</v>
      </c>
      <c r="H294" s="93" t="s">
        <v>749</v>
      </c>
      <c r="I294" s="93" t="s">
        <v>750</v>
      </c>
      <c r="J294" s="93" t="s">
        <v>147</v>
      </c>
      <c r="K294" s="93"/>
      <c r="L294" s="93" t="s">
        <v>751</v>
      </c>
      <c r="M294" s="93" t="s">
        <v>147</v>
      </c>
      <c r="N294" s="89"/>
      <c r="O294" s="90"/>
      <c r="P294" s="89"/>
      <c r="Q294" s="92"/>
      <c r="R294" s="56"/>
      <c r="S294" s="56"/>
      <c r="T294" s="56"/>
      <c r="U294" s="56"/>
      <c r="V294" s="56"/>
      <c r="W294" s="56"/>
      <c r="X294" s="56"/>
      <c r="Y294" s="56"/>
      <c r="Z294" s="56"/>
      <c r="AA294" s="56"/>
      <c r="AB294" s="56"/>
      <c r="AC294" s="56"/>
      <c r="AD294" s="56"/>
      <c r="AE294" s="56"/>
      <c r="AF294" s="56"/>
      <c r="AG294" s="56"/>
      <c r="AH294" s="56"/>
      <c r="AI294" s="56"/>
      <c r="AJ294" s="56"/>
    </row>
    <row r="295" ht="21.75" customHeight="1">
      <c r="A295" s="85">
        <v>291.0</v>
      </c>
      <c r="B295" s="79" t="s">
        <v>630</v>
      </c>
      <c r="C295" s="79" t="s">
        <v>722</v>
      </c>
      <c r="D295" s="79" t="s">
        <v>161</v>
      </c>
      <c r="E295" s="86" t="s">
        <v>145</v>
      </c>
      <c r="F295" s="87">
        <v>624.0</v>
      </c>
      <c r="G295" s="105">
        <v>32597.0</v>
      </c>
      <c r="H295" s="93" t="s">
        <v>752</v>
      </c>
      <c r="I295" s="93"/>
      <c r="J295" s="93" t="s">
        <v>147</v>
      </c>
      <c r="K295" s="93"/>
      <c r="L295" s="93" t="s">
        <v>148</v>
      </c>
      <c r="M295" s="93" t="s">
        <v>147</v>
      </c>
      <c r="N295" s="89" t="s">
        <v>147</v>
      </c>
      <c r="O295" s="90"/>
      <c r="P295" s="89"/>
      <c r="Q295" s="92"/>
      <c r="R295" s="56"/>
      <c r="S295" s="56"/>
      <c r="T295" s="56"/>
      <c r="U295" s="56"/>
      <c r="V295" s="56"/>
      <c r="W295" s="56"/>
      <c r="X295" s="56"/>
      <c r="Y295" s="56"/>
      <c r="Z295" s="56"/>
      <c r="AA295" s="56"/>
      <c r="AB295" s="56"/>
      <c r="AC295" s="56"/>
      <c r="AD295" s="56"/>
      <c r="AE295" s="56"/>
      <c r="AF295" s="56"/>
      <c r="AG295" s="56"/>
      <c r="AH295" s="56"/>
      <c r="AI295" s="56"/>
      <c r="AJ295" s="56"/>
    </row>
    <row r="296" ht="21.75" customHeight="1">
      <c r="A296" s="85">
        <v>292.0</v>
      </c>
      <c r="B296" s="79" t="s">
        <v>630</v>
      </c>
      <c r="C296" s="79" t="s">
        <v>722</v>
      </c>
      <c r="D296" s="79" t="s">
        <v>230</v>
      </c>
      <c r="E296" s="86" t="s">
        <v>145</v>
      </c>
      <c r="F296" s="87">
        <v>103.0</v>
      </c>
      <c r="G296" s="105">
        <v>41719.0</v>
      </c>
      <c r="H296" s="93" t="s">
        <v>753</v>
      </c>
      <c r="I296" s="93"/>
      <c r="J296" s="93" t="s">
        <v>147</v>
      </c>
      <c r="K296" s="93"/>
      <c r="L296" s="93" t="s">
        <v>148</v>
      </c>
      <c r="M296" s="93" t="s">
        <v>147</v>
      </c>
      <c r="N296" s="89"/>
      <c r="O296" s="90"/>
      <c r="P296" s="89"/>
      <c r="Q296" s="92"/>
      <c r="R296" s="56"/>
      <c r="S296" s="56"/>
      <c r="T296" s="56"/>
      <c r="U296" s="56"/>
      <c r="V296" s="56"/>
      <c r="W296" s="56"/>
      <c r="X296" s="56"/>
      <c r="Y296" s="56"/>
      <c r="Z296" s="56"/>
      <c r="AA296" s="56"/>
      <c r="AB296" s="56"/>
      <c r="AC296" s="56"/>
      <c r="AD296" s="56"/>
      <c r="AE296" s="56"/>
      <c r="AF296" s="56"/>
      <c r="AG296" s="56"/>
      <c r="AH296" s="56"/>
      <c r="AI296" s="56"/>
      <c r="AJ296" s="56"/>
    </row>
    <row r="297" ht="21.75" customHeight="1">
      <c r="A297" s="78">
        <v>293.0</v>
      </c>
      <c r="B297" s="79" t="s">
        <v>630</v>
      </c>
      <c r="C297" s="79" t="s">
        <v>722</v>
      </c>
      <c r="D297" s="79" t="s">
        <v>230</v>
      </c>
      <c r="E297" s="86" t="s">
        <v>145</v>
      </c>
      <c r="F297" s="87">
        <v>182.0</v>
      </c>
      <c r="G297" s="105">
        <v>42874.0</v>
      </c>
      <c r="H297" s="93" t="s">
        <v>754</v>
      </c>
      <c r="I297" s="93"/>
      <c r="J297" s="93" t="s">
        <v>147</v>
      </c>
      <c r="K297" s="93"/>
      <c r="L297" s="93" t="s">
        <v>148</v>
      </c>
      <c r="M297" s="93" t="s">
        <v>147</v>
      </c>
      <c r="N297" s="89"/>
      <c r="O297" s="90"/>
      <c r="P297" s="89"/>
      <c r="Q297" s="92"/>
      <c r="R297" s="56"/>
      <c r="S297" s="56"/>
      <c r="T297" s="56"/>
      <c r="U297" s="56"/>
      <c r="V297" s="56"/>
      <c r="W297" s="56"/>
      <c r="X297" s="56"/>
      <c r="Y297" s="56"/>
      <c r="Z297" s="56"/>
      <c r="AA297" s="56"/>
      <c r="AB297" s="56"/>
      <c r="AC297" s="56"/>
      <c r="AD297" s="56"/>
      <c r="AE297" s="56"/>
      <c r="AF297" s="56"/>
      <c r="AG297" s="56"/>
      <c r="AH297" s="56"/>
      <c r="AI297" s="56"/>
      <c r="AJ297" s="56"/>
    </row>
    <row r="298" ht="21.75" customHeight="1">
      <c r="A298" s="85">
        <v>294.0</v>
      </c>
      <c r="B298" s="79" t="s">
        <v>630</v>
      </c>
      <c r="C298" s="79" t="s">
        <v>722</v>
      </c>
      <c r="D298" s="79" t="s">
        <v>230</v>
      </c>
      <c r="E298" s="86" t="s">
        <v>145</v>
      </c>
      <c r="F298" s="87">
        <v>97.0</v>
      </c>
      <c r="G298" s="105">
        <v>42809.0</v>
      </c>
      <c r="H298" s="93" t="s">
        <v>755</v>
      </c>
      <c r="I298" s="93"/>
      <c r="J298" s="93" t="s">
        <v>147</v>
      </c>
      <c r="K298" s="93"/>
      <c r="L298" s="93" t="s">
        <v>148</v>
      </c>
      <c r="M298" s="93" t="s">
        <v>147</v>
      </c>
      <c r="N298" s="89"/>
      <c r="O298" s="90"/>
      <c r="P298" s="89"/>
      <c r="Q298" s="92"/>
      <c r="R298" s="56"/>
      <c r="S298" s="56"/>
      <c r="T298" s="56"/>
      <c r="U298" s="56"/>
      <c r="V298" s="56"/>
      <c r="W298" s="56"/>
      <c r="X298" s="56"/>
      <c r="Y298" s="56"/>
      <c r="Z298" s="56"/>
      <c r="AA298" s="56"/>
      <c r="AB298" s="56"/>
      <c r="AC298" s="56"/>
      <c r="AD298" s="56"/>
      <c r="AE298" s="56"/>
      <c r="AF298" s="56"/>
      <c r="AG298" s="56"/>
      <c r="AH298" s="56"/>
      <c r="AI298" s="56"/>
      <c r="AJ298" s="56"/>
    </row>
    <row r="299" ht="21.75" customHeight="1">
      <c r="A299" s="85">
        <v>295.0</v>
      </c>
      <c r="B299" s="79" t="s">
        <v>630</v>
      </c>
      <c r="C299" s="79" t="s">
        <v>722</v>
      </c>
      <c r="D299" s="79" t="s">
        <v>230</v>
      </c>
      <c r="E299" s="86" t="s">
        <v>145</v>
      </c>
      <c r="F299" s="106">
        <v>37.0</v>
      </c>
      <c r="G299" s="105">
        <v>43136.0</v>
      </c>
      <c r="H299" s="93" t="s">
        <v>756</v>
      </c>
      <c r="I299" s="93"/>
      <c r="J299" s="93" t="s">
        <v>147</v>
      </c>
      <c r="K299" s="93"/>
      <c r="L299" s="93" t="s">
        <v>148</v>
      </c>
      <c r="M299" s="93" t="s">
        <v>147</v>
      </c>
      <c r="N299" s="89"/>
      <c r="O299" s="90"/>
      <c r="P299" s="89"/>
      <c r="Q299" s="92"/>
      <c r="R299" s="56"/>
      <c r="S299" s="56"/>
      <c r="T299" s="56"/>
      <c r="U299" s="56"/>
      <c r="V299" s="56"/>
      <c r="W299" s="56"/>
      <c r="X299" s="56"/>
      <c r="Y299" s="56"/>
      <c r="Z299" s="56"/>
      <c r="AA299" s="56"/>
      <c r="AB299" s="56"/>
      <c r="AC299" s="56"/>
      <c r="AD299" s="56"/>
      <c r="AE299" s="56"/>
      <c r="AF299" s="56"/>
      <c r="AG299" s="56"/>
      <c r="AH299" s="56"/>
      <c r="AI299" s="56"/>
      <c r="AJ299" s="56"/>
    </row>
    <row r="300" ht="21.75" customHeight="1">
      <c r="A300" s="78">
        <v>296.0</v>
      </c>
      <c r="B300" s="79" t="s">
        <v>630</v>
      </c>
      <c r="C300" s="79" t="s">
        <v>722</v>
      </c>
      <c r="D300" s="79" t="s">
        <v>230</v>
      </c>
      <c r="E300" s="86" t="s">
        <v>145</v>
      </c>
      <c r="F300" s="87">
        <v>706.0</v>
      </c>
      <c r="G300" s="105">
        <v>42724.0</v>
      </c>
      <c r="H300" s="93" t="s">
        <v>757</v>
      </c>
      <c r="I300" s="93"/>
      <c r="J300" s="93" t="s">
        <v>147</v>
      </c>
      <c r="K300" s="93"/>
      <c r="L300" s="93" t="s">
        <v>148</v>
      </c>
      <c r="M300" s="93" t="s">
        <v>147</v>
      </c>
      <c r="N300" s="89"/>
      <c r="O300" s="90"/>
      <c r="P300" s="89"/>
      <c r="Q300" s="92"/>
      <c r="R300" s="56"/>
      <c r="S300" s="56"/>
      <c r="T300" s="56"/>
      <c r="U300" s="56"/>
      <c r="V300" s="56"/>
      <c r="W300" s="56"/>
      <c r="X300" s="56"/>
      <c r="Y300" s="56"/>
      <c r="Z300" s="56"/>
      <c r="AA300" s="56"/>
      <c r="AB300" s="56"/>
      <c r="AC300" s="56"/>
      <c r="AD300" s="56"/>
      <c r="AE300" s="56"/>
      <c r="AF300" s="56"/>
      <c r="AG300" s="56"/>
      <c r="AH300" s="56"/>
      <c r="AI300" s="56"/>
      <c r="AJ300" s="56"/>
    </row>
    <row r="301" ht="21.75" customHeight="1">
      <c r="A301" s="85">
        <v>297.0</v>
      </c>
      <c r="B301" s="79" t="s">
        <v>630</v>
      </c>
      <c r="C301" s="79" t="s">
        <v>722</v>
      </c>
      <c r="D301" s="79" t="s">
        <v>230</v>
      </c>
      <c r="E301" s="86" t="s">
        <v>145</v>
      </c>
      <c r="F301" s="87">
        <v>193.0</v>
      </c>
      <c r="G301" s="105">
        <v>42495.0</v>
      </c>
      <c r="H301" s="93" t="s">
        <v>758</v>
      </c>
      <c r="I301" s="93"/>
      <c r="J301" s="93" t="s">
        <v>147</v>
      </c>
      <c r="K301" s="93"/>
      <c r="L301" s="93" t="s">
        <v>148</v>
      </c>
      <c r="M301" s="93" t="s">
        <v>147</v>
      </c>
      <c r="N301" s="89"/>
      <c r="O301" s="90"/>
      <c r="P301" s="89"/>
      <c r="Q301" s="92"/>
      <c r="R301" s="56"/>
      <c r="S301" s="56"/>
      <c r="T301" s="56"/>
      <c r="U301" s="56"/>
      <c r="V301" s="56"/>
      <c r="W301" s="56"/>
      <c r="X301" s="56"/>
      <c r="Y301" s="56"/>
      <c r="Z301" s="56"/>
      <c r="AA301" s="56"/>
      <c r="AB301" s="56"/>
      <c r="AC301" s="56"/>
      <c r="AD301" s="56"/>
      <c r="AE301" s="56"/>
      <c r="AF301" s="56"/>
      <c r="AG301" s="56"/>
      <c r="AH301" s="56"/>
      <c r="AI301" s="56"/>
      <c r="AJ301" s="56"/>
    </row>
    <row r="302" ht="21.75" customHeight="1">
      <c r="A302" s="85">
        <v>298.0</v>
      </c>
      <c r="B302" s="79" t="s">
        <v>630</v>
      </c>
      <c r="C302" s="79" t="s">
        <v>722</v>
      </c>
      <c r="D302" s="79" t="s">
        <v>230</v>
      </c>
      <c r="E302" s="86" t="s">
        <v>145</v>
      </c>
      <c r="F302" s="87">
        <v>628.0</v>
      </c>
      <c r="G302" s="105">
        <v>42340.0</v>
      </c>
      <c r="H302" s="93" t="s">
        <v>759</v>
      </c>
      <c r="I302" s="93"/>
      <c r="J302" s="93" t="s">
        <v>147</v>
      </c>
      <c r="K302" s="93"/>
      <c r="L302" s="93" t="s">
        <v>148</v>
      </c>
      <c r="M302" s="93" t="s">
        <v>147</v>
      </c>
      <c r="N302" s="89"/>
      <c r="O302" s="90"/>
      <c r="P302" s="89"/>
      <c r="Q302" s="92"/>
      <c r="R302" s="56"/>
      <c r="S302" s="56"/>
      <c r="T302" s="56"/>
      <c r="U302" s="56"/>
      <c r="V302" s="56"/>
      <c r="W302" s="56"/>
      <c r="X302" s="56"/>
      <c r="Y302" s="56"/>
      <c r="Z302" s="56"/>
      <c r="AA302" s="56"/>
      <c r="AB302" s="56"/>
      <c r="AC302" s="56"/>
      <c r="AD302" s="56"/>
      <c r="AE302" s="56"/>
      <c r="AF302" s="56"/>
      <c r="AG302" s="56"/>
      <c r="AH302" s="56"/>
      <c r="AI302" s="56"/>
      <c r="AJ302" s="56"/>
    </row>
    <row r="303" ht="21.75" customHeight="1">
      <c r="A303" s="78">
        <v>299.0</v>
      </c>
      <c r="B303" s="79" t="s">
        <v>630</v>
      </c>
      <c r="C303" s="79" t="s">
        <v>722</v>
      </c>
      <c r="D303" s="79" t="s">
        <v>230</v>
      </c>
      <c r="E303" s="86" t="s">
        <v>145</v>
      </c>
      <c r="F303" s="87">
        <v>620.0</v>
      </c>
      <c r="G303" s="105">
        <v>42334.0</v>
      </c>
      <c r="H303" s="93" t="s">
        <v>760</v>
      </c>
      <c r="I303" s="93"/>
      <c r="J303" s="93" t="s">
        <v>147</v>
      </c>
      <c r="K303" s="93"/>
      <c r="L303" s="93" t="s">
        <v>148</v>
      </c>
      <c r="M303" s="93" t="s">
        <v>147</v>
      </c>
      <c r="N303" s="89"/>
      <c r="O303" s="90"/>
      <c r="P303" s="89"/>
      <c r="Q303" s="92"/>
      <c r="R303" s="56"/>
      <c r="S303" s="56"/>
      <c r="T303" s="56"/>
      <c r="U303" s="56"/>
      <c r="V303" s="56"/>
      <c r="W303" s="56"/>
      <c r="X303" s="56"/>
      <c r="Y303" s="56"/>
      <c r="Z303" s="56"/>
      <c r="AA303" s="56"/>
      <c r="AB303" s="56"/>
      <c r="AC303" s="56"/>
      <c r="AD303" s="56"/>
      <c r="AE303" s="56"/>
      <c r="AF303" s="56"/>
      <c r="AG303" s="56"/>
      <c r="AH303" s="56"/>
      <c r="AI303" s="56"/>
      <c r="AJ303" s="56"/>
    </row>
    <row r="304" ht="21.75" customHeight="1">
      <c r="A304" s="85">
        <v>300.0</v>
      </c>
      <c r="B304" s="79" t="s">
        <v>630</v>
      </c>
      <c r="C304" s="79" t="s">
        <v>722</v>
      </c>
      <c r="D304" s="79" t="s">
        <v>230</v>
      </c>
      <c r="E304" s="86" t="s">
        <v>145</v>
      </c>
      <c r="F304" s="87">
        <v>533.0</v>
      </c>
      <c r="G304" s="105">
        <v>42285.0</v>
      </c>
      <c r="H304" s="93" t="s">
        <v>761</v>
      </c>
      <c r="I304" s="93"/>
      <c r="J304" s="93" t="s">
        <v>762</v>
      </c>
      <c r="K304" s="93"/>
      <c r="L304" s="93" t="s">
        <v>148</v>
      </c>
      <c r="M304" s="93" t="s">
        <v>147</v>
      </c>
      <c r="N304" s="89"/>
      <c r="O304" s="90"/>
      <c r="P304" s="89"/>
      <c r="Q304" s="92"/>
      <c r="R304" s="56"/>
      <c r="S304" s="56"/>
      <c r="T304" s="56"/>
      <c r="U304" s="56"/>
      <c r="V304" s="56"/>
      <c r="W304" s="56"/>
      <c r="X304" s="56"/>
      <c r="Y304" s="56"/>
      <c r="Z304" s="56"/>
      <c r="AA304" s="56"/>
      <c r="AB304" s="56"/>
      <c r="AC304" s="56"/>
      <c r="AD304" s="56"/>
      <c r="AE304" s="56"/>
      <c r="AF304" s="56"/>
      <c r="AG304" s="56"/>
      <c r="AH304" s="56"/>
      <c r="AI304" s="56"/>
      <c r="AJ304" s="56"/>
    </row>
    <row r="305" ht="21.75" customHeight="1">
      <c r="A305" s="78">
        <v>301.0</v>
      </c>
      <c r="B305" s="79" t="s">
        <v>630</v>
      </c>
      <c r="C305" s="79" t="s">
        <v>722</v>
      </c>
      <c r="D305" s="79" t="s">
        <v>230</v>
      </c>
      <c r="E305" s="86" t="s">
        <v>145</v>
      </c>
      <c r="F305" s="87">
        <v>237.0</v>
      </c>
      <c r="G305" s="105">
        <v>40410.0</v>
      </c>
      <c r="H305" s="93" t="s">
        <v>763</v>
      </c>
      <c r="I305" s="93"/>
      <c r="J305" s="93" t="s">
        <v>147</v>
      </c>
      <c r="K305" s="93"/>
      <c r="L305" s="93" t="s">
        <v>148</v>
      </c>
      <c r="M305" s="93" t="s">
        <v>147</v>
      </c>
      <c r="N305" s="89"/>
      <c r="O305" s="90"/>
      <c r="P305" s="89"/>
      <c r="Q305" s="92"/>
      <c r="R305" s="56"/>
      <c r="S305" s="56"/>
      <c r="T305" s="56"/>
      <c r="U305" s="56"/>
      <c r="V305" s="56"/>
      <c r="W305" s="56"/>
      <c r="X305" s="56"/>
      <c r="Y305" s="56"/>
      <c r="Z305" s="56"/>
      <c r="AA305" s="56"/>
      <c r="AB305" s="56"/>
      <c r="AC305" s="56"/>
      <c r="AD305" s="56"/>
      <c r="AE305" s="56"/>
      <c r="AF305" s="56"/>
      <c r="AG305" s="56"/>
      <c r="AH305" s="56"/>
      <c r="AI305" s="56"/>
      <c r="AJ305" s="56"/>
    </row>
    <row r="306" ht="21.75" customHeight="1">
      <c r="A306" s="85">
        <v>302.0</v>
      </c>
      <c r="B306" s="79" t="s">
        <v>630</v>
      </c>
      <c r="C306" s="79" t="s">
        <v>722</v>
      </c>
      <c r="D306" s="79" t="s">
        <v>230</v>
      </c>
      <c r="E306" s="86" t="s">
        <v>145</v>
      </c>
      <c r="F306" s="87">
        <v>531.0</v>
      </c>
      <c r="G306" s="105">
        <v>40141.0</v>
      </c>
      <c r="H306" s="93" t="s">
        <v>764</v>
      </c>
      <c r="I306" s="93"/>
      <c r="J306" s="93" t="s">
        <v>147</v>
      </c>
      <c r="K306" s="93"/>
      <c r="L306" s="93" t="s">
        <v>148</v>
      </c>
      <c r="M306" s="93" t="s">
        <v>147</v>
      </c>
      <c r="N306" s="89"/>
      <c r="O306" s="90"/>
      <c r="P306" s="89"/>
      <c r="Q306" s="92"/>
      <c r="R306" s="56"/>
      <c r="S306" s="56"/>
      <c r="T306" s="56"/>
      <c r="U306" s="56"/>
      <c r="V306" s="56"/>
      <c r="W306" s="56"/>
      <c r="X306" s="56"/>
      <c r="Y306" s="56"/>
      <c r="Z306" s="56"/>
      <c r="AA306" s="56"/>
      <c r="AB306" s="56"/>
      <c r="AC306" s="56"/>
      <c r="AD306" s="56"/>
      <c r="AE306" s="56"/>
      <c r="AF306" s="56"/>
      <c r="AG306" s="56"/>
      <c r="AH306" s="56"/>
      <c r="AI306" s="56"/>
      <c r="AJ306" s="56"/>
    </row>
    <row r="307" ht="21.75" customHeight="1">
      <c r="A307" s="85">
        <v>303.0</v>
      </c>
      <c r="B307" s="79" t="s">
        <v>630</v>
      </c>
      <c r="C307" s="79" t="s">
        <v>722</v>
      </c>
      <c r="D307" s="79" t="s">
        <v>230</v>
      </c>
      <c r="E307" s="86" t="s">
        <v>145</v>
      </c>
      <c r="F307" s="87">
        <v>669.0</v>
      </c>
      <c r="G307" s="105">
        <v>39801.0</v>
      </c>
      <c r="H307" s="93" t="s">
        <v>765</v>
      </c>
      <c r="I307" s="93"/>
      <c r="J307" s="93" t="s">
        <v>147</v>
      </c>
      <c r="K307" s="93"/>
      <c r="L307" s="93" t="s">
        <v>148</v>
      </c>
      <c r="M307" s="93" t="s">
        <v>147</v>
      </c>
      <c r="N307" s="89"/>
      <c r="O307" s="90"/>
      <c r="P307" s="89"/>
      <c r="Q307" s="92"/>
      <c r="R307" s="56"/>
      <c r="S307" s="56"/>
      <c r="T307" s="56"/>
      <c r="U307" s="56"/>
      <c r="V307" s="56"/>
      <c r="W307" s="56"/>
      <c r="X307" s="56"/>
      <c r="Y307" s="56"/>
      <c r="Z307" s="56"/>
      <c r="AA307" s="56"/>
      <c r="AB307" s="56"/>
      <c r="AC307" s="56"/>
      <c r="AD307" s="56"/>
      <c r="AE307" s="56"/>
      <c r="AF307" s="56"/>
      <c r="AG307" s="56"/>
      <c r="AH307" s="56"/>
      <c r="AI307" s="56"/>
      <c r="AJ307" s="56"/>
    </row>
    <row r="308" ht="21.75" customHeight="1">
      <c r="A308" s="85">
        <v>304.0</v>
      </c>
      <c r="B308" s="79" t="s">
        <v>630</v>
      </c>
      <c r="C308" s="79" t="s">
        <v>722</v>
      </c>
      <c r="D308" s="79" t="s">
        <v>230</v>
      </c>
      <c r="E308" s="86" t="s">
        <v>145</v>
      </c>
      <c r="F308" s="87">
        <v>354.0</v>
      </c>
      <c r="G308" s="105">
        <v>39330.0</v>
      </c>
      <c r="H308" s="93" t="s">
        <v>766</v>
      </c>
      <c r="I308" s="93"/>
      <c r="J308" s="93" t="s">
        <v>147</v>
      </c>
      <c r="K308" s="93"/>
      <c r="L308" s="93" t="s">
        <v>148</v>
      </c>
      <c r="M308" s="93" t="s">
        <v>147</v>
      </c>
      <c r="N308" s="89" t="s">
        <v>147</v>
      </c>
      <c r="O308" s="90"/>
      <c r="P308" s="89" t="s">
        <v>767</v>
      </c>
      <c r="Q308" s="92"/>
      <c r="R308" s="56"/>
      <c r="S308" s="56"/>
      <c r="T308" s="56"/>
      <c r="U308" s="56"/>
      <c r="V308" s="56"/>
      <c r="W308" s="56"/>
      <c r="X308" s="56"/>
      <c r="Y308" s="56"/>
      <c r="Z308" s="56"/>
      <c r="AA308" s="56"/>
      <c r="AB308" s="56"/>
      <c r="AC308" s="56"/>
      <c r="AD308" s="56"/>
      <c r="AE308" s="56"/>
      <c r="AF308" s="56"/>
      <c r="AG308" s="56"/>
      <c r="AH308" s="56"/>
      <c r="AI308" s="56"/>
      <c r="AJ308" s="56"/>
    </row>
    <row r="309" ht="21.75" customHeight="1">
      <c r="A309" s="85">
        <v>305.0</v>
      </c>
      <c r="B309" s="79" t="s">
        <v>630</v>
      </c>
      <c r="C309" s="79" t="s">
        <v>722</v>
      </c>
      <c r="D309" s="79" t="s">
        <v>230</v>
      </c>
      <c r="E309" s="86" t="s">
        <v>145</v>
      </c>
      <c r="F309" s="87">
        <v>355.0</v>
      </c>
      <c r="G309" s="105">
        <v>39330.0</v>
      </c>
      <c r="H309" s="93" t="s">
        <v>768</v>
      </c>
      <c r="I309" s="93"/>
      <c r="J309" s="93" t="s">
        <v>147</v>
      </c>
      <c r="K309" s="93"/>
      <c r="L309" s="93" t="s">
        <v>148</v>
      </c>
      <c r="M309" s="93" t="s">
        <v>147</v>
      </c>
      <c r="N309" s="89" t="s">
        <v>147</v>
      </c>
      <c r="O309" s="90"/>
      <c r="P309" s="89"/>
      <c r="Q309" s="92"/>
      <c r="R309" s="56"/>
      <c r="S309" s="56"/>
      <c r="T309" s="56"/>
      <c r="U309" s="56"/>
      <c r="V309" s="56"/>
      <c r="W309" s="56"/>
      <c r="X309" s="56"/>
      <c r="Y309" s="56"/>
      <c r="Z309" s="56"/>
      <c r="AA309" s="56"/>
      <c r="AB309" s="56"/>
      <c r="AC309" s="56"/>
      <c r="AD309" s="56"/>
      <c r="AE309" s="56"/>
      <c r="AF309" s="56"/>
      <c r="AG309" s="56"/>
      <c r="AH309" s="56"/>
      <c r="AI309" s="56"/>
      <c r="AJ309" s="56"/>
    </row>
    <row r="310" ht="21.75" customHeight="1">
      <c r="A310" s="78">
        <v>306.0</v>
      </c>
      <c r="B310" s="79" t="s">
        <v>630</v>
      </c>
      <c r="C310" s="79" t="s">
        <v>722</v>
      </c>
      <c r="D310" s="79" t="s">
        <v>230</v>
      </c>
      <c r="E310" s="86" t="s">
        <v>145</v>
      </c>
      <c r="F310" s="87">
        <v>248.0</v>
      </c>
      <c r="G310" s="105">
        <v>39269.0</v>
      </c>
      <c r="H310" s="93" t="s">
        <v>757</v>
      </c>
      <c r="I310" s="93"/>
      <c r="J310" s="93" t="s">
        <v>147</v>
      </c>
      <c r="K310" s="93"/>
      <c r="L310" s="93" t="s">
        <v>148</v>
      </c>
      <c r="M310" s="93"/>
      <c r="N310" s="89" t="s">
        <v>147</v>
      </c>
      <c r="O310" s="90"/>
      <c r="P310" s="89"/>
      <c r="Q310" s="92"/>
      <c r="R310" s="56"/>
      <c r="S310" s="56"/>
      <c r="T310" s="56"/>
      <c r="U310" s="56"/>
      <c r="V310" s="56"/>
      <c r="W310" s="56"/>
      <c r="X310" s="56"/>
      <c r="Y310" s="56"/>
      <c r="Z310" s="56"/>
      <c r="AA310" s="56"/>
      <c r="AB310" s="56"/>
      <c r="AC310" s="56"/>
      <c r="AD310" s="56"/>
      <c r="AE310" s="56"/>
      <c r="AF310" s="56"/>
      <c r="AG310" s="56"/>
      <c r="AH310" s="56"/>
      <c r="AI310" s="56"/>
      <c r="AJ310" s="56"/>
    </row>
    <row r="311" ht="21.75" customHeight="1">
      <c r="A311" s="85">
        <v>307.0</v>
      </c>
      <c r="B311" s="79" t="s">
        <v>630</v>
      </c>
      <c r="C311" s="79" t="s">
        <v>722</v>
      </c>
      <c r="D311" s="79" t="s">
        <v>230</v>
      </c>
      <c r="E311" s="86" t="s">
        <v>145</v>
      </c>
      <c r="F311" s="87">
        <v>356.0</v>
      </c>
      <c r="G311" s="105">
        <v>39330.0</v>
      </c>
      <c r="H311" s="93" t="s">
        <v>769</v>
      </c>
      <c r="I311" s="93"/>
      <c r="J311" s="93" t="s">
        <v>147</v>
      </c>
      <c r="K311" s="93"/>
      <c r="L311" s="93" t="s">
        <v>148</v>
      </c>
      <c r="M311" s="93" t="s">
        <v>147</v>
      </c>
      <c r="N311" s="89" t="s">
        <v>147</v>
      </c>
      <c r="O311" s="90"/>
      <c r="P311" s="89"/>
      <c r="Q311" s="92"/>
      <c r="R311" s="56"/>
      <c r="S311" s="56"/>
      <c r="T311" s="56"/>
      <c r="U311" s="56"/>
      <c r="V311" s="56"/>
      <c r="W311" s="56"/>
      <c r="X311" s="56"/>
      <c r="Y311" s="56"/>
      <c r="Z311" s="56"/>
      <c r="AA311" s="56"/>
      <c r="AB311" s="56"/>
      <c r="AC311" s="56"/>
      <c r="AD311" s="56"/>
      <c r="AE311" s="56"/>
      <c r="AF311" s="56"/>
      <c r="AG311" s="56"/>
      <c r="AH311" s="56"/>
      <c r="AI311" s="56"/>
      <c r="AJ311" s="56"/>
    </row>
    <row r="312" ht="21.75" customHeight="1">
      <c r="A312" s="85">
        <v>308.0</v>
      </c>
      <c r="B312" s="79" t="s">
        <v>770</v>
      </c>
      <c r="C312" s="79" t="s">
        <v>143</v>
      </c>
      <c r="D312" s="79" t="s">
        <v>144</v>
      </c>
      <c r="E312" s="86" t="s">
        <v>145</v>
      </c>
      <c r="F312" s="87">
        <v>1822.0</v>
      </c>
      <c r="G312" s="105">
        <v>42739.0</v>
      </c>
      <c r="H312" s="93" t="s">
        <v>771</v>
      </c>
      <c r="I312" s="93"/>
      <c r="J312" s="93" t="s">
        <v>147</v>
      </c>
      <c r="K312" s="93"/>
      <c r="L312" s="93" t="s">
        <v>148</v>
      </c>
      <c r="M312" s="93" t="s">
        <v>147</v>
      </c>
      <c r="N312" s="89"/>
      <c r="O312" s="90"/>
      <c r="P312" s="89"/>
      <c r="Q312" s="92"/>
      <c r="R312" s="56"/>
      <c r="S312" s="56"/>
      <c r="T312" s="56"/>
      <c r="U312" s="56"/>
      <c r="V312" s="56"/>
      <c r="W312" s="56"/>
      <c r="X312" s="56"/>
      <c r="Y312" s="56"/>
      <c r="Z312" s="56"/>
      <c r="AA312" s="56"/>
      <c r="AB312" s="56"/>
      <c r="AC312" s="56"/>
      <c r="AD312" s="56"/>
      <c r="AE312" s="56"/>
      <c r="AF312" s="56"/>
      <c r="AG312" s="56"/>
      <c r="AH312" s="56"/>
      <c r="AI312" s="56"/>
      <c r="AJ312" s="56"/>
    </row>
    <row r="313" ht="21.75" customHeight="1">
      <c r="A313" s="85">
        <v>309.0</v>
      </c>
      <c r="B313" s="79" t="s">
        <v>770</v>
      </c>
      <c r="C313" s="79" t="s">
        <v>143</v>
      </c>
      <c r="D313" s="79" t="s">
        <v>144</v>
      </c>
      <c r="E313" s="86" t="s">
        <v>145</v>
      </c>
      <c r="F313" s="87">
        <v>1093.0</v>
      </c>
      <c r="G313" s="105">
        <v>38970.0</v>
      </c>
      <c r="H313" s="93" t="s">
        <v>772</v>
      </c>
      <c r="I313" s="93"/>
      <c r="J313" s="93" t="s">
        <v>147</v>
      </c>
      <c r="K313" s="93"/>
      <c r="L313" s="93" t="s">
        <v>148</v>
      </c>
      <c r="M313" s="93" t="s">
        <v>147</v>
      </c>
      <c r="N313" s="89"/>
      <c r="O313" s="90"/>
      <c r="P313" s="89"/>
      <c r="Q313" s="92"/>
      <c r="R313" s="56"/>
      <c r="S313" s="56"/>
      <c r="T313" s="56"/>
      <c r="U313" s="56"/>
      <c r="V313" s="56"/>
      <c r="W313" s="56"/>
      <c r="X313" s="56"/>
      <c r="Y313" s="56"/>
      <c r="Z313" s="56"/>
      <c r="AA313" s="56"/>
      <c r="AB313" s="56"/>
      <c r="AC313" s="56"/>
      <c r="AD313" s="56"/>
      <c r="AE313" s="56"/>
      <c r="AF313" s="56"/>
      <c r="AG313" s="56"/>
      <c r="AH313" s="56"/>
      <c r="AI313" s="56"/>
      <c r="AJ313" s="56"/>
    </row>
    <row r="314" ht="21.75" customHeight="1">
      <c r="A314" s="78">
        <v>310.0</v>
      </c>
      <c r="B314" s="79" t="s">
        <v>770</v>
      </c>
      <c r="C314" s="79" t="s">
        <v>143</v>
      </c>
      <c r="D314" s="79" t="s">
        <v>144</v>
      </c>
      <c r="E314" s="86" t="s">
        <v>145</v>
      </c>
      <c r="F314" s="87">
        <v>1010.0</v>
      </c>
      <c r="G314" s="105">
        <v>38740.0</v>
      </c>
      <c r="H314" s="93" t="s">
        <v>773</v>
      </c>
      <c r="I314" s="93" t="s">
        <v>774</v>
      </c>
      <c r="J314" s="93" t="s">
        <v>147</v>
      </c>
      <c r="K314" s="93"/>
      <c r="L314" s="93" t="s">
        <v>148</v>
      </c>
      <c r="M314" s="93" t="s">
        <v>147</v>
      </c>
      <c r="N314" s="89"/>
      <c r="O314" s="90"/>
      <c r="P314" s="89" t="s">
        <v>775</v>
      </c>
      <c r="Q314" s="92"/>
      <c r="R314" s="56"/>
      <c r="S314" s="56"/>
      <c r="T314" s="56"/>
      <c r="U314" s="56"/>
      <c r="V314" s="56"/>
      <c r="W314" s="56"/>
      <c r="X314" s="56"/>
      <c r="Y314" s="56"/>
      <c r="Z314" s="56"/>
      <c r="AA314" s="56"/>
      <c r="AB314" s="56"/>
      <c r="AC314" s="56"/>
      <c r="AD314" s="56"/>
      <c r="AE314" s="56"/>
      <c r="AF314" s="56"/>
      <c r="AG314" s="56"/>
      <c r="AH314" s="56"/>
      <c r="AI314" s="56"/>
      <c r="AJ314" s="56"/>
    </row>
    <row r="315" ht="21.75" customHeight="1">
      <c r="A315" s="85">
        <v>311.0</v>
      </c>
      <c r="B315" s="79" t="s">
        <v>770</v>
      </c>
      <c r="C315" s="79" t="s">
        <v>143</v>
      </c>
      <c r="D315" s="79" t="s">
        <v>144</v>
      </c>
      <c r="E315" s="86" t="s">
        <v>145</v>
      </c>
      <c r="F315" s="87">
        <v>432.0</v>
      </c>
      <c r="G315" s="105">
        <v>35824.0</v>
      </c>
      <c r="H315" s="93" t="s">
        <v>776</v>
      </c>
      <c r="I315" s="93"/>
      <c r="J315" s="93" t="s">
        <v>147</v>
      </c>
      <c r="K315" s="93"/>
      <c r="L315" s="93" t="s">
        <v>148</v>
      </c>
      <c r="M315" s="93"/>
      <c r="N315" s="89"/>
      <c r="O315" s="90" t="s">
        <v>147</v>
      </c>
      <c r="P315" s="89" t="s">
        <v>777</v>
      </c>
      <c r="Q315" s="92"/>
      <c r="R315" s="56"/>
      <c r="S315" s="56"/>
      <c r="T315" s="56"/>
      <c r="U315" s="56"/>
      <c r="V315" s="56"/>
      <c r="W315" s="56"/>
      <c r="X315" s="56"/>
      <c r="Y315" s="56"/>
      <c r="Z315" s="56"/>
      <c r="AA315" s="56"/>
      <c r="AB315" s="56"/>
      <c r="AC315" s="56"/>
      <c r="AD315" s="56"/>
      <c r="AE315" s="56"/>
      <c r="AF315" s="56"/>
      <c r="AG315" s="56"/>
      <c r="AH315" s="56"/>
      <c r="AI315" s="56"/>
      <c r="AJ315" s="56"/>
    </row>
    <row r="316" ht="21.75" customHeight="1">
      <c r="A316" s="85">
        <v>312.0</v>
      </c>
      <c r="B316" s="79" t="s">
        <v>770</v>
      </c>
      <c r="C316" s="79" t="s">
        <v>143</v>
      </c>
      <c r="D316" s="79" t="s">
        <v>144</v>
      </c>
      <c r="E316" s="86" t="s">
        <v>145</v>
      </c>
      <c r="F316" s="87">
        <v>190.0</v>
      </c>
      <c r="G316" s="105">
        <v>34856.0</v>
      </c>
      <c r="H316" s="93" t="s">
        <v>778</v>
      </c>
      <c r="I316" s="93"/>
      <c r="J316" s="93" t="s">
        <v>147</v>
      </c>
      <c r="K316" s="93"/>
      <c r="L316" s="93" t="s">
        <v>148</v>
      </c>
      <c r="M316" s="93" t="s">
        <v>147</v>
      </c>
      <c r="N316" s="89"/>
      <c r="O316" s="90"/>
      <c r="P316" s="89" t="s">
        <v>779</v>
      </c>
      <c r="Q316" s="92"/>
      <c r="R316" s="56"/>
      <c r="S316" s="56"/>
      <c r="T316" s="56"/>
      <c r="U316" s="56"/>
      <c r="V316" s="56"/>
      <c r="W316" s="56"/>
      <c r="X316" s="56"/>
      <c r="Y316" s="56"/>
      <c r="Z316" s="56"/>
      <c r="AA316" s="56"/>
      <c r="AB316" s="56"/>
      <c r="AC316" s="56"/>
      <c r="AD316" s="56"/>
      <c r="AE316" s="56"/>
      <c r="AF316" s="56"/>
      <c r="AG316" s="56"/>
      <c r="AH316" s="56"/>
      <c r="AI316" s="56"/>
      <c r="AJ316" s="56"/>
    </row>
    <row r="317" ht="21.75" customHeight="1">
      <c r="A317" s="78">
        <v>313.0</v>
      </c>
      <c r="B317" s="79" t="s">
        <v>770</v>
      </c>
      <c r="C317" s="79" t="s">
        <v>143</v>
      </c>
      <c r="D317" s="79" t="s">
        <v>161</v>
      </c>
      <c r="E317" s="86" t="s">
        <v>145</v>
      </c>
      <c r="F317" s="87">
        <v>51.0</v>
      </c>
      <c r="G317" s="105">
        <v>43116.0</v>
      </c>
      <c r="H317" s="93" t="s">
        <v>780</v>
      </c>
      <c r="I317" s="93"/>
      <c r="J317" s="93" t="s">
        <v>147</v>
      </c>
      <c r="K317" s="93"/>
      <c r="L317" s="93" t="s">
        <v>148</v>
      </c>
      <c r="M317" s="93" t="s">
        <v>147</v>
      </c>
      <c r="N317" s="89"/>
      <c r="O317" s="90"/>
      <c r="P317" s="89" t="s">
        <v>781</v>
      </c>
      <c r="Q317" s="92"/>
      <c r="R317" s="56"/>
      <c r="S317" s="56"/>
      <c r="T317" s="56"/>
      <c r="U317" s="56"/>
      <c r="V317" s="56"/>
      <c r="W317" s="56"/>
      <c r="X317" s="56"/>
      <c r="Y317" s="56"/>
      <c r="Z317" s="56"/>
      <c r="AA317" s="56"/>
      <c r="AB317" s="56"/>
      <c r="AC317" s="56"/>
      <c r="AD317" s="56"/>
      <c r="AE317" s="56"/>
      <c r="AF317" s="56"/>
      <c r="AG317" s="56"/>
      <c r="AH317" s="56"/>
      <c r="AI317" s="56"/>
      <c r="AJ317" s="56"/>
    </row>
    <row r="318" ht="21.75" customHeight="1">
      <c r="A318" s="85">
        <v>314.0</v>
      </c>
      <c r="B318" s="79" t="s">
        <v>770</v>
      </c>
      <c r="C318" s="79" t="s">
        <v>143</v>
      </c>
      <c r="D318" s="79" t="s">
        <v>161</v>
      </c>
      <c r="E318" s="86" t="s">
        <v>145</v>
      </c>
      <c r="F318" s="87">
        <v>2011.0</v>
      </c>
      <c r="G318" s="105">
        <v>43069.0</v>
      </c>
      <c r="H318" s="93" t="s">
        <v>782</v>
      </c>
      <c r="I318" s="93"/>
      <c r="J318" s="93" t="s">
        <v>147</v>
      </c>
      <c r="K318" s="93"/>
      <c r="L318" s="93"/>
      <c r="M318" s="93" t="s">
        <v>147</v>
      </c>
      <c r="N318" s="89"/>
      <c r="O318" s="90"/>
      <c r="P318" s="89" t="s">
        <v>783</v>
      </c>
      <c r="Q318" s="92"/>
      <c r="R318" s="56"/>
      <c r="S318" s="56"/>
      <c r="T318" s="56"/>
      <c r="U318" s="56"/>
      <c r="V318" s="56"/>
      <c r="W318" s="56"/>
      <c r="X318" s="56"/>
      <c r="Y318" s="56"/>
      <c r="Z318" s="56"/>
      <c r="AA318" s="56"/>
      <c r="AB318" s="56"/>
      <c r="AC318" s="56"/>
      <c r="AD318" s="56"/>
      <c r="AE318" s="56"/>
      <c r="AF318" s="56"/>
      <c r="AG318" s="56"/>
      <c r="AH318" s="56"/>
      <c r="AI318" s="56"/>
      <c r="AJ318" s="56"/>
    </row>
    <row r="319" ht="21.75" customHeight="1">
      <c r="A319" s="78">
        <v>315.0</v>
      </c>
      <c r="B319" s="79" t="s">
        <v>770</v>
      </c>
      <c r="C319" s="79" t="s">
        <v>143</v>
      </c>
      <c r="D319" s="79" t="s">
        <v>161</v>
      </c>
      <c r="E319" s="86" t="s">
        <v>145</v>
      </c>
      <c r="F319" s="87">
        <v>1833.0</v>
      </c>
      <c r="G319" s="105">
        <v>42684.0</v>
      </c>
      <c r="H319" s="93" t="s">
        <v>784</v>
      </c>
      <c r="I319" s="93"/>
      <c r="J319" s="93" t="s">
        <v>147</v>
      </c>
      <c r="K319" s="93"/>
      <c r="L319" s="93"/>
      <c r="M319" s="93" t="s">
        <v>147</v>
      </c>
      <c r="N319" s="89"/>
      <c r="O319" s="90"/>
      <c r="P319" s="89" t="s">
        <v>785</v>
      </c>
      <c r="Q319" s="92"/>
      <c r="R319" s="56"/>
      <c r="S319" s="56"/>
      <c r="T319" s="56"/>
      <c r="U319" s="56"/>
      <c r="V319" s="56"/>
      <c r="W319" s="56"/>
      <c r="X319" s="56"/>
      <c r="Y319" s="56"/>
      <c r="Z319" s="56"/>
      <c r="AA319" s="56"/>
      <c r="AB319" s="56"/>
      <c r="AC319" s="56"/>
      <c r="AD319" s="56"/>
      <c r="AE319" s="56"/>
      <c r="AF319" s="56"/>
      <c r="AG319" s="56"/>
      <c r="AH319" s="56"/>
      <c r="AI319" s="56"/>
      <c r="AJ319" s="56"/>
    </row>
    <row r="320" ht="21.75" customHeight="1">
      <c r="A320" s="85">
        <v>316.0</v>
      </c>
      <c r="B320" s="79" t="s">
        <v>770</v>
      </c>
      <c r="C320" s="79" t="s">
        <v>143</v>
      </c>
      <c r="D320" s="79" t="s">
        <v>161</v>
      </c>
      <c r="E320" s="86" t="s">
        <v>145</v>
      </c>
      <c r="F320" s="87">
        <v>1785.0</v>
      </c>
      <c r="G320" s="105">
        <v>41900.0</v>
      </c>
      <c r="H320" s="93" t="s">
        <v>786</v>
      </c>
      <c r="I320" s="93"/>
      <c r="J320" s="93" t="s">
        <v>147</v>
      </c>
      <c r="K320" s="93"/>
      <c r="L320" s="93"/>
      <c r="M320" s="93" t="s">
        <v>147</v>
      </c>
      <c r="N320" s="89"/>
      <c r="O320" s="90"/>
      <c r="P320" s="89"/>
      <c r="Q320" s="92"/>
      <c r="R320" s="56"/>
      <c r="S320" s="56"/>
      <c r="T320" s="56"/>
      <c r="U320" s="56"/>
      <c r="V320" s="56"/>
      <c r="W320" s="56"/>
      <c r="X320" s="56"/>
      <c r="Y320" s="56"/>
      <c r="Z320" s="56"/>
      <c r="AA320" s="56"/>
      <c r="AB320" s="56"/>
      <c r="AC320" s="56"/>
      <c r="AD320" s="56"/>
      <c r="AE320" s="56"/>
      <c r="AF320" s="56"/>
      <c r="AG320" s="56"/>
      <c r="AH320" s="56"/>
      <c r="AI320" s="56"/>
      <c r="AJ320" s="56"/>
    </row>
    <row r="321" ht="21.75" customHeight="1">
      <c r="A321" s="85">
        <v>317.0</v>
      </c>
      <c r="B321" s="79" t="s">
        <v>770</v>
      </c>
      <c r="C321" s="79" t="s">
        <v>143</v>
      </c>
      <c r="D321" s="79" t="s">
        <v>161</v>
      </c>
      <c r="E321" s="86" t="s">
        <v>145</v>
      </c>
      <c r="F321" s="87">
        <v>3951.0</v>
      </c>
      <c r="G321" s="105">
        <v>40099.0</v>
      </c>
      <c r="H321" s="93" t="s">
        <v>787</v>
      </c>
      <c r="I321" s="93" t="s">
        <v>788</v>
      </c>
      <c r="J321" s="93" t="s">
        <v>147</v>
      </c>
      <c r="K321" s="93"/>
      <c r="L321" s="93" t="s">
        <v>148</v>
      </c>
      <c r="M321" s="93" t="s">
        <v>147</v>
      </c>
      <c r="N321" s="89"/>
      <c r="O321" s="90"/>
      <c r="P321" s="89" t="s">
        <v>789</v>
      </c>
      <c r="Q321" s="92"/>
      <c r="R321" s="56"/>
      <c r="S321" s="56"/>
      <c r="T321" s="56"/>
      <c r="U321" s="56"/>
      <c r="V321" s="56"/>
      <c r="W321" s="56"/>
      <c r="X321" s="56"/>
      <c r="Y321" s="56"/>
      <c r="Z321" s="56"/>
      <c r="AA321" s="56"/>
      <c r="AB321" s="56"/>
      <c r="AC321" s="56"/>
      <c r="AD321" s="56"/>
      <c r="AE321" s="56"/>
      <c r="AF321" s="56"/>
      <c r="AG321" s="56"/>
      <c r="AH321" s="56"/>
      <c r="AI321" s="56"/>
      <c r="AJ321" s="56"/>
    </row>
    <row r="322" ht="21.75" customHeight="1">
      <c r="A322" s="78">
        <v>318.0</v>
      </c>
      <c r="B322" s="79" t="s">
        <v>770</v>
      </c>
      <c r="C322" s="79" t="s">
        <v>143</v>
      </c>
      <c r="D322" s="79" t="s">
        <v>161</v>
      </c>
      <c r="E322" s="86" t="s">
        <v>145</v>
      </c>
      <c r="F322" s="87">
        <v>4476.0</v>
      </c>
      <c r="G322" s="105">
        <v>39407.0</v>
      </c>
      <c r="H322" s="93" t="s">
        <v>790</v>
      </c>
      <c r="I322" s="93" t="s">
        <v>791</v>
      </c>
      <c r="J322" s="93" t="s">
        <v>147</v>
      </c>
      <c r="K322" s="93"/>
      <c r="L322" s="93" t="s">
        <v>148</v>
      </c>
      <c r="M322" s="93"/>
      <c r="N322" s="89"/>
      <c r="O322" s="90" t="s">
        <v>147</v>
      </c>
      <c r="P322" s="89" t="s">
        <v>792</v>
      </c>
      <c r="Q322" s="92"/>
      <c r="R322" s="56"/>
      <c r="S322" s="56"/>
      <c r="T322" s="56"/>
      <c r="U322" s="56"/>
      <c r="V322" s="56"/>
      <c r="W322" s="56"/>
      <c r="X322" s="56"/>
      <c r="Y322" s="56"/>
      <c r="Z322" s="56"/>
      <c r="AA322" s="56"/>
      <c r="AB322" s="56"/>
      <c r="AC322" s="56"/>
      <c r="AD322" s="56"/>
      <c r="AE322" s="56"/>
      <c r="AF322" s="56"/>
      <c r="AG322" s="56"/>
      <c r="AH322" s="56"/>
      <c r="AI322" s="56"/>
      <c r="AJ322" s="56"/>
    </row>
    <row r="323" ht="21.75" customHeight="1">
      <c r="A323" s="85">
        <v>319.0</v>
      </c>
      <c r="B323" s="79" t="s">
        <v>770</v>
      </c>
      <c r="C323" s="79" t="s">
        <v>143</v>
      </c>
      <c r="D323" s="79" t="s">
        <v>161</v>
      </c>
      <c r="E323" s="86" t="s">
        <v>145</v>
      </c>
      <c r="F323" s="87">
        <v>2772.0</v>
      </c>
      <c r="G323" s="105">
        <v>38574.0</v>
      </c>
      <c r="H323" s="93" t="s">
        <v>793</v>
      </c>
      <c r="I323" s="93" t="s">
        <v>794</v>
      </c>
      <c r="J323" s="93" t="s">
        <v>147</v>
      </c>
      <c r="K323" s="93"/>
      <c r="L323" s="93" t="s">
        <v>148</v>
      </c>
      <c r="M323" s="93"/>
      <c r="N323" s="89"/>
      <c r="O323" s="90" t="s">
        <v>147</v>
      </c>
      <c r="P323" s="89" t="s">
        <v>792</v>
      </c>
      <c r="Q323" s="92"/>
      <c r="R323" s="56"/>
      <c r="S323" s="56"/>
      <c r="T323" s="56"/>
      <c r="U323" s="56"/>
      <c r="V323" s="56"/>
      <c r="W323" s="56"/>
      <c r="X323" s="56"/>
      <c r="Y323" s="56"/>
      <c r="Z323" s="56"/>
      <c r="AA323" s="56"/>
      <c r="AB323" s="56"/>
      <c r="AC323" s="56"/>
      <c r="AD323" s="56"/>
      <c r="AE323" s="56"/>
      <c r="AF323" s="56"/>
      <c r="AG323" s="56"/>
      <c r="AH323" s="56"/>
      <c r="AI323" s="56"/>
      <c r="AJ323" s="56"/>
    </row>
    <row r="324" ht="21.75" customHeight="1">
      <c r="A324" s="85">
        <v>320.0</v>
      </c>
      <c r="B324" s="79" t="s">
        <v>770</v>
      </c>
      <c r="C324" s="79" t="s">
        <v>143</v>
      </c>
      <c r="D324" s="79" t="s">
        <v>161</v>
      </c>
      <c r="E324" s="86" t="s">
        <v>145</v>
      </c>
      <c r="F324" s="87">
        <v>871.0</v>
      </c>
      <c r="G324" s="105">
        <v>38800.0</v>
      </c>
      <c r="H324" s="93" t="s">
        <v>795</v>
      </c>
      <c r="I324" s="93" t="s">
        <v>796</v>
      </c>
      <c r="J324" s="93" t="s">
        <v>147</v>
      </c>
      <c r="K324" s="93"/>
      <c r="L324" s="93" t="s">
        <v>148</v>
      </c>
      <c r="M324" s="93"/>
      <c r="N324" s="89"/>
      <c r="O324" s="90" t="s">
        <v>147</v>
      </c>
      <c r="P324" s="89" t="s">
        <v>797</v>
      </c>
      <c r="Q324" s="113"/>
      <c r="R324" s="56"/>
      <c r="S324" s="56"/>
      <c r="T324" s="56"/>
      <c r="U324" s="56"/>
      <c r="V324" s="56"/>
      <c r="W324" s="56"/>
      <c r="X324" s="56"/>
      <c r="Y324" s="56"/>
      <c r="Z324" s="56"/>
      <c r="AA324" s="56"/>
      <c r="AB324" s="56"/>
      <c r="AC324" s="56"/>
      <c r="AD324" s="56"/>
      <c r="AE324" s="56"/>
      <c r="AF324" s="56"/>
      <c r="AG324" s="56"/>
      <c r="AH324" s="56"/>
      <c r="AI324" s="56"/>
      <c r="AJ324" s="56"/>
    </row>
    <row r="325" ht="21.75" customHeight="1">
      <c r="A325" s="78">
        <v>321.0</v>
      </c>
      <c r="B325" s="79" t="s">
        <v>770</v>
      </c>
      <c r="C325" s="79" t="s">
        <v>143</v>
      </c>
      <c r="D325" s="79" t="s">
        <v>161</v>
      </c>
      <c r="E325" s="86" t="s">
        <v>145</v>
      </c>
      <c r="F325" s="87">
        <v>1228.0</v>
      </c>
      <c r="G325" s="105">
        <v>38443.0</v>
      </c>
      <c r="H325" s="93" t="s">
        <v>798</v>
      </c>
      <c r="I325" s="93" t="s">
        <v>799</v>
      </c>
      <c r="J325" s="93" t="s">
        <v>147</v>
      </c>
      <c r="K325" s="93"/>
      <c r="L325" s="93" t="s">
        <v>148</v>
      </c>
      <c r="M325" s="93" t="s">
        <v>147</v>
      </c>
      <c r="N325" s="89"/>
      <c r="O325" s="90"/>
      <c r="P325" s="89"/>
      <c r="Q325" s="92"/>
      <c r="R325" s="56"/>
      <c r="S325" s="56"/>
      <c r="T325" s="56"/>
      <c r="U325" s="56"/>
      <c r="V325" s="56"/>
      <c r="W325" s="56"/>
      <c r="X325" s="56"/>
      <c r="Y325" s="56"/>
      <c r="Z325" s="56"/>
      <c r="AA325" s="56"/>
      <c r="AB325" s="56"/>
      <c r="AC325" s="56"/>
      <c r="AD325" s="56"/>
      <c r="AE325" s="56"/>
      <c r="AF325" s="56"/>
      <c r="AG325" s="56"/>
      <c r="AH325" s="56"/>
      <c r="AI325" s="56"/>
      <c r="AJ325" s="56"/>
    </row>
    <row r="326" ht="21.75" customHeight="1">
      <c r="A326" s="85">
        <v>322.0</v>
      </c>
      <c r="B326" s="79" t="s">
        <v>770</v>
      </c>
      <c r="C326" s="79" t="s">
        <v>143</v>
      </c>
      <c r="D326" s="79" t="s">
        <v>161</v>
      </c>
      <c r="E326" s="86" t="s">
        <v>145</v>
      </c>
      <c r="F326" s="87">
        <v>1227.0</v>
      </c>
      <c r="G326" s="105">
        <v>38463.0</v>
      </c>
      <c r="H326" s="93" t="s">
        <v>800</v>
      </c>
      <c r="I326" s="93"/>
      <c r="J326" s="93" t="s">
        <v>147</v>
      </c>
      <c r="K326" s="93"/>
      <c r="L326" s="93" t="s">
        <v>148</v>
      </c>
      <c r="M326" s="93" t="s">
        <v>147</v>
      </c>
      <c r="N326" s="89"/>
      <c r="O326" s="90"/>
      <c r="P326" s="89"/>
      <c r="Q326" s="92"/>
      <c r="R326" s="56"/>
      <c r="S326" s="56"/>
      <c r="T326" s="56"/>
      <c r="U326" s="56"/>
      <c r="V326" s="56"/>
      <c r="W326" s="56"/>
      <c r="X326" s="56"/>
      <c r="Y326" s="56"/>
      <c r="Z326" s="56"/>
      <c r="AA326" s="56"/>
      <c r="AB326" s="56"/>
      <c r="AC326" s="56"/>
      <c r="AD326" s="56"/>
      <c r="AE326" s="56"/>
      <c r="AF326" s="56"/>
      <c r="AG326" s="56"/>
      <c r="AH326" s="56"/>
      <c r="AI326" s="56"/>
      <c r="AJ326" s="56"/>
    </row>
    <row r="327" ht="21.75" customHeight="1">
      <c r="A327" s="85">
        <v>323.0</v>
      </c>
      <c r="B327" s="79" t="s">
        <v>770</v>
      </c>
      <c r="C327" s="79" t="s">
        <v>143</v>
      </c>
      <c r="D327" s="79" t="s">
        <v>161</v>
      </c>
      <c r="E327" s="86" t="s">
        <v>145</v>
      </c>
      <c r="F327" s="87">
        <v>770.0</v>
      </c>
      <c r="G327" s="105">
        <v>38428.0</v>
      </c>
      <c r="H327" s="93" t="s">
        <v>801</v>
      </c>
      <c r="I327" s="93" t="s">
        <v>794</v>
      </c>
      <c r="J327" s="93" t="s">
        <v>147</v>
      </c>
      <c r="K327" s="93"/>
      <c r="L327" s="93" t="s">
        <v>148</v>
      </c>
      <c r="M327" s="93" t="s">
        <v>147</v>
      </c>
      <c r="N327" s="89"/>
      <c r="O327" s="90"/>
      <c r="P327" s="89"/>
      <c r="Q327" s="92"/>
      <c r="R327" s="56"/>
      <c r="S327" s="56"/>
      <c r="T327" s="56"/>
      <c r="U327" s="56"/>
      <c r="V327" s="56"/>
      <c r="W327" s="56"/>
      <c r="X327" s="56"/>
      <c r="Y327" s="56"/>
      <c r="Z327" s="56"/>
      <c r="AA327" s="56"/>
      <c r="AB327" s="56"/>
      <c r="AC327" s="56"/>
      <c r="AD327" s="56"/>
      <c r="AE327" s="56"/>
      <c r="AF327" s="56"/>
      <c r="AG327" s="56"/>
      <c r="AH327" s="56"/>
      <c r="AI327" s="56"/>
      <c r="AJ327" s="56"/>
    </row>
    <row r="328" ht="21.75" customHeight="1">
      <c r="A328" s="78">
        <v>324.0</v>
      </c>
      <c r="B328" s="79" t="s">
        <v>770</v>
      </c>
      <c r="C328" s="79" t="s">
        <v>143</v>
      </c>
      <c r="D328" s="79" t="s">
        <v>161</v>
      </c>
      <c r="E328" s="86" t="s">
        <v>145</v>
      </c>
      <c r="F328" s="87">
        <v>760.0</v>
      </c>
      <c r="G328" s="105">
        <v>38428.0</v>
      </c>
      <c r="H328" s="93" t="s">
        <v>802</v>
      </c>
      <c r="I328" s="93"/>
      <c r="J328" s="93" t="s">
        <v>147</v>
      </c>
      <c r="K328" s="93"/>
      <c r="L328" s="93" t="s">
        <v>148</v>
      </c>
      <c r="M328" s="93" t="s">
        <v>147</v>
      </c>
      <c r="N328" s="89"/>
      <c r="O328" s="90"/>
      <c r="P328" s="89"/>
      <c r="Q328" s="92"/>
      <c r="R328" s="56"/>
      <c r="S328" s="56"/>
      <c r="T328" s="56"/>
      <c r="U328" s="56"/>
      <c r="V328" s="56"/>
      <c r="W328" s="56"/>
      <c r="X328" s="56"/>
      <c r="Y328" s="56"/>
      <c r="Z328" s="56"/>
      <c r="AA328" s="56"/>
      <c r="AB328" s="56"/>
      <c r="AC328" s="56"/>
      <c r="AD328" s="56"/>
      <c r="AE328" s="56"/>
      <c r="AF328" s="56"/>
      <c r="AG328" s="56"/>
      <c r="AH328" s="56"/>
      <c r="AI328" s="56"/>
      <c r="AJ328" s="56"/>
    </row>
    <row r="329" ht="21.75" customHeight="1">
      <c r="A329" s="78">
        <v>325.0</v>
      </c>
      <c r="B329" s="79" t="s">
        <v>770</v>
      </c>
      <c r="C329" s="79" t="s">
        <v>143</v>
      </c>
      <c r="D329" s="79" t="s">
        <v>161</v>
      </c>
      <c r="E329" s="86" t="s">
        <v>145</v>
      </c>
      <c r="F329" s="87">
        <v>1567.0</v>
      </c>
      <c r="G329" s="105">
        <v>36012.0</v>
      </c>
      <c r="H329" s="93" t="s">
        <v>803</v>
      </c>
      <c r="I329" s="93" t="s">
        <v>804</v>
      </c>
      <c r="J329" s="93" t="s">
        <v>147</v>
      </c>
      <c r="K329" s="93"/>
      <c r="L329" s="93" t="s">
        <v>148</v>
      </c>
      <c r="M329" s="93" t="s">
        <v>147</v>
      </c>
      <c r="N329" s="89"/>
      <c r="O329" s="90"/>
      <c r="P329" s="89" t="s">
        <v>805</v>
      </c>
      <c r="Q329" s="92"/>
      <c r="R329" s="56"/>
      <c r="S329" s="56"/>
      <c r="T329" s="56"/>
      <c r="U329" s="56"/>
      <c r="V329" s="56"/>
      <c r="W329" s="56"/>
      <c r="X329" s="56"/>
      <c r="Y329" s="56"/>
      <c r="Z329" s="56"/>
      <c r="AA329" s="56"/>
      <c r="AB329" s="56"/>
      <c r="AC329" s="56"/>
      <c r="AD329" s="56"/>
      <c r="AE329" s="56"/>
      <c r="AF329" s="56"/>
      <c r="AG329" s="56"/>
      <c r="AH329" s="56"/>
      <c r="AI329" s="56"/>
      <c r="AJ329" s="56"/>
    </row>
    <row r="330" ht="21.75" customHeight="1">
      <c r="A330" s="85">
        <v>326.0</v>
      </c>
      <c r="B330" s="79" t="s">
        <v>770</v>
      </c>
      <c r="C330" s="79" t="s">
        <v>143</v>
      </c>
      <c r="D330" s="79" t="s">
        <v>161</v>
      </c>
      <c r="E330" s="86" t="s">
        <v>145</v>
      </c>
      <c r="F330" s="87">
        <v>1950.0</v>
      </c>
      <c r="G330" s="105">
        <v>26931.0</v>
      </c>
      <c r="H330" s="93" t="s">
        <v>806</v>
      </c>
      <c r="I330" s="93" t="s">
        <v>807</v>
      </c>
      <c r="J330" s="93" t="s">
        <v>147</v>
      </c>
      <c r="K330" s="93"/>
      <c r="L330" s="93" t="s">
        <v>148</v>
      </c>
      <c r="M330" s="93"/>
      <c r="N330" s="89"/>
      <c r="O330" s="90" t="s">
        <v>147</v>
      </c>
      <c r="P330" s="89" t="s">
        <v>808</v>
      </c>
      <c r="Q330" s="92"/>
      <c r="R330" s="56"/>
      <c r="S330" s="56"/>
      <c r="T330" s="56"/>
      <c r="U330" s="56"/>
      <c r="V330" s="56"/>
      <c r="W330" s="56"/>
      <c r="X330" s="56"/>
      <c r="Y330" s="56"/>
      <c r="Z330" s="56"/>
      <c r="AA330" s="56"/>
      <c r="AB330" s="56"/>
      <c r="AC330" s="56"/>
      <c r="AD330" s="56"/>
      <c r="AE330" s="56"/>
      <c r="AF330" s="56"/>
      <c r="AG330" s="56"/>
      <c r="AH330" s="56"/>
      <c r="AI330" s="56"/>
      <c r="AJ330" s="56"/>
    </row>
    <row r="331" ht="21.75" customHeight="1">
      <c r="A331" s="78">
        <v>327.0</v>
      </c>
      <c r="B331" s="79" t="s">
        <v>770</v>
      </c>
      <c r="C331" s="79" t="s">
        <v>143</v>
      </c>
      <c r="D331" s="79" t="s">
        <v>161</v>
      </c>
      <c r="E331" s="86" t="s">
        <v>145</v>
      </c>
      <c r="F331" s="87">
        <v>3118.0</v>
      </c>
      <c r="G331" s="105">
        <v>25198.0</v>
      </c>
      <c r="H331" s="93" t="s">
        <v>809</v>
      </c>
      <c r="I331" s="93"/>
      <c r="J331" s="93" t="s">
        <v>147</v>
      </c>
      <c r="K331" s="93"/>
      <c r="L331" s="93" t="s">
        <v>148</v>
      </c>
      <c r="M331" s="93"/>
      <c r="N331" s="89" t="s">
        <v>147</v>
      </c>
      <c r="O331" s="90" t="s">
        <v>147</v>
      </c>
      <c r="P331" s="89" t="s">
        <v>810</v>
      </c>
      <c r="Q331" s="92"/>
      <c r="R331" s="56"/>
      <c r="S331" s="56"/>
      <c r="T331" s="56"/>
      <c r="U331" s="56"/>
      <c r="V331" s="56"/>
      <c r="W331" s="56"/>
      <c r="X331" s="56"/>
      <c r="Y331" s="56"/>
      <c r="Z331" s="56"/>
      <c r="AA331" s="56"/>
      <c r="AB331" s="56"/>
      <c r="AC331" s="56"/>
      <c r="AD331" s="56"/>
      <c r="AE331" s="56"/>
      <c r="AF331" s="56"/>
      <c r="AG331" s="56"/>
      <c r="AH331" s="56"/>
      <c r="AI331" s="56"/>
      <c r="AJ331" s="56"/>
    </row>
    <row r="332" ht="21.75" customHeight="1">
      <c r="A332" s="85">
        <v>328.0</v>
      </c>
      <c r="B332" s="79" t="s">
        <v>770</v>
      </c>
      <c r="C332" s="79" t="s">
        <v>143</v>
      </c>
      <c r="D332" s="79" t="s">
        <v>161</v>
      </c>
      <c r="E332" s="86" t="s">
        <v>145</v>
      </c>
      <c r="F332" s="87">
        <v>2400.0</v>
      </c>
      <c r="G332" s="105">
        <v>25100.0</v>
      </c>
      <c r="H332" s="93" t="s">
        <v>811</v>
      </c>
      <c r="I332" s="93" t="s">
        <v>812</v>
      </c>
      <c r="J332" s="93" t="s">
        <v>147</v>
      </c>
      <c r="K332" s="93"/>
      <c r="L332" s="93" t="s">
        <v>148</v>
      </c>
      <c r="M332" s="93" t="s">
        <v>147</v>
      </c>
      <c r="N332" s="89" t="s">
        <v>147</v>
      </c>
      <c r="O332" s="90"/>
      <c r="P332" s="89" t="s">
        <v>813</v>
      </c>
      <c r="Q332" s="92"/>
      <c r="R332" s="56"/>
      <c r="S332" s="56"/>
      <c r="T332" s="56"/>
      <c r="U332" s="56"/>
      <c r="V332" s="56"/>
      <c r="W332" s="56"/>
      <c r="X332" s="56"/>
      <c r="Y332" s="56"/>
      <c r="Z332" s="56"/>
      <c r="AA332" s="56"/>
      <c r="AB332" s="56"/>
      <c r="AC332" s="56"/>
      <c r="AD332" s="56"/>
      <c r="AE332" s="56"/>
      <c r="AF332" s="56"/>
      <c r="AG332" s="56"/>
      <c r="AH332" s="56"/>
      <c r="AI332" s="56"/>
      <c r="AJ332" s="56"/>
    </row>
    <row r="333" ht="21.75" customHeight="1">
      <c r="A333" s="85">
        <v>329.0</v>
      </c>
      <c r="B333" s="79" t="s">
        <v>770</v>
      </c>
      <c r="C333" s="79" t="s">
        <v>143</v>
      </c>
      <c r="D333" s="79" t="s">
        <v>230</v>
      </c>
      <c r="E333" s="86" t="s">
        <v>145</v>
      </c>
      <c r="F333" s="87">
        <v>1331.0</v>
      </c>
      <c r="G333" s="105">
        <v>43017.0</v>
      </c>
      <c r="H333" s="93" t="s">
        <v>814</v>
      </c>
      <c r="I333" s="93" t="s">
        <v>815</v>
      </c>
      <c r="J333" s="93"/>
      <c r="K333" s="93" t="s">
        <v>147</v>
      </c>
      <c r="L333" s="93" t="s">
        <v>148</v>
      </c>
      <c r="M333" s="93" t="s">
        <v>147</v>
      </c>
      <c r="N333" s="89"/>
      <c r="O333" s="90"/>
      <c r="P333" s="89" t="s">
        <v>816</v>
      </c>
      <c r="Q333" s="92"/>
      <c r="R333" s="56"/>
      <c r="S333" s="56"/>
      <c r="T333" s="56"/>
      <c r="U333" s="56"/>
      <c r="V333" s="56"/>
      <c r="W333" s="56"/>
      <c r="X333" s="56"/>
      <c r="Y333" s="56"/>
      <c r="Z333" s="56"/>
      <c r="AA333" s="56"/>
      <c r="AB333" s="56"/>
      <c r="AC333" s="56"/>
      <c r="AD333" s="56"/>
      <c r="AE333" s="56"/>
      <c r="AF333" s="56"/>
      <c r="AG333" s="56"/>
      <c r="AH333" s="56"/>
      <c r="AI333" s="56"/>
      <c r="AJ333" s="56"/>
    </row>
    <row r="334" ht="21.75" customHeight="1">
      <c r="A334" s="85">
        <v>330.0</v>
      </c>
      <c r="B334" s="79" t="s">
        <v>770</v>
      </c>
      <c r="C334" s="79" t="s">
        <v>817</v>
      </c>
      <c r="D334" s="79" t="s">
        <v>144</v>
      </c>
      <c r="E334" s="86" t="s">
        <v>145</v>
      </c>
      <c r="F334" s="87">
        <v>1811.0</v>
      </c>
      <c r="G334" s="105">
        <v>42664.0</v>
      </c>
      <c r="H334" s="93" t="s">
        <v>818</v>
      </c>
      <c r="I334" s="93" t="s">
        <v>819</v>
      </c>
      <c r="J334" s="93" t="s">
        <v>147</v>
      </c>
      <c r="K334" s="93"/>
      <c r="L334" s="93" t="s">
        <v>820</v>
      </c>
      <c r="M334" s="93" t="s">
        <v>147</v>
      </c>
      <c r="N334" s="89"/>
      <c r="O334" s="90"/>
      <c r="P334" s="89"/>
      <c r="Q334" s="92"/>
      <c r="R334" s="56"/>
      <c r="S334" s="56"/>
      <c r="T334" s="56"/>
      <c r="U334" s="56"/>
      <c r="V334" s="56"/>
      <c r="W334" s="56"/>
      <c r="X334" s="56"/>
      <c r="Y334" s="56"/>
      <c r="Z334" s="56"/>
      <c r="AA334" s="56"/>
      <c r="AB334" s="56"/>
      <c r="AC334" s="56"/>
      <c r="AD334" s="56"/>
      <c r="AE334" s="56"/>
      <c r="AF334" s="56"/>
      <c r="AG334" s="56"/>
      <c r="AH334" s="56"/>
      <c r="AI334" s="56"/>
      <c r="AJ334" s="56"/>
    </row>
    <row r="335" ht="21.75" customHeight="1">
      <c r="A335" s="78">
        <v>331.0</v>
      </c>
      <c r="B335" s="79" t="s">
        <v>770</v>
      </c>
      <c r="C335" s="79" t="s">
        <v>817</v>
      </c>
      <c r="D335" s="79" t="s">
        <v>144</v>
      </c>
      <c r="E335" s="86" t="s">
        <v>145</v>
      </c>
      <c r="F335" s="87">
        <v>115.0</v>
      </c>
      <c r="G335" s="105">
        <v>34373.0</v>
      </c>
      <c r="H335" s="93" t="s">
        <v>821</v>
      </c>
      <c r="I335" s="93" t="s">
        <v>822</v>
      </c>
      <c r="J335" s="93" t="s">
        <v>147</v>
      </c>
      <c r="K335" s="93"/>
      <c r="L335" s="93" t="s">
        <v>823</v>
      </c>
      <c r="M335" s="93" t="s">
        <v>147</v>
      </c>
      <c r="N335" s="89"/>
      <c r="O335" s="90"/>
      <c r="P335" s="89"/>
      <c r="Q335" s="92"/>
      <c r="R335" s="56"/>
      <c r="S335" s="56"/>
      <c r="T335" s="56"/>
      <c r="U335" s="56"/>
      <c r="V335" s="56"/>
      <c r="W335" s="56"/>
      <c r="X335" s="56"/>
      <c r="Y335" s="56"/>
      <c r="Z335" s="56"/>
      <c r="AA335" s="56"/>
      <c r="AB335" s="56"/>
      <c r="AC335" s="56"/>
      <c r="AD335" s="56"/>
      <c r="AE335" s="56"/>
      <c r="AF335" s="56"/>
      <c r="AG335" s="56"/>
      <c r="AH335" s="56"/>
      <c r="AI335" s="56"/>
      <c r="AJ335" s="56"/>
    </row>
    <row r="336" ht="21.75" customHeight="1">
      <c r="A336" s="85">
        <v>332.0</v>
      </c>
      <c r="B336" s="79" t="s">
        <v>770</v>
      </c>
      <c r="C336" s="79" t="s">
        <v>817</v>
      </c>
      <c r="D336" s="79" t="s">
        <v>144</v>
      </c>
      <c r="E336" s="86" t="s">
        <v>145</v>
      </c>
      <c r="F336" s="87">
        <v>30.0</v>
      </c>
      <c r="G336" s="105">
        <v>33966.0</v>
      </c>
      <c r="H336" s="93" t="s">
        <v>824</v>
      </c>
      <c r="I336" s="93" t="s">
        <v>825</v>
      </c>
      <c r="J336" s="93" t="s">
        <v>147</v>
      </c>
      <c r="K336" s="93"/>
      <c r="L336" s="93" t="s">
        <v>826</v>
      </c>
      <c r="M336" s="93" t="s">
        <v>147</v>
      </c>
      <c r="N336" s="89"/>
      <c r="O336" s="90"/>
      <c r="P336" s="89"/>
      <c r="Q336" s="92"/>
      <c r="R336" s="56"/>
      <c r="S336" s="56"/>
      <c r="T336" s="56"/>
      <c r="U336" s="56"/>
      <c r="V336" s="56"/>
      <c r="W336" s="56"/>
      <c r="X336" s="56"/>
      <c r="Y336" s="56"/>
      <c r="Z336" s="56"/>
      <c r="AA336" s="56"/>
      <c r="AB336" s="56"/>
      <c r="AC336" s="56"/>
      <c r="AD336" s="56"/>
      <c r="AE336" s="56"/>
      <c r="AF336" s="56"/>
      <c r="AG336" s="56"/>
      <c r="AH336" s="56"/>
      <c r="AI336" s="56"/>
      <c r="AJ336" s="56"/>
    </row>
    <row r="337" ht="21.75" customHeight="1">
      <c r="A337" s="78">
        <v>333.0</v>
      </c>
      <c r="B337" s="79" t="s">
        <v>770</v>
      </c>
      <c r="C337" s="79" t="s">
        <v>817</v>
      </c>
      <c r="D337" s="79" t="s">
        <v>161</v>
      </c>
      <c r="E337" s="86" t="s">
        <v>145</v>
      </c>
      <c r="F337" s="87">
        <v>894.0</v>
      </c>
      <c r="G337" s="105">
        <v>42883.0</v>
      </c>
      <c r="H337" s="93" t="s">
        <v>827</v>
      </c>
      <c r="I337" s="93" t="s">
        <v>828</v>
      </c>
      <c r="J337" s="93" t="s">
        <v>147</v>
      </c>
      <c r="K337" s="93"/>
      <c r="L337" s="93" t="s">
        <v>364</v>
      </c>
      <c r="M337" s="93" t="s">
        <v>147</v>
      </c>
      <c r="N337" s="89"/>
      <c r="O337" s="90"/>
      <c r="P337" s="89"/>
      <c r="Q337" s="92"/>
      <c r="R337" s="56"/>
      <c r="S337" s="56"/>
      <c r="T337" s="56"/>
      <c r="U337" s="56"/>
      <c r="V337" s="56"/>
      <c r="W337" s="56"/>
      <c r="X337" s="56"/>
      <c r="Y337" s="56"/>
      <c r="Z337" s="56"/>
      <c r="AA337" s="56"/>
      <c r="AB337" s="56"/>
      <c r="AC337" s="56"/>
      <c r="AD337" s="56"/>
      <c r="AE337" s="56"/>
      <c r="AF337" s="56"/>
      <c r="AG337" s="56"/>
      <c r="AH337" s="56"/>
      <c r="AI337" s="56"/>
      <c r="AJ337" s="56"/>
    </row>
    <row r="338" ht="21.75" customHeight="1">
      <c r="A338" s="85">
        <v>334.0</v>
      </c>
      <c r="B338" s="79" t="s">
        <v>770</v>
      </c>
      <c r="C338" s="79" t="s">
        <v>817</v>
      </c>
      <c r="D338" s="79" t="s">
        <v>161</v>
      </c>
      <c r="E338" s="86" t="s">
        <v>145</v>
      </c>
      <c r="F338" s="87">
        <v>2809.0</v>
      </c>
      <c r="G338" s="105">
        <v>40394.0</v>
      </c>
      <c r="H338" s="93" t="s">
        <v>829</v>
      </c>
      <c r="I338" s="93" t="s">
        <v>830</v>
      </c>
      <c r="J338" s="93" t="s">
        <v>147</v>
      </c>
      <c r="K338" s="93"/>
      <c r="L338" s="93" t="s">
        <v>148</v>
      </c>
      <c r="M338" s="93"/>
      <c r="N338" s="89"/>
      <c r="O338" s="90" t="s">
        <v>147</v>
      </c>
      <c r="P338" s="89" t="s">
        <v>310</v>
      </c>
      <c r="Q338" s="92"/>
      <c r="R338" s="56"/>
      <c r="S338" s="56"/>
      <c r="T338" s="56"/>
      <c r="U338" s="56"/>
      <c r="V338" s="56"/>
      <c r="W338" s="56"/>
      <c r="X338" s="56"/>
      <c r="Y338" s="56"/>
      <c r="Z338" s="56"/>
      <c r="AA338" s="56"/>
      <c r="AB338" s="56"/>
      <c r="AC338" s="56"/>
      <c r="AD338" s="56"/>
      <c r="AE338" s="56"/>
      <c r="AF338" s="56"/>
      <c r="AG338" s="56"/>
      <c r="AH338" s="56"/>
      <c r="AI338" s="56"/>
      <c r="AJ338" s="56"/>
    </row>
    <row r="339" ht="21.75" customHeight="1">
      <c r="A339" s="85">
        <v>335.0</v>
      </c>
      <c r="B339" s="79" t="s">
        <v>770</v>
      </c>
      <c r="C339" s="79" t="s">
        <v>817</v>
      </c>
      <c r="D339" s="79" t="s">
        <v>161</v>
      </c>
      <c r="E339" s="86" t="s">
        <v>145</v>
      </c>
      <c r="F339" s="87">
        <v>4904.0</v>
      </c>
      <c r="G339" s="105">
        <v>40163.0</v>
      </c>
      <c r="H339" s="93" t="s">
        <v>831</v>
      </c>
      <c r="I339" s="93" t="s">
        <v>832</v>
      </c>
      <c r="J339" s="93" t="s">
        <v>147</v>
      </c>
      <c r="K339" s="93"/>
      <c r="L339" s="93" t="s">
        <v>148</v>
      </c>
      <c r="M339" s="93" t="s">
        <v>147</v>
      </c>
      <c r="N339" s="89"/>
      <c r="O339" s="90"/>
      <c r="P339" s="89"/>
      <c r="Q339" s="92"/>
      <c r="R339" s="56"/>
      <c r="S339" s="56"/>
      <c r="T339" s="56"/>
      <c r="U339" s="56"/>
      <c r="V339" s="56"/>
      <c r="W339" s="56"/>
      <c r="X339" s="56"/>
      <c r="Y339" s="56"/>
      <c r="Z339" s="56"/>
      <c r="AA339" s="56"/>
      <c r="AB339" s="56"/>
      <c r="AC339" s="56"/>
      <c r="AD339" s="56"/>
      <c r="AE339" s="56"/>
      <c r="AF339" s="56"/>
      <c r="AG339" s="56"/>
      <c r="AH339" s="56"/>
      <c r="AI339" s="56"/>
      <c r="AJ339" s="56"/>
    </row>
    <row r="340" ht="21.75" customHeight="1">
      <c r="A340" s="78">
        <v>336.0</v>
      </c>
      <c r="B340" s="79" t="s">
        <v>770</v>
      </c>
      <c r="C340" s="79" t="s">
        <v>817</v>
      </c>
      <c r="D340" s="79" t="s">
        <v>161</v>
      </c>
      <c r="E340" s="86" t="s">
        <v>145</v>
      </c>
      <c r="F340" s="87">
        <v>4665.0</v>
      </c>
      <c r="G340" s="105">
        <v>39435.0</v>
      </c>
      <c r="H340" s="93" t="s">
        <v>833</v>
      </c>
      <c r="I340" s="93"/>
      <c r="J340" s="93" t="s">
        <v>147</v>
      </c>
      <c r="K340" s="93"/>
      <c r="L340" s="93" t="s">
        <v>148</v>
      </c>
      <c r="M340" s="93"/>
      <c r="N340" s="89"/>
      <c r="O340" s="90" t="s">
        <v>147</v>
      </c>
      <c r="P340" s="89" t="s">
        <v>310</v>
      </c>
      <c r="Q340" s="92"/>
      <c r="R340" s="56"/>
      <c r="S340" s="56"/>
      <c r="T340" s="56"/>
      <c r="U340" s="56"/>
      <c r="V340" s="56"/>
      <c r="W340" s="56"/>
      <c r="X340" s="56"/>
      <c r="Y340" s="56"/>
      <c r="Z340" s="56"/>
      <c r="AA340" s="56"/>
      <c r="AB340" s="56"/>
      <c r="AC340" s="56"/>
      <c r="AD340" s="56"/>
      <c r="AE340" s="56"/>
      <c r="AF340" s="56"/>
      <c r="AG340" s="56"/>
      <c r="AH340" s="56"/>
      <c r="AI340" s="56"/>
      <c r="AJ340" s="56"/>
    </row>
    <row r="341" ht="21.75" customHeight="1">
      <c r="A341" s="85">
        <v>337.0</v>
      </c>
      <c r="B341" s="79" t="s">
        <v>770</v>
      </c>
      <c r="C341" s="79" t="s">
        <v>817</v>
      </c>
      <c r="D341" s="79" t="s">
        <v>161</v>
      </c>
      <c r="E341" s="86" t="s">
        <v>145</v>
      </c>
      <c r="F341" s="87">
        <v>4661.0</v>
      </c>
      <c r="G341" s="105">
        <v>38705.0</v>
      </c>
      <c r="H341" s="93" t="s">
        <v>829</v>
      </c>
      <c r="I341" s="93" t="s">
        <v>834</v>
      </c>
      <c r="J341" s="93" t="s">
        <v>147</v>
      </c>
      <c r="K341" s="93"/>
      <c r="L341" s="93" t="s">
        <v>148</v>
      </c>
      <c r="M341" s="93"/>
      <c r="N341" s="89"/>
      <c r="O341" s="90" t="s">
        <v>147</v>
      </c>
      <c r="P341" s="89" t="s">
        <v>310</v>
      </c>
      <c r="Q341" s="92"/>
      <c r="R341" s="56"/>
      <c r="S341" s="56"/>
      <c r="T341" s="56"/>
      <c r="U341" s="56"/>
      <c r="V341" s="56"/>
      <c r="W341" s="56"/>
      <c r="X341" s="56"/>
      <c r="Y341" s="56"/>
      <c r="Z341" s="56"/>
      <c r="AA341" s="56"/>
      <c r="AB341" s="56"/>
      <c r="AC341" s="56"/>
      <c r="AD341" s="56"/>
      <c r="AE341" s="56"/>
      <c r="AF341" s="56"/>
      <c r="AG341" s="56"/>
      <c r="AH341" s="56"/>
      <c r="AI341" s="56"/>
      <c r="AJ341" s="56"/>
    </row>
    <row r="342" ht="21.75" customHeight="1">
      <c r="A342" s="85">
        <v>338.0</v>
      </c>
      <c r="B342" s="79" t="s">
        <v>770</v>
      </c>
      <c r="C342" s="79" t="s">
        <v>817</v>
      </c>
      <c r="D342" s="79" t="s">
        <v>161</v>
      </c>
      <c r="E342" s="86" t="s">
        <v>145</v>
      </c>
      <c r="F342" s="87">
        <v>2539.0</v>
      </c>
      <c r="G342" s="105">
        <v>38555.0</v>
      </c>
      <c r="H342" s="93" t="s">
        <v>835</v>
      </c>
      <c r="I342" s="93" t="s">
        <v>836</v>
      </c>
      <c r="J342" s="93" t="s">
        <v>147</v>
      </c>
      <c r="K342" s="93"/>
      <c r="L342" s="93" t="s">
        <v>148</v>
      </c>
      <c r="M342" s="93"/>
      <c r="N342" s="89"/>
      <c r="O342" s="90" t="s">
        <v>147</v>
      </c>
      <c r="P342" s="89" t="s">
        <v>310</v>
      </c>
      <c r="Q342" s="92"/>
      <c r="R342" s="56"/>
      <c r="S342" s="56"/>
      <c r="T342" s="56"/>
      <c r="U342" s="56"/>
      <c r="V342" s="56"/>
      <c r="W342" s="56"/>
      <c r="X342" s="56"/>
      <c r="Y342" s="56"/>
      <c r="Z342" s="56"/>
      <c r="AA342" s="56"/>
      <c r="AB342" s="56"/>
      <c r="AC342" s="56"/>
      <c r="AD342" s="56"/>
      <c r="AE342" s="56"/>
      <c r="AF342" s="56"/>
      <c r="AG342" s="56"/>
      <c r="AH342" s="56"/>
      <c r="AI342" s="56"/>
      <c r="AJ342" s="56"/>
    </row>
    <row r="343" ht="21.75" customHeight="1">
      <c r="A343" s="78">
        <v>339.0</v>
      </c>
      <c r="B343" s="79" t="s">
        <v>770</v>
      </c>
      <c r="C343" s="79" t="s">
        <v>817</v>
      </c>
      <c r="D343" s="79" t="s">
        <v>161</v>
      </c>
      <c r="E343" s="86" t="s">
        <v>145</v>
      </c>
      <c r="F343" s="87">
        <v>1601.0</v>
      </c>
      <c r="G343" s="105">
        <v>38492.0</v>
      </c>
      <c r="H343" s="93" t="s">
        <v>837</v>
      </c>
      <c r="I343" s="93" t="s">
        <v>838</v>
      </c>
      <c r="J343" s="93" t="s">
        <v>147</v>
      </c>
      <c r="K343" s="93"/>
      <c r="L343" s="93" t="s">
        <v>148</v>
      </c>
      <c r="M343" s="93"/>
      <c r="N343" s="89"/>
      <c r="O343" s="90" t="s">
        <v>147</v>
      </c>
      <c r="P343" s="89" t="s">
        <v>839</v>
      </c>
      <c r="Q343" s="92"/>
      <c r="R343" s="56"/>
      <c r="S343" s="56"/>
      <c r="T343" s="56"/>
      <c r="U343" s="56"/>
      <c r="V343" s="56"/>
      <c r="W343" s="56"/>
      <c r="X343" s="56"/>
      <c r="Y343" s="56"/>
      <c r="Z343" s="56"/>
      <c r="AA343" s="56"/>
      <c r="AB343" s="56"/>
      <c r="AC343" s="56"/>
      <c r="AD343" s="56"/>
      <c r="AE343" s="56"/>
      <c r="AF343" s="56"/>
      <c r="AG343" s="56"/>
      <c r="AH343" s="56"/>
      <c r="AI343" s="56"/>
      <c r="AJ343" s="56"/>
    </row>
    <row r="344" ht="21.75" customHeight="1">
      <c r="A344" s="85">
        <v>340.0</v>
      </c>
      <c r="B344" s="79" t="s">
        <v>770</v>
      </c>
      <c r="C344" s="79" t="s">
        <v>817</v>
      </c>
      <c r="D344" s="79" t="s">
        <v>504</v>
      </c>
      <c r="E344" s="86" t="s">
        <v>145</v>
      </c>
      <c r="F344" s="87">
        <v>138.0</v>
      </c>
      <c r="G344" s="105">
        <v>40192.0</v>
      </c>
      <c r="H344" s="93" t="s">
        <v>840</v>
      </c>
      <c r="I344" s="93" t="s">
        <v>832</v>
      </c>
      <c r="J344" s="93" t="s">
        <v>147</v>
      </c>
      <c r="K344" s="93"/>
      <c r="L344" s="93" t="s">
        <v>524</v>
      </c>
      <c r="M344" s="93" t="s">
        <v>147</v>
      </c>
      <c r="N344" s="89"/>
      <c r="O344" s="90"/>
      <c r="P344" s="89"/>
      <c r="Q344" s="92"/>
      <c r="R344" s="56"/>
      <c r="S344" s="56"/>
      <c r="T344" s="56"/>
      <c r="U344" s="56"/>
      <c r="V344" s="56"/>
      <c r="W344" s="56"/>
      <c r="X344" s="56"/>
      <c r="Y344" s="56"/>
      <c r="Z344" s="56"/>
      <c r="AA344" s="56"/>
      <c r="AB344" s="56"/>
      <c r="AC344" s="56"/>
      <c r="AD344" s="56"/>
      <c r="AE344" s="56"/>
      <c r="AF344" s="56"/>
      <c r="AG344" s="56"/>
      <c r="AH344" s="56"/>
      <c r="AI344" s="56"/>
      <c r="AJ344" s="56"/>
    </row>
    <row r="345" ht="21.75" customHeight="1">
      <c r="A345" s="78">
        <v>341.0</v>
      </c>
      <c r="B345" s="79" t="s">
        <v>770</v>
      </c>
      <c r="C345" s="79" t="s">
        <v>817</v>
      </c>
      <c r="D345" s="79" t="s">
        <v>504</v>
      </c>
      <c r="E345" s="86" t="s">
        <v>145</v>
      </c>
      <c r="F345" s="87">
        <v>137.0</v>
      </c>
      <c r="G345" s="105">
        <v>40192.0</v>
      </c>
      <c r="H345" s="93" t="s">
        <v>841</v>
      </c>
      <c r="I345" s="93" t="s">
        <v>832</v>
      </c>
      <c r="J345" s="93" t="s">
        <v>147</v>
      </c>
      <c r="K345" s="93"/>
      <c r="L345" s="93" t="s">
        <v>524</v>
      </c>
      <c r="M345" s="93" t="s">
        <v>147</v>
      </c>
      <c r="N345" s="89"/>
      <c r="O345" s="90"/>
      <c r="P345" s="89"/>
      <c r="Q345" s="92"/>
      <c r="R345" s="56"/>
      <c r="S345" s="56"/>
      <c r="T345" s="56"/>
      <c r="U345" s="56"/>
      <c r="V345" s="56"/>
      <c r="W345" s="56"/>
      <c r="X345" s="56"/>
      <c r="Y345" s="56"/>
      <c r="Z345" s="56"/>
      <c r="AA345" s="56"/>
      <c r="AB345" s="56"/>
      <c r="AC345" s="56"/>
      <c r="AD345" s="56"/>
      <c r="AE345" s="56"/>
      <c r="AF345" s="56"/>
      <c r="AG345" s="56"/>
      <c r="AH345" s="56"/>
      <c r="AI345" s="56"/>
      <c r="AJ345" s="56"/>
    </row>
    <row r="346" ht="21.75" customHeight="1">
      <c r="A346" s="85">
        <v>342.0</v>
      </c>
      <c r="B346" s="79" t="s">
        <v>770</v>
      </c>
      <c r="C346" s="79" t="s">
        <v>842</v>
      </c>
      <c r="D346" s="79" t="s">
        <v>144</v>
      </c>
      <c r="E346" s="86" t="s">
        <v>145</v>
      </c>
      <c r="F346" s="87">
        <v>1823.0</v>
      </c>
      <c r="G346" s="105">
        <v>42739.0</v>
      </c>
      <c r="H346" s="93" t="s">
        <v>843</v>
      </c>
      <c r="I346" s="93"/>
      <c r="J346" s="93" t="s">
        <v>147</v>
      </c>
      <c r="K346" s="93"/>
      <c r="L346" s="93" t="s">
        <v>524</v>
      </c>
      <c r="M346" s="93" t="s">
        <v>147</v>
      </c>
      <c r="N346" s="89"/>
      <c r="O346" s="90"/>
      <c r="P346" s="89"/>
      <c r="Q346" s="92"/>
      <c r="R346" s="56"/>
      <c r="S346" s="56"/>
      <c r="T346" s="56"/>
      <c r="U346" s="56"/>
      <c r="V346" s="56"/>
      <c r="W346" s="56"/>
      <c r="X346" s="56"/>
      <c r="Y346" s="56"/>
      <c r="Z346" s="56"/>
      <c r="AA346" s="56"/>
      <c r="AB346" s="56"/>
      <c r="AC346" s="56"/>
      <c r="AD346" s="56"/>
      <c r="AE346" s="56"/>
      <c r="AF346" s="56"/>
      <c r="AG346" s="56"/>
      <c r="AH346" s="56"/>
      <c r="AI346" s="56"/>
      <c r="AJ346" s="56"/>
    </row>
    <row r="347" ht="21.75" customHeight="1">
      <c r="A347" s="85">
        <v>343.0</v>
      </c>
      <c r="B347" s="79" t="s">
        <v>770</v>
      </c>
      <c r="C347" s="79" t="s">
        <v>842</v>
      </c>
      <c r="D347" s="79" t="s">
        <v>144</v>
      </c>
      <c r="E347" s="86" t="s">
        <v>145</v>
      </c>
      <c r="F347" s="87">
        <v>1635.0</v>
      </c>
      <c r="G347" s="105">
        <v>41436.0</v>
      </c>
      <c r="H347" s="93" t="s">
        <v>844</v>
      </c>
      <c r="I347" s="93" t="s">
        <v>845</v>
      </c>
      <c r="J347" s="93" t="s">
        <v>147</v>
      </c>
      <c r="K347" s="93"/>
      <c r="L347" s="93" t="s">
        <v>148</v>
      </c>
      <c r="M347" s="93" t="s">
        <v>147</v>
      </c>
      <c r="N347" s="89"/>
      <c r="O347" s="90"/>
      <c r="P347" s="89"/>
      <c r="Q347" s="92"/>
      <c r="R347" s="56"/>
      <c r="S347" s="56"/>
      <c r="T347" s="56"/>
      <c r="U347" s="56"/>
      <c r="V347" s="56"/>
      <c r="W347" s="56"/>
      <c r="X347" s="56"/>
      <c r="Y347" s="56"/>
      <c r="Z347" s="56"/>
      <c r="AA347" s="56"/>
      <c r="AB347" s="56"/>
      <c r="AC347" s="56"/>
      <c r="AD347" s="56"/>
      <c r="AE347" s="56"/>
      <c r="AF347" s="56"/>
      <c r="AG347" s="56"/>
      <c r="AH347" s="56"/>
      <c r="AI347" s="56"/>
      <c r="AJ347" s="56"/>
    </row>
    <row r="348" ht="21.75" customHeight="1">
      <c r="A348" s="78">
        <v>344.0</v>
      </c>
      <c r="B348" s="79" t="s">
        <v>770</v>
      </c>
      <c r="C348" s="79" t="s">
        <v>842</v>
      </c>
      <c r="D348" s="79" t="s">
        <v>144</v>
      </c>
      <c r="E348" s="86" t="s">
        <v>145</v>
      </c>
      <c r="F348" s="87">
        <v>1527.0</v>
      </c>
      <c r="G348" s="105">
        <v>41026.0</v>
      </c>
      <c r="H348" s="93" t="s">
        <v>846</v>
      </c>
      <c r="I348" s="93" t="s">
        <v>847</v>
      </c>
      <c r="J348" s="93" t="s">
        <v>147</v>
      </c>
      <c r="K348" s="93"/>
      <c r="L348" s="93" t="s">
        <v>524</v>
      </c>
      <c r="M348" s="93" t="s">
        <v>147</v>
      </c>
      <c r="N348" s="89"/>
      <c r="O348" s="90"/>
      <c r="P348" s="89"/>
      <c r="Q348" s="92"/>
      <c r="R348" s="56"/>
      <c r="S348" s="56"/>
      <c r="T348" s="56"/>
      <c r="U348" s="56"/>
      <c r="V348" s="56"/>
      <c r="W348" s="56"/>
      <c r="X348" s="56"/>
      <c r="Y348" s="56"/>
      <c r="Z348" s="56"/>
      <c r="AA348" s="56"/>
      <c r="AB348" s="56"/>
      <c r="AC348" s="56"/>
      <c r="AD348" s="56"/>
      <c r="AE348" s="56"/>
      <c r="AF348" s="56"/>
      <c r="AG348" s="56"/>
      <c r="AH348" s="56"/>
      <c r="AI348" s="56"/>
      <c r="AJ348" s="56"/>
    </row>
    <row r="349" ht="21.75" customHeight="1">
      <c r="A349" s="85">
        <v>345.0</v>
      </c>
      <c r="B349" s="79" t="s">
        <v>770</v>
      </c>
      <c r="C349" s="79" t="s">
        <v>842</v>
      </c>
      <c r="D349" s="79" t="s">
        <v>144</v>
      </c>
      <c r="E349" s="86" t="s">
        <v>145</v>
      </c>
      <c r="F349" s="87">
        <v>1468.0</v>
      </c>
      <c r="G349" s="105">
        <v>40724.0</v>
      </c>
      <c r="H349" s="93" t="s">
        <v>848</v>
      </c>
      <c r="I349" s="93" t="s">
        <v>849</v>
      </c>
      <c r="J349" s="93" t="s">
        <v>147</v>
      </c>
      <c r="K349" s="93"/>
      <c r="L349" s="93" t="s">
        <v>148</v>
      </c>
      <c r="M349" s="93" t="s">
        <v>147</v>
      </c>
      <c r="N349" s="89"/>
      <c r="O349" s="90"/>
      <c r="P349" s="89"/>
      <c r="Q349" s="92"/>
      <c r="R349" s="56"/>
      <c r="S349" s="56"/>
      <c r="T349" s="56"/>
      <c r="U349" s="56"/>
      <c r="V349" s="56"/>
      <c r="W349" s="56"/>
      <c r="X349" s="56"/>
      <c r="Y349" s="56"/>
      <c r="Z349" s="56"/>
      <c r="AA349" s="56"/>
      <c r="AB349" s="56"/>
      <c r="AC349" s="56"/>
      <c r="AD349" s="56"/>
      <c r="AE349" s="56"/>
      <c r="AF349" s="56"/>
      <c r="AG349" s="56"/>
      <c r="AH349" s="56"/>
      <c r="AI349" s="56"/>
      <c r="AJ349" s="56"/>
    </row>
    <row r="350" ht="21.75" customHeight="1">
      <c r="A350" s="85">
        <v>346.0</v>
      </c>
      <c r="B350" s="79" t="s">
        <v>770</v>
      </c>
      <c r="C350" s="79" t="s">
        <v>842</v>
      </c>
      <c r="D350" s="79" t="s">
        <v>144</v>
      </c>
      <c r="E350" s="86" t="s">
        <v>145</v>
      </c>
      <c r="F350" s="87">
        <v>1071.0</v>
      </c>
      <c r="G350" s="105">
        <v>38929.0</v>
      </c>
      <c r="H350" s="93" t="s">
        <v>850</v>
      </c>
      <c r="I350" s="93"/>
      <c r="J350" s="93" t="s">
        <v>147</v>
      </c>
      <c r="K350" s="93"/>
      <c r="L350" s="93" t="s">
        <v>148</v>
      </c>
      <c r="M350" s="93" t="s">
        <v>147</v>
      </c>
      <c r="N350" s="89"/>
      <c r="O350" s="90"/>
      <c r="P350" s="89" t="s">
        <v>851</v>
      </c>
      <c r="Q350" s="92"/>
      <c r="R350" s="56"/>
      <c r="S350" s="56"/>
      <c r="T350" s="56"/>
      <c r="U350" s="56"/>
      <c r="V350" s="56"/>
      <c r="W350" s="56"/>
      <c r="X350" s="56"/>
      <c r="Y350" s="56"/>
      <c r="Z350" s="56"/>
      <c r="AA350" s="56"/>
      <c r="AB350" s="56"/>
      <c r="AC350" s="56"/>
      <c r="AD350" s="56"/>
      <c r="AE350" s="56"/>
      <c r="AF350" s="56"/>
      <c r="AG350" s="56"/>
      <c r="AH350" s="56"/>
      <c r="AI350" s="56"/>
      <c r="AJ350" s="56"/>
    </row>
    <row r="351" ht="21.75" customHeight="1">
      <c r="A351" s="78">
        <v>347.0</v>
      </c>
      <c r="B351" s="79" t="s">
        <v>770</v>
      </c>
      <c r="C351" s="79" t="s">
        <v>842</v>
      </c>
      <c r="D351" s="79" t="s">
        <v>144</v>
      </c>
      <c r="E351" s="86" t="s">
        <v>145</v>
      </c>
      <c r="F351" s="87">
        <v>244.0</v>
      </c>
      <c r="G351" s="105">
        <v>38715.0</v>
      </c>
      <c r="H351" s="93" t="s">
        <v>852</v>
      </c>
      <c r="I351" s="93" t="s">
        <v>853</v>
      </c>
      <c r="J351" s="93" t="s">
        <v>147</v>
      </c>
      <c r="K351" s="93"/>
      <c r="L351" s="93" t="s">
        <v>148</v>
      </c>
      <c r="M351" s="93"/>
      <c r="N351" s="89"/>
      <c r="O351" s="90"/>
      <c r="P351" s="89"/>
      <c r="Q351" s="92"/>
      <c r="R351" s="56"/>
      <c r="S351" s="56"/>
      <c r="T351" s="56"/>
      <c r="U351" s="56"/>
      <c r="V351" s="56"/>
      <c r="W351" s="56"/>
      <c r="X351" s="56"/>
      <c r="Y351" s="56"/>
      <c r="Z351" s="56"/>
      <c r="AA351" s="56"/>
      <c r="AB351" s="56"/>
      <c r="AC351" s="56"/>
      <c r="AD351" s="56"/>
      <c r="AE351" s="56"/>
      <c r="AF351" s="56"/>
      <c r="AG351" s="56"/>
      <c r="AH351" s="56"/>
      <c r="AI351" s="56"/>
      <c r="AJ351" s="56"/>
    </row>
    <row r="352" ht="21.75" customHeight="1">
      <c r="A352" s="85">
        <v>348.0</v>
      </c>
      <c r="B352" s="79" t="s">
        <v>770</v>
      </c>
      <c r="C352" s="79" t="s">
        <v>842</v>
      </c>
      <c r="D352" s="79" t="s">
        <v>144</v>
      </c>
      <c r="E352" s="86" t="s">
        <v>145</v>
      </c>
      <c r="F352" s="87">
        <v>995.0</v>
      </c>
      <c r="G352" s="105">
        <v>38666.0</v>
      </c>
      <c r="H352" s="93" t="s">
        <v>854</v>
      </c>
      <c r="I352" s="93" t="s">
        <v>855</v>
      </c>
      <c r="J352" s="93" t="s">
        <v>147</v>
      </c>
      <c r="K352" s="93"/>
      <c r="L352" s="93" t="s">
        <v>148</v>
      </c>
      <c r="M352" s="93" t="s">
        <v>147</v>
      </c>
      <c r="N352" s="89"/>
      <c r="O352" s="90"/>
      <c r="P352" s="89" t="s">
        <v>856</v>
      </c>
      <c r="Q352" s="92"/>
      <c r="R352" s="56"/>
      <c r="S352" s="56"/>
      <c r="T352" s="56"/>
      <c r="U352" s="56"/>
      <c r="V352" s="56"/>
      <c r="W352" s="56"/>
      <c r="X352" s="56"/>
      <c r="Y352" s="56"/>
      <c r="Z352" s="56"/>
      <c r="AA352" s="56"/>
      <c r="AB352" s="56"/>
      <c r="AC352" s="56"/>
      <c r="AD352" s="56"/>
      <c r="AE352" s="56"/>
      <c r="AF352" s="56"/>
      <c r="AG352" s="56"/>
      <c r="AH352" s="56"/>
      <c r="AI352" s="56"/>
      <c r="AJ352" s="56"/>
    </row>
    <row r="353" ht="21.75" customHeight="1">
      <c r="A353" s="85">
        <v>349.0</v>
      </c>
      <c r="B353" s="79" t="s">
        <v>770</v>
      </c>
      <c r="C353" s="79" t="s">
        <v>842</v>
      </c>
      <c r="D353" s="79" t="s">
        <v>144</v>
      </c>
      <c r="E353" s="86" t="s">
        <v>145</v>
      </c>
      <c r="F353" s="87">
        <v>4.0</v>
      </c>
      <c r="G353" s="105">
        <v>33742.0</v>
      </c>
      <c r="H353" s="93" t="s">
        <v>857</v>
      </c>
      <c r="I353" s="93" t="s">
        <v>858</v>
      </c>
      <c r="J353" s="93" t="s">
        <v>147</v>
      </c>
      <c r="K353" s="93"/>
      <c r="L353" s="93" t="s">
        <v>148</v>
      </c>
      <c r="M353" s="93" t="s">
        <v>147</v>
      </c>
      <c r="N353" s="89" t="s">
        <v>147</v>
      </c>
      <c r="O353" s="90"/>
      <c r="P353" s="89" t="s">
        <v>859</v>
      </c>
      <c r="Q353" s="92"/>
      <c r="R353" s="56"/>
      <c r="S353" s="56"/>
      <c r="T353" s="56"/>
      <c r="U353" s="56"/>
      <c r="V353" s="56"/>
      <c r="W353" s="56"/>
      <c r="X353" s="56"/>
      <c r="Y353" s="56"/>
      <c r="Z353" s="56"/>
      <c r="AA353" s="56"/>
      <c r="AB353" s="56"/>
      <c r="AC353" s="56"/>
      <c r="AD353" s="56"/>
      <c r="AE353" s="56"/>
      <c r="AF353" s="56"/>
      <c r="AG353" s="56"/>
      <c r="AH353" s="56"/>
      <c r="AI353" s="56"/>
      <c r="AJ353" s="56"/>
    </row>
    <row r="354" ht="21.75" customHeight="1">
      <c r="A354" s="78">
        <v>350.0</v>
      </c>
      <c r="B354" s="79" t="s">
        <v>770</v>
      </c>
      <c r="C354" s="79" t="s">
        <v>842</v>
      </c>
      <c r="D354" s="79" t="s">
        <v>144</v>
      </c>
      <c r="E354" s="86" t="s">
        <v>145</v>
      </c>
      <c r="F354" s="87">
        <v>70.0</v>
      </c>
      <c r="G354" s="105">
        <v>32496.0</v>
      </c>
      <c r="H354" s="93" t="s">
        <v>860</v>
      </c>
      <c r="I354" s="93"/>
      <c r="J354" s="93" t="s">
        <v>147</v>
      </c>
      <c r="K354" s="93"/>
      <c r="L354" s="93" t="s">
        <v>148</v>
      </c>
      <c r="M354" s="93" t="s">
        <v>147</v>
      </c>
      <c r="N354" s="89"/>
      <c r="O354" s="90"/>
      <c r="P354" s="89"/>
      <c r="Q354" s="92"/>
      <c r="R354" s="56"/>
      <c r="S354" s="56"/>
      <c r="T354" s="56"/>
      <c r="U354" s="56"/>
      <c r="V354" s="56"/>
      <c r="W354" s="56"/>
      <c r="X354" s="56"/>
      <c r="Y354" s="56"/>
      <c r="Z354" s="56"/>
      <c r="AA354" s="56"/>
      <c r="AB354" s="56"/>
      <c r="AC354" s="56"/>
      <c r="AD354" s="56"/>
      <c r="AE354" s="56"/>
      <c r="AF354" s="56"/>
      <c r="AG354" s="56"/>
      <c r="AH354" s="56"/>
      <c r="AI354" s="56"/>
      <c r="AJ354" s="56"/>
    </row>
    <row r="355" ht="21.75" customHeight="1">
      <c r="A355" s="85">
        <v>351.0</v>
      </c>
      <c r="B355" s="79" t="s">
        <v>770</v>
      </c>
      <c r="C355" s="79" t="s">
        <v>842</v>
      </c>
      <c r="D355" s="79" t="s">
        <v>144</v>
      </c>
      <c r="E355" s="86" t="s">
        <v>145</v>
      </c>
      <c r="F355" s="87">
        <v>69.0</v>
      </c>
      <c r="G355" s="105">
        <v>32496.0</v>
      </c>
      <c r="H355" s="93" t="s">
        <v>861</v>
      </c>
      <c r="I355" s="93" t="s">
        <v>862</v>
      </c>
      <c r="J355" s="93" t="s">
        <v>147</v>
      </c>
      <c r="K355" s="93"/>
      <c r="L355" s="93" t="s">
        <v>148</v>
      </c>
      <c r="M355" s="93" t="s">
        <v>147</v>
      </c>
      <c r="N355" s="89"/>
      <c r="O355" s="90"/>
      <c r="P355" s="91"/>
      <c r="Q355" s="92"/>
      <c r="R355" s="56"/>
      <c r="S355" s="56"/>
      <c r="T355" s="56"/>
      <c r="U355" s="56"/>
      <c r="V355" s="56"/>
      <c r="W355" s="56"/>
      <c r="X355" s="56"/>
      <c r="Y355" s="56"/>
      <c r="Z355" s="56"/>
      <c r="AA355" s="56"/>
      <c r="AB355" s="56"/>
      <c r="AC355" s="56"/>
      <c r="AD355" s="56"/>
      <c r="AE355" s="56"/>
      <c r="AF355" s="56"/>
      <c r="AG355" s="56"/>
      <c r="AH355" s="56"/>
      <c r="AI355" s="56"/>
      <c r="AJ355" s="56"/>
    </row>
    <row r="356" ht="21.75" customHeight="1">
      <c r="A356" s="85">
        <v>352.0</v>
      </c>
      <c r="B356" s="79" t="s">
        <v>770</v>
      </c>
      <c r="C356" s="79" t="s">
        <v>842</v>
      </c>
      <c r="D356" s="79" t="s">
        <v>144</v>
      </c>
      <c r="E356" s="86" t="s">
        <v>145</v>
      </c>
      <c r="F356" s="87">
        <v>21.0</v>
      </c>
      <c r="G356" s="105">
        <v>29973.0</v>
      </c>
      <c r="H356" s="93" t="s">
        <v>863</v>
      </c>
      <c r="I356" s="93"/>
      <c r="J356" s="93" t="s">
        <v>147</v>
      </c>
      <c r="K356" s="93"/>
      <c r="L356" s="93" t="s">
        <v>148</v>
      </c>
      <c r="M356" s="93" t="s">
        <v>147</v>
      </c>
      <c r="N356" s="89"/>
      <c r="O356" s="90"/>
      <c r="P356" s="89" t="s">
        <v>864</v>
      </c>
      <c r="Q356" s="92"/>
      <c r="R356" s="56"/>
      <c r="S356" s="56"/>
      <c r="T356" s="56"/>
      <c r="U356" s="56"/>
      <c r="V356" s="56"/>
      <c r="W356" s="56"/>
      <c r="X356" s="56"/>
      <c r="Y356" s="56"/>
      <c r="Z356" s="56"/>
      <c r="AA356" s="56"/>
      <c r="AB356" s="56"/>
      <c r="AC356" s="56"/>
      <c r="AD356" s="56"/>
      <c r="AE356" s="56"/>
      <c r="AF356" s="56"/>
      <c r="AG356" s="56"/>
      <c r="AH356" s="56"/>
      <c r="AI356" s="56"/>
      <c r="AJ356" s="56"/>
    </row>
    <row r="357" ht="21.75" customHeight="1">
      <c r="A357" s="78">
        <v>353.0</v>
      </c>
      <c r="B357" s="79" t="s">
        <v>770</v>
      </c>
      <c r="C357" s="79" t="s">
        <v>842</v>
      </c>
      <c r="D357" s="79" t="s">
        <v>161</v>
      </c>
      <c r="E357" s="86" t="s">
        <v>145</v>
      </c>
      <c r="F357" s="87">
        <v>199.0</v>
      </c>
      <c r="G357" s="105">
        <v>41677.0</v>
      </c>
      <c r="H357" s="93" t="s">
        <v>865</v>
      </c>
      <c r="I357" s="93" t="s">
        <v>866</v>
      </c>
      <c r="J357" s="93" t="s">
        <v>147</v>
      </c>
      <c r="K357" s="93"/>
      <c r="L357" s="93" t="s">
        <v>524</v>
      </c>
      <c r="M357" s="93"/>
      <c r="N357" s="89"/>
      <c r="O357" s="90" t="s">
        <v>147</v>
      </c>
      <c r="P357" s="141" t="s">
        <v>867</v>
      </c>
      <c r="Q357" s="92"/>
      <c r="R357" s="142"/>
      <c r="S357" s="56"/>
      <c r="T357" s="56"/>
      <c r="U357" s="56"/>
      <c r="V357" s="56"/>
      <c r="W357" s="56"/>
      <c r="X357" s="56"/>
      <c r="Y357" s="56"/>
      <c r="Z357" s="56"/>
      <c r="AA357" s="56"/>
      <c r="AB357" s="56"/>
      <c r="AC357" s="56"/>
      <c r="AD357" s="56"/>
      <c r="AE357" s="56"/>
      <c r="AF357" s="56"/>
      <c r="AG357" s="56"/>
      <c r="AH357" s="56"/>
      <c r="AI357" s="56"/>
      <c r="AJ357" s="56"/>
    </row>
    <row r="358" ht="21.75" customHeight="1">
      <c r="A358" s="78">
        <v>354.0</v>
      </c>
      <c r="B358" s="79" t="s">
        <v>770</v>
      </c>
      <c r="C358" s="79" t="s">
        <v>842</v>
      </c>
      <c r="D358" s="79" t="s">
        <v>161</v>
      </c>
      <c r="E358" s="86" t="s">
        <v>145</v>
      </c>
      <c r="F358" s="87">
        <v>177.0</v>
      </c>
      <c r="G358" s="105">
        <v>41677.0</v>
      </c>
      <c r="H358" s="93" t="s">
        <v>868</v>
      </c>
      <c r="I358" s="93" t="s">
        <v>869</v>
      </c>
      <c r="J358" s="93" t="s">
        <v>147</v>
      </c>
      <c r="K358" s="93"/>
      <c r="L358" s="93" t="s">
        <v>524</v>
      </c>
      <c r="M358" s="93"/>
      <c r="N358" s="89"/>
      <c r="O358" s="90" t="s">
        <v>147</v>
      </c>
      <c r="P358" s="89" t="s">
        <v>870</v>
      </c>
      <c r="Q358" s="92"/>
      <c r="R358" s="56"/>
      <c r="S358" s="56"/>
      <c r="T358" s="56"/>
      <c r="U358" s="56"/>
      <c r="V358" s="56"/>
      <c r="W358" s="56"/>
      <c r="X358" s="56"/>
      <c r="Y358" s="56"/>
      <c r="Z358" s="56"/>
      <c r="AA358" s="56"/>
      <c r="AB358" s="56"/>
      <c r="AC358" s="56"/>
      <c r="AD358" s="56"/>
      <c r="AE358" s="56"/>
      <c r="AF358" s="56"/>
      <c r="AG358" s="56"/>
      <c r="AH358" s="56"/>
      <c r="AI358" s="56"/>
      <c r="AJ358" s="56"/>
    </row>
    <row r="359" ht="21.75" customHeight="1">
      <c r="A359" s="85">
        <v>355.0</v>
      </c>
      <c r="B359" s="79" t="s">
        <v>770</v>
      </c>
      <c r="C359" s="79" t="s">
        <v>842</v>
      </c>
      <c r="D359" s="79" t="s">
        <v>161</v>
      </c>
      <c r="E359" s="86" t="s">
        <v>145</v>
      </c>
      <c r="F359" s="87">
        <v>2943.0</v>
      </c>
      <c r="G359" s="105">
        <v>41625.0</v>
      </c>
      <c r="H359" s="93" t="s">
        <v>871</v>
      </c>
      <c r="I359" s="93" t="s">
        <v>872</v>
      </c>
      <c r="J359" s="93" t="s">
        <v>147</v>
      </c>
      <c r="K359" s="93"/>
      <c r="L359" s="93" t="s">
        <v>524</v>
      </c>
      <c r="M359" s="93" t="s">
        <v>147</v>
      </c>
      <c r="N359" s="89"/>
      <c r="O359" s="90"/>
      <c r="P359" s="89" t="s">
        <v>873</v>
      </c>
      <c r="Q359" s="92"/>
      <c r="R359" s="56"/>
      <c r="S359" s="56"/>
      <c r="T359" s="56"/>
      <c r="U359" s="56"/>
      <c r="V359" s="56"/>
      <c r="W359" s="56"/>
      <c r="X359" s="56"/>
      <c r="Y359" s="56"/>
      <c r="Z359" s="56"/>
      <c r="AA359" s="56"/>
      <c r="AB359" s="56"/>
      <c r="AC359" s="56"/>
      <c r="AD359" s="56"/>
      <c r="AE359" s="56"/>
      <c r="AF359" s="56"/>
      <c r="AG359" s="56"/>
      <c r="AH359" s="56"/>
      <c r="AI359" s="56"/>
      <c r="AJ359" s="56"/>
    </row>
    <row r="360" ht="21.75" customHeight="1">
      <c r="A360" s="78">
        <v>356.0</v>
      </c>
      <c r="B360" s="79" t="s">
        <v>770</v>
      </c>
      <c r="C360" s="79" t="s">
        <v>842</v>
      </c>
      <c r="D360" s="79" t="s">
        <v>161</v>
      </c>
      <c r="E360" s="86" t="s">
        <v>145</v>
      </c>
      <c r="F360" s="87">
        <v>2730.0</v>
      </c>
      <c r="G360" s="105">
        <v>41270.0</v>
      </c>
      <c r="H360" s="93" t="s">
        <v>874</v>
      </c>
      <c r="I360" s="93"/>
      <c r="J360" s="93" t="s">
        <v>147</v>
      </c>
      <c r="K360" s="93"/>
      <c r="L360" s="93" t="s">
        <v>148</v>
      </c>
      <c r="M360" s="93" t="s">
        <v>147</v>
      </c>
      <c r="N360" s="89"/>
      <c r="O360" s="90"/>
      <c r="P360" s="89"/>
      <c r="Q360" s="92"/>
      <c r="R360" s="56"/>
      <c r="S360" s="56"/>
      <c r="T360" s="56"/>
      <c r="U360" s="56"/>
      <c r="V360" s="56"/>
      <c r="W360" s="56"/>
      <c r="X360" s="56"/>
      <c r="Y360" s="56"/>
      <c r="Z360" s="56"/>
      <c r="AA360" s="56"/>
      <c r="AB360" s="56"/>
      <c r="AC360" s="56"/>
      <c r="AD360" s="56"/>
      <c r="AE360" s="56"/>
      <c r="AF360" s="56"/>
      <c r="AG360" s="56"/>
      <c r="AH360" s="56"/>
      <c r="AI360" s="56"/>
      <c r="AJ360" s="56"/>
    </row>
    <row r="361" ht="21.75" customHeight="1">
      <c r="A361" s="85">
        <v>357.0</v>
      </c>
      <c r="B361" s="79" t="s">
        <v>770</v>
      </c>
      <c r="C361" s="79" t="s">
        <v>842</v>
      </c>
      <c r="D361" s="79" t="s">
        <v>161</v>
      </c>
      <c r="E361" s="86" t="s">
        <v>145</v>
      </c>
      <c r="F361" s="87">
        <v>4023.0</v>
      </c>
      <c r="G361" s="105">
        <v>40844.0</v>
      </c>
      <c r="H361" s="93" t="s">
        <v>875</v>
      </c>
      <c r="I361" s="93" t="s">
        <v>876</v>
      </c>
      <c r="J361" s="93" t="s">
        <v>147</v>
      </c>
      <c r="K361" s="93"/>
      <c r="L361" s="93" t="s">
        <v>877</v>
      </c>
      <c r="M361" s="93" t="s">
        <v>147</v>
      </c>
      <c r="N361" s="89"/>
      <c r="O361" s="90"/>
      <c r="P361" s="89"/>
      <c r="Q361" s="92"/>
      <c r="R361" s="56"/>
      <c r="S361" s="56"/>
      <c r="T361" s="56"/>
      <c r="U361" s="56"/>
      <c r="V361" s="56"/>
      <c r="W361" s="56"/>
      <c r="X361" s="56"/>
      <c r="Y361" s="56"/>
      <c r="Z361" s="56"/>
      <c r="AA361" s="56"/>
      <c r="AB361" s="56"/>
      <c r="AC361" s="56"/>
      <c r="AD361" s="56"/>
      <c r="AE361" s="56"/>
      <c r="AF361" s="56"/>
      <c r="AG361" s="56"/>
      <c r="AH361" s="56"/>
      <c r="AI361" s="56"/>
      <c r="AJ361" s="56"/>
    </row>
    <row r="362" ht="21.75" customHeight="1">
      <c r="A362" s="78">
        <v>358.0</v>
      </c>
      <c r="B362" s="79" t="s">
        <v>770</v>
      </c>
      <c r="C362" s="79" t="s">
        <v>842</v>
      </c>
      <c r="D362" s="79" t="s">
        <v>161</v>
      </c>
      <c r="E362" s="86" t="s">
        <v>145</v>
      </c>
      <c r="F362" s="87">
        <v>404.0</v>
      </c>
      <c r="G362" s="105">
        <v>38756.0</v>
      </c>
      <c r="H362" s="93" t="s">
        <v>878</v>
      </c>
      <c r="I362" s="93" t="s">
        <v>855</v>
      </c>
      <c r="J362" s="93" t="s">
        <v>147</v>
      </c>
      <c r="K362" s="93"/>
      <c r="L362" s="93" t="s">
        <v>148</v>
      </c>
      <c r="M362" s="93" t="s">
        <v>147</v>
      </c>
      <c r="N362" s="89"/>
      <c r="O362" s="90"/>
      <c r="P362" s="89" t="s">
        <v>879</v>
      </c>
      <c r="Q362" s="92"/>
      <c r="R362" s="56"/>
      <c r="S362" s="56"/>
      <c r="T362" s="56"/>
      <c r="U362" s="56"/>
      <c r="V362" s="56"/>
      <c r="W362" s="56"/>
      <c r="X362" s="56"/>
      <c r="Y362" s="56"/>
      <c r="Z362" s="56"/>
      <c r="AA362" s="56"/>
      <c r="AB362" s="56"/>
      <c r="AC362" s="56"/>
      <c r="AD362" s="56"/>
      <c r="AE362" s="56"/>
      <c r="AF362" s="56"/>
      <c r="AG362" s="56"/>
      <c r="AH362" s="56"/>
      <c r="AI362" s="56"/>
      <c r="AJ362" s="56"/>
    </row>
    <row r="363" ht="21.75" customHeight="1">
      <c r="A363" s="85">
        <v>359.0</v>
      </c>
      <c r="B363" s="79" t="s">
        <v>770</v>
      </c>
      <c r="C363" s="79" t="s">
        <v>842</v>
      </c>
      <c r="D363" s="79" t="s">
        <v>161</v>
      </c>
      <c r="E363" s="86" t="s">
        <v>145</v>
      </c>
      <c r="F363" s="87">
        <v>3150.0</v>
      </c>
      <c r="G363" s="105">
        <v>38603.0</v>
      </c>
      <c r="H363" s="93" t="s">
        <v>878</v>
      </c>
      <c r="I363" s="93" t="s">
        <v>880</v>
      </c>
      <c r="J363" s="93" t="s">
        <v>147</v>
      </c>
      <c r="K363" s="93"/>
      <c r="L363" s="93" t="s">
        <v>148</v>
      </c>
      <c r="M363" s="93" t="s">
        <v>147</v>
      </c>
      <c r="N363" s="89"/>
      <c r="O363" s="90"/>
      <c r="P363" s="89"/>
      <c r="Q363" s="92"/>
      <c r="R363" s="56"/>
      <c r="S363" s="56"/>
      <c r="T363" s="56"/>
      <c r="U363" s="56"/>
      <c r="V363" s="56"/>
      <c r="W363" s="56"/>
      <c r="X363" s="56"/>
      <c r="Y363" s="56"/>
      <c r="Z363" s="56"/>
      <c r="AA363" s="56"/>
      <c r="AB363" s="56"/>
      <c r="AC363" s="56"/>
      <c r="AD363" s="56"/>
      <c r="AE363" s="56"/>
      <c r="AF363" s="56"/>
      <c r="AG363" s="56"/>
      <c r="AH363" s="56"/>
      <c r="AI363" s="56"/>
      <c r="AJ363" s="56"/>
    </row>
    <row r="364" ht="21.75" customHeight="1">
      <c r="A364" s="78">
        <v>360.0</v>
      </c>
      <c r="B364" s="79" t="s">
        <v>770</v>
      </c>
      <c r="C364" s="79" t="s">
        <v>842</v>
      </c>
      <c r="D364" s="79" t="s">
        <v>161</v>
      </c>
      <c r="E364" s="86" t="s">
        <v>145</v>
      </c>
      <c r="F364" s="87">
        <v>1336.0</v>
      </c>
      <c r="G364" s="105">
        <v>37768.0</v>
      </c>
      <c r="H364" s="93" t="s">
        <v>881</v>
      </c>
      <c r="I364" s="93" t="s">
        <v>882</v>
      </c>
      <c r="J364" s="93" t="s">
        <v>147</v>
      </c>
      <c r="K364" s="93"/>
      <c r="L364" s="93" t="s">
        <v>148</v>
      </c>
      <c r="M364" s="93" t="s">
        <v>147</v>
      </c>
      <c r="N364" s="89" t="s">
        <v>147</v>
      </c>
      <c r="O364" s="90"/>
      <c r="P364" s="143" t="s">
        <v>883</v>
      </c>
      <c r="Q364" s="92"/>
      <c r="R364" s="56"/>
      <c r="S364" s="56"/>
      <c r="T364" s="56"/>
      <c r="U364" s="56"/>
      <c r="V364" s="56"/>
      <c r="W364" s="56"/>
      <c r="X364" s="56"/>
      <c r="Y364" s="56"/>
      <c r="Z364" s="56"/>
      <c r="AA364" s="56"/>
      <c r="AB364" s="56"/>
      <c r="AC364" s="56"/>
      <c r="AD364" s="56"/>
      <c r="AE364" s="56"/>
      <c r="AF364" s="56"/>
      <c r="AG364" s="56"/>
      <c r="AH364" s="56"/>
      <c r="AI364" s="56"/>
      <c r="AJ364" s="56"/>
    </row>
    <row r="365" ht="21.75" customHeight="1">
      <c r="A365" s="85">
        <v>361.0</v>
      </c>
      <c r="B365" s="79" t="s">
        <v>770</v>
      </c>
      <c r="C365" s="79" t="s">
        <v>842</v>
      </c>
      <c r="D365" s="79" t="s">
        <v>161</v>
      </c>
      <c r="E365" s="86" t="s">
        <v>145</v>
      </c>
      <c r="F365" s="87">
        <v>1335.0</v>
      </c>
      <c r="G365" s="105">
        <v>36363.0</v>
      </c>
      <c r="H365" s="93" t="s">
        <v>884</v>
      </c>
      <c r="I365" s="93" t="s">
        <v>882</v>
      </c>
      <c r="J365" s="93" t="s">
        <v>147</v>
      </c>
      <c r="K365" s="93"/>
      <c r="L365" s="93" t="s">
        <v>148</v>
      </c>
      <c r="M365" s="93" t="s">
        <v>147</v>
      </c>
      <c r="N365" s="89" t="s">
        <v>147</v>
      </c>
      <c r="O365" s="90"/>
      <c r="P365" s="89" t="s">
        <v>885</v>
      </c>
      <c r="Q365" s="92"/>
      <c r="R365" s="56"/>
      <c r="S365" s="56"/>
      <c r="T365" s="56"/>
      <c r="U365" s="56"/>
      <c r="V365" s="56"/>
      <c r="W365" s="56"/>
      <c r="X365" s="56"/>
      <c r="Y365" s="56"/>
      <c r="Z365" s="56"/>
      <c r="AA365" s="56"/>
      <c r="AB365" s="56"/>
      <c r="AC365" s="56"/>
      <c r="AD365" s="56"/>
      <c r="AE365" s="56"/>
      <c r="AF365" s="56"/>
      <c r="AG365" s="56"/>
      <c r="AH365" s="56"/>
      <c r="AI365" s="56"/>
      <c r="AJ365" s="56"/>
    </row>
    <row r="366" ht="21.75" customHeight="1">
      <c r="A366" s="85">
        <v>362.0</v>
      </c>
      <c r="B366" s="79" t="s">
        <v>770</v>
      </c>
      <c r="C366" s="79" t="s">
        <v>842</v>
      </c>
      <c r="D366" s="79" t="s">
        <v>161</v>
      </c>
      <c r="E366" s="144" t="s">
        <v>145</v>
      </c>
      <c r="F366" s="106">
        <v>1050.0</v>
      </c>
      <c r="G366" s="145">
        <v>35530.0</v>
      </c>
      <c r="H366" s="146" t="s">
        <v>886</v>
      </c>
      <c r="I366" s="146" t="s">
        <v>887</v>
      </c>
      <c r="J366" s="146" t="s">
        <v>147</v>
      </c>
      <c r="K366" s="146"/>
      <c r="L366" s="146" t="s">
        <v>148</v>
      </c>
      <c r="M366" s="146"/>
      <c r="N366" s="147"/>
      <c r="O366" s="148" t="s">
        <v>147</v>
      </c>
      <c r="P366" s="147" t="s">
        <v>313</v>
      </c>
      <c r="Q366" s="149"/>
      <c r="R366" s="138"/>
      <c r="S366" s="138"/>
      <c r="T366" s="138"/>
      <c r="U366" s="138"/>
      <c r="V366" s="138"/>
      <c r="W366" s="138"/>
      <c r="X366" s="138"/>
      <c r="Y366" s="138"/>
      <c r="Z366" s="138"/>
      <c r="AA366" s="138"/>
      <c r="AB366" s="138"/>
      <c r="AC366" s="138"/>
      <c r="AD366" s="138"/>
      <c r="AE366" s="138"/>
      <c r="AF366" s="138"/>
      <c r="AG366" s="138"/>
      <c r="AH366" s="138"/>
      <c r="AI366" s="138"/>
      <c r="AJ366" s="138"/>
    </row>
    <row r="367" ht="21.75" customHeight="1">
      <c r="A367" s="78">
        <v>363.0</v>
      </c>
      <c r="B367" s="79" t="s">
        <v>770</v>
      </c>
      <c r="C367" s="79" t="s">
        <v>842</v>
      </c>
      <c r="D367" s="79" t="s">
        <v>161</v>
      </c>
      <c r="E367" s="86" t="s">
        <v>145</v>
      </c>
      <c r="F367" s="87">
        <v>2164.0</v>
      </c>
      <c r="G367" s="105">
        <v>33498.0</v>
      </c>
      <c r="H367" s="93" t="s">
        <v>888</v>
      </c>
      <c r="I367" s="93" t="s">
        <v>882</v>
      </c>
      <c r="J367" s="93" t="s">
        <v>147</v>
      </c>
      <c r="K367" s="93"/>
      <c r="L367" s="93" t="s">
        <v>148</v>
      </c>
      <c r="M367" s="93" t="s">
        <v>147</v>
      </c>
      <c r="N367" s="89" t="s">
        <v>147</v>
      </c>
      <c r="O367" s="90"/>
      <c r="P367" s="116" t="s">
        <v>889</v>
      </c>
      <c r="Q367" s="150"/>
      <c r="R367" s="151"/>
      <c r="S367" s="56"/>
      <c r="T367" s="56"/>
      <c r="U367" s="56"/>
      <c r="V367" s="56"/>
      <c r="W367" s="56"/>
      <c r="X367" s="56"/>
      <c r="Y367" s="56"/>
      <c r="Z367" s="56"/>
      <c r="AA367" s="56"/>
      <c r="AB367" s="56"/>
      <c r="AC367" s="56"/>
      <c r="AD367" s="56"/>
      <c r="AE367" s="56"/>
      <c r="AF367" s="56"/>
      <c r="AG367" s="56"/>
      <c r="AH367" s="56"/>
      <c r="AI367" s="56"/>
      <c r="AJ367" s="56"/>
    </row>
    <row r="368" ht="21.75" customHeight="1">
      <c r="A368" s="85">
        <v>364.0</v>
      </c>
      <c r="B368" s="79" t="s">
        <v>770</v>
      </c>
      <c r="C368" s="79" t="s">
        <v>842</v>
      </c>
      <c r="D368" s="79" t="s">
        <v>161</v>
      </c>
      <c r="E368" s="144" t="s">
        <v>145</v>
      </c>
      <c r="F368" s="106">
        <v>1666.0</v>
      </c>
      <c r="G368" s="145">
        <v>33417.0</v>
      </c>
      <c r="H368" s="146" t="s">
        <v>890</v>
      </c>
      <c r="I368" s="146" t="s">
        <v>891</v>
      </c>
      <c r="J368" s="146" t="s">
        <v>147</v>
      </c>
      <c r="K368" s="146"/>
      <c r="L368" s="146" t="s">
        <v>148</v>
      </c>
      <c r="M368" s="146"/>
      <c r="N368" s="147"/>
      <c r="O368" s="148" t="s">
        <v>147</v>
      </c>
      <c r="P368" s="147" t="s">
        <v>313</v>
      </c>
      <c r="Q368" s="149"/>
      <c r="R368" s="138"/>
      <c r="S368" s="138"/>
      <c r="T368" s="138"/>
      <c r="U368" s="138"/>
      <c r="V368" s="138"/>
      <c r="W368" s="138"/>
      <c r="X368" s="138"/>
      <c r="Y368" s="138"/>
      <c r="Z368" s="138"/>
      <c r="AA368" s="138"/>
      <c r="AB368" s="138"/>
      <c r="AC368" s="138"/>
      <c r="AD368" s="138"/>
      <c r="AE368" s="138"/>
      <c r="AF368" s="138"/>
      <c r="AG368" s="138"/>
      <c r="AH368" s="138"/>
      <c r="AI368" s="138"/>
      <c r="AJ368" s="138"/>
    </row>
    <row r="369" ht="21.75" customHeight="1">
      <c r="A369" s="78">
        <v>365.0</v>
      </c>
      <c r="B369" s="79" t="s">
        <v>770</v>
      </c>
      <c r="C369" s="79" t="s">
        <v>842</v>
      </c>
      <c r="D369" s="79" t="s">
        <v>161</v>
      </c>
      <c r="E369" s="86" t="s">
        <v>145</v>
      </c>
      <c r="F369" s="87">
        <v>1661.0</v>
      </c>
      <c r="G369" s="105">
        <v>33416.0</v>
      </c>
      <c r="H369" s="93" t="s">
        <v>892</v>
      </c>
      <c r="I369" s="93" t="s">
        <v>882</v>
      </c>
      <c r="J369" s="93" t="s">
        <v>147</v>
      </c>
      <c r="K369" s="93"/>
      <c r="L369" s="93" t="s">
        <v>148</v>
      </c>
      <c r="M369" s="93" t="s">
        <v>147</v>
      </c>
      <c r="N369" s="89" t="s">
        <v>147</v>
      </c>
      <c r="O369" s="90"/>
      <c r="P369" s="143" t="s">
        <v>893</v>
      </c>
      <c r="Q369" s="152"/>
      <c r="R369" s="56"/>
      <c r="S369" s="56"/>
      <c r="T369" s="56"/>
      <c r="U369" s="56"/>
      <c r="V369" s="56"/>
      <c r="W369" s="56"/>
      <c r="X369" s="56"/>
      <c r="Y369" s="56"/>
      <c r="Z369" s="56"/>
      <c r="AA369" s="56"/>
      <c r="AB369" s="56"/>
      <c r="AC369" s="56"/>
      <c r="AD369" s="56"/>
      <c r="AE369" s="56"/>
      <c r="AF369" s="56"/>
      <c r="AG369" s="56"/>
      <c r="AH369" s="56"/>
      <c r="AI369" s="56"/>
      <c r="AJ369" s="56"/>
    </row>
    <row r="370" ht="21.75" customHeight="1">
      <c r="A370" s="85">
        <v>366.0</v>
      </c>
      <c r="B370" s="79" t="s">
        <v>770</v>
      </c>
      <c r="C370" s="79" t="s">
        <v>842</v>
      </c>
      <c r="D370" s="79" t="s">
        <v>161</v>
      </c>
      <c r="E370" s="86" t="s">
        <v>145</v>
      </c>
      <c r="F370" s="87">
        <v>1016.0</v>
      </c>
      <c r="G370" s="105">
        <v>33345.0</v>
      </c>
      <c r="H370" s="93" t="s">
        <v>894</v>
      </c>
      <c r="I370" s="93" t="s">
        <v>882</v>
      </c>
      <c r="J370" s="93" t="s">
        <v>147</v>
      </c>
      <c r="K370" s="93"/>
      <c r="L370" s="93" t="s">
        <v>148</v>
      </c>
      <c r="M370" s="93" t="s">
        <v>147</v>
      </c>
      <c r="N370" s="89" t="s">
        <v>147</v>
      </c>
      <c r="O370" s="90"/>
      <c r="P370" s="89" t="s">
        <v>895</v>
      </c>
      <c r="Q370" s="92"/>
      <c r="R370" s="56"/>
      <c r="S370" s="153"/>
      <c r="T370" s="56"/>
      <c r="U370" s="56"/>
      <c r="V370" s="56"/>
      <c r="W370" s="56"/>
      <c r="X370" s="56"/>
      <c r="Y370" s="56"/>
      <c r="Z370" s="56"/>
      <c r="AA370" s="56"/>
      <c r="AB370" s="56"/>
      <c r="AC370" s="56"/>
      <c r="AD370" s="56"/>
      <c r="AE370" s="56"/>
      <c r="AF370" s="56"/>
      <c r="AG370" s="56"/>
      <c r="AH370" s="56"/>
      <c r="AI370" s="56"/>
      <c r="AJ370" s="56"/>
    </row>
    <row r="371" ht="21.75" customHeight="1">
      <c r="A371" s="85">
        <v>367.0</v>
      </c>
      <c r="B371" s="79" t="s">
        <v>770</v>
      </c>
      <c r="C371" s="79" t="s">
        <v>842</v>
      </c>
      <c r="D371" s="79" t="s">
        <v>161</v>
      </c>
      <c r="E371" s="86" t="s">
        <v>145</v>
      </c>
      <c r="F371" s="87">
        <v>1045.0</v>
      </c>
      <c r="G371" s="105">
        <v>28648.0</v>
      </c>
      <c r="H371" s="93" t="s">
        <v>896</v>
      </c>
      <c r="I371" s="93" t="s">
        <v>897</v>
      </c>
      <c r="J371" s="93" t="s">
        <v>147</v>
      </c>
      <c r="K371" s="93"/>
      <c r="L371" s="93" t="s">
        <v>148</v>
      </c>
      <c r="M371" s="93" t="s">
        <v>147</v>
      </c>
      <c r="N371" s="89" t="s">
        <v>147</v>
      </c>
      <c r="O371" s="90"/>
      <c r="P371" s="89" t="s">
        <v>898</v>
      </c>
      <c r="Q371" s="92"/>
      <c r="R371" s="56"/>
      <c r="S371" s="154"/>
      <c r="T371" s="56"/>
      <c r="U371" s="56"/>
      <c r="V371" s="56"/>
      <c r="W371" s="56"/>
      <c r="X371" s="56"/>
      <c r="Y371" s="56"/>
      <c r="Z371" s="56"/>
      <c r="AA371" s="56"/>
      <c r="AB371" s="56"/>
      <c r="AC371" s="56"/>
      <c r="AD371" s="56"/>
      <c r="AE371" s="56"/>
      <c r="AF371" s="56"/>
      <c r="AG371" s="56"/>
      <c r="AH371" s="56"/>
      <c r="AI371" s="56"/>
      <c r="AJ371" s="56"/>
    </row>
    <row r="372" ht="21.75" customHeight="1">
      <c r="A372" s="78">
        <v>368.0</v>
      </c>
      <c r="B372" s="79" t="s">
        <v>770</v>
      </c>
      <c r="C372" s="79" t="s">
        <v>842</v>
      </c>
      <c r="D372" s="79" t="s">
        <v>161</v>
      </c>
      <c r="E372" s="86" t="s">
        <v>145</v>
      </c>
      <c r="F372" s="87">
        <v>1042.0</v>
      </c>
      <c r="G372" s="105">
        <v>28648.0</v>
      </c>
      <c r="H372" s="93" t="s">
        <v>899</v>
      </c>
      <c r="I372" s="93" t="s">
        <v>900</v>
      </c>
      <c r="J372" s="93" t="s">
        <v>147</v>
      </c>
      <c r="K372" s="93"/>
      <c r="L372" s="93" t="s">
        <v>148</v>
      </c>
      <c r="M372" s="93" t="s">
        <v>147</v>
      </c>
      <c r="N372" s="89" t="s">
        <v>147</v>
      </c>
      <c r="O372" s="90"/>
      <c r="P372" s="89" t="s">
        <v>901</v>
      </c>
      <c r="Q372" s="92"/>
      <c r="R372" s="56"/>
      <c r="S372" s="154"/>
      <c r="T372" s="56"/>
      <c r="U372" s="56"/>
      <c r="V372" s="56"/>
      <c r="W372" s="56"/>
      <c r="X372" s="56"/>
      <c r="Y372" s="56"/>
      <c r="Z372" s="56"/>
      <c r="AA372" s="56"/>
      <c r="AB372" s="56"/>
      <c r="AC372" s="56"/>
      <c r="AD372" s="56"/>
      <c r="AE372" s="56"/>
      <c r="AF372" s="56"/>
      <c r="AG372" s="56"/>
      <c r="AH372" s="56"/>
      <c r="AI372" s="56"/>
      <c r="AJ372" s="56"/>
    </row>
    <row r="373" ht="21.75" customHeight="1">
      <c r="A373" s="85">
        <v>369.0</v>
      </c>
      <c r="B373" s="79" t="s">
        <v>770</v>
      </c>
      <c r="C373" s="79" t="s">
        <v>842</v>
      </c>
      <c r="D373" s="79" t="s">
        <v>161</v>
      </c>
      <c r="E373" s="86" t="s">
        <v>145</v>
      </c>
      <c r="F373" s="87">
        <v>722.0</v>
      </c>
      <c r="G373" s="105">
        <v>26770.0</v>
      </c>
      <c r="H373" s="93" t="s">
        <v>902</v>
      </c>
      <c r="I373" s="93" t="s">
        <v>903</v>
      </c>
      <c r="J373" s="93" t="s">
        <v>147</v>
      </c>
      <c r="K373" s="93"/>
      <c r="L373" s="93" t="s">
        <v>148</v>
      </c>
      <c r="M373" s="93"/>
      <c r="N373" s="89" t="s">
        <v>147</v>
      </c>
      <c r="O373" s="90"/>
      <c r="P373" s="89" t="s">
        <v>904</v>
      </c>
      <c r="Q373" s="92"/>
      <c r="R373" s="56"/>
      <c r="S373" s="56"/>
      <c r="T373" s="56"/>
      <c r="U373" s="56"/>
      <c r="V373" s="56"/>
      <c r="W373" s="56"/>
      <c r="X373" s="56"/>
      <c r="Y373" s="56"/>
      <c r="Z373" s="56"/>
      <c r="AA373" s="56"/>
      <c r="AB373" s="56"/>
      <c r="AC373" s="56"/>
      <c r="AD373" s="56"/>
      <c r="AE373" s="56"/>
      <c r="AF373" s="56"/>
      <c r="AG373" s="56"/>
      <c r="AH373" s="56"/>
      <c r="AI373" s="56"/>
      <c r="AJ373" s="56"/>
    </row>
    <row r="374" ht="21.75" customHeight="1">
      <c r="A374" s="85">
        <v>370.0</v>
      </c>
      <c r="B374" s="79" t="s">
        <v>770</v>
      </c>
      <c r="C374" s="79" t="s">
        <v>842</v>
      </c>
      <c r="D374" s="79" t="s">
        <v>161</v>
      </c>
      <c r="E374" s="86" t="s">
        <v>145</v>
      </c>
      <c r="F374" s="87">
        <v>1848.0</v>
      </c>
      <c r="G374" s="105">
        <v>25511.0</v>
      </c>
      <c r="H374" s="93" t="s">
        <v>905</v>
      </c>
      <c r="I374" s="93" t="s">
        <v>906</v>
      </c>
      <c r="J374" s="93" t="s">
        <v>147</v>
      </c>
      <c r="K374" s="93"/>
      <c r="L374" s="93" t="s">
        <v>148</v>
      </c>
      <c r="M374" s="93" t="s">
        <v>147</v>
      </c>
      <c r="N374" s="89" t="s">
        <v>147</v>
      </c>
      <c r="O374" s="90"/>
      <c r="P374" s="141" t="s">
        <v>405</v>
      </c>
      <c r="Q374" s="92"/>
      <c r="R374" s="153"/>
      <c r="S374" s="56"/>
      <c r="T374" s="56"/>
      <c r="U374" s="56"/>
      <c r="V374" s="56"/>
      <c r="W374" s="56"/>
      <c r="X374" s="56"/>
      <c r="Y374" s="56"/>
      <c r="Z374" s="56"/>
      <c r="AA374" s="56"/>
      <c r="AB374" s="56"/>
      <c r="AC374" s="56"/>
      <c r="AD374" s="56"/>
      <c r="AE374" s="56"/>
      <c r="AF374" s="56"/>
      <c r="AG374" s="56"/>
      <c r="AH374" s="56"/>
      <c r="AI374" s="56"/>
      <c r="AJ374" s="56"/>
    </row>
    <row r="375" ht="21.75" customHeight="1">
      <c r="A375" s="78">
        <v>371.0</v>
      </c>
      <c r="B375" s="79" t="s">
        <v>770</v>
      </c>
      <c r="C375" s="79" t="s">
        <v>842</v>
      </c>
      <c r="D375" s="79" t="s">
        <v>161</v>
      </c>
      <c r="E375" s="86" t="s">
        <v>145</v>
      </c>
      <c r="F375" s="87">
        <v>3135.0</v>
      </c>
      <c r="G375" s="105">
        <v>25198.0</v>
      </c>
      <c r="H375" s="93" t="s">
        <v>907</v>
      </c>
      <c r="I375" s="93" t="s">
        <v>908</v>
      </c>
      <c r="J375" s="93" t="s">
        <v>147</v>
      </c>
      <c r="K375" s="93"/>
      <c r="L375" s="93" t="s">
        <v>148</v>
      </c>
      <c r="M375" s="93" t="s">
        <v>147</v>
      </c>
      <c r="N375" s="89"/>
      <c r="O375" s="90"/>
      <c r="P375" s="89" t="s">
        <v>909</v>
      </c>
      <c r="Q375" s="92"/>
      <c r="R375" s="153"/>
      <c r="S375" s="56"/>
      <c r="T375" s="56"/>
      <c r="U375" s="56"/>
      <c r="V375" s="56"/>
      <c r="W375" s="56"/>
      <c r="X375" s="56"/>
      <c r="Y375" s="56"/>
      <c r="Z375" s="56"/>
      <c r="AA375" s="56"/>
      <c r="AB375" s="56"/>
      <c r="AC375" s="56"/>
      <c r="AD375" s="56"/>
      <c r="AE375" s="56"/>
      <c r="AF375" s="56"/>
      <c r="AG375" s="56"/>
      <c r="AH375" s="56"/>
      <c r="AI375" s="56"/>
      <c r="AJ375" s="56"/>
    </row>
    <row r="376" ht="21.75" customHeight="1">
      <c r="A376" s="85">
        <v>372.0</v>
      </c>
      <c r="B376" s="79" t="s">
        <v>770</v>
      </c>
      <c r="C376" s="79" t="s">
        <v>842</v>
      </c>
      <c r="D376" s="79" t="s">
        <v>161</v>
      </c>
      <c r="E376" s="86" t="s">
        <v>145</v>
      </c>
      <c r="F376" s="87">
        <v>3148.0</v>
      </c>
      <c r="G376" s="105">
        <v>25198.0</v>
      </c>
      <c r="H376" s="93" t="s">
        <v>910</v>
      </c>
      <c r="I376" s="93" t="s">
        <v>911</v>
      </c>
      <c r="J376" s="93"/>
      <c r="K376" s="93"/>
      <c r="L376" s="93" t="s">
        <v>148</v>
      </c>
      <c r="M376" s="93" t="s">
        <v>147</v>
      </c>
      <c r="N376" s="89"/>
      <c r="O376" s="90"/>
      <c r="P376" s="89"/>
      <c r="Q376" s="92"/>
      <c r="R376" s="56"/>
      <c r="S376" s="56"/>
      <c r="T376" s="56"/>
      <c r="U376" s="56"/>
      <c r="V376" s="56"/>
      <c r="W376" s="56"/>
      <c r="X376" s="56"/>
      <c r="Y376" s="56"/>
      <c r="Z376" s="56"/>
      <c r="AA376" s="56"/>
      <c r="AB376" s="56"/>
      <c r="AC376" s="56"/>
      <c r="AD376" s="56"/>
      <c r="AE376" s="56"/>
      <c r="AF376" s="56"/>
      <c r="AG376" s="56"/>
      <c r="AH376" s="56"/>
      <c r="AI376" s="56"/>
      <c r="AJ376" s="56"/>
    </row>
    <row r="377" ht="21.75" customHeight="1">
      <c r="A377" s="78">
        <v>373.0</v>
      </c>
      <c r="B377" s="79" t="s">
        <v>770</v>
      </c>
      <c r="C377" s="79" t="s">
        <v>842</v>
      </c>
      <c r="D377" s="79" t="s">
        <v>161</v>
      </c>
      <c r="E377" s="86" t="s">
        <v>145</v>
      </c>
      <c r="F377" s="87">
        <v>1160.0</v>
      </c>
      <c r="G377" s="105">
        <v>17254.0</v>
      </c>
      <c r="H377" s="93" t="s">
        <v>912</v>
      </c>
      <c r="I377" s="93"/>
      <c r="J377" s="93" t="s">
        <v>147</v>
      </c>
      <c r="K377" s="93"/>
      <c r="L377" s="93" t="s">
        <v>148</v>
      </c>
      <c r="M377" s="93" t="s">
        <v>147</v>
      </c>
      <c r="N377" s="89"/>
      <c r="O377" s="90"/>
      <c r="P377" s="89"/>
      <c r="Q377" s="92"/>
      <c r="R377" s="56"/>
      <c r="S377" s="56"/>
      <c r="T377" s="56"/>
      <c r="U377" s="56"/>
      <c r="V377" s="56"/>
      <c r="W377" s="56"/>
      <c r="X377" s="56"/>
      <c r="Y377" s="56"/>
      <c r="Z377" s="56"/>
      <c r="AA377" s="56"/>
      <c r="AB377" s="56"/>
      <c r="AC377" s="56"/>
      <c r="AD377" s="56"/>
      <c r="AE377" s="56"/>
      <c r="AF377" s="56"/>
      <c r="AG377" s="56"/>
      <c r="AH377" s="56"/>
      <c r="AI377" s="56"/>
      <c r="AJ377" s="56"/>
    </row>
    <row r="378" ht="21.75" customHeight="1">
      <c r="A378" s="155">
        <v>374.0</v>
      </c>
      <c r="B378" s="156" t="s">
        <v>770</v>
      </c>
      <c r="C378" s="156" t="s">
        <v>842</v>
      </c>
      <c r="D378" s="156" t="s">
        <v>230</v>
      </c>
      <c r="E378" s="144" t="s">
        <v>145</v>
      </c>
      <c r="F378" s="146">
        <v>1323.0</v>
      </c>
      <c r="G378" s="145" t="s">
        <v>913</v>
      </c>
      <c r="H378" s="146" t="s">
        <v>914</v>
      </c>
      <c r="I378" s="146" t="s">
        <v>915</v>
      </c>
      <c r="J378" s="146"/>
      <c r="K378" s="146" t="s">
        <v>147</v>
      </c>
      <c r="L378" s="146" t="s">
        <v>148</v>
      </c>
      <c r="M378" s="146" t="s">
        <v>147</v>
      </c>
      <c r="N378" s="147"/>
      <c r="O378" s="148"/>
      <c r="P378" s="147"/>
      <c r="Q378" s="149"/>
      <c r="R378" s="138"/>
      <c r="S378" s="138"/>
      <c r="T378" s="138"/>
      <c r="U378" s="138"/>
      <c r="V378" s="138"/>
      <c r="W378" s="138"/>
      <c r="X378" s="138"/>
      <c r="Y378" s="138"/>
      <c r="Z378" s="138"/>
      <c r="AA378" s="138"/>
      <c r="AB378" s="138"/>
      <c r="AC378" s="138"/>
      <c r="AD378" s="138"/>
      <c r="AE378" s="138"/>
      <c r="AF378" s="138"/>
      <c r="AG378" s="138"/>
      <c r="AH378" s="138"/>
      <c r="AI378" s="138"/>
      <c r="AJ378" s="138"/>
    </row>
    <row r="379" ht="21.75" customHeight="1">
      <c r="A379" s="85">
        <v>375.0</v>
      </c>
      <c r="B379" s="79" t="s">
        <v>770</v>
      </c>
      <c r="C379" s="79" t="s">
        <v>842</v>
      </c>
      <c r="D379" s="79" t="s">
        <v>916</v>
      </c>
      <c r="E379" s="86" t="s">
        <v>145</v>
      </c>
      <c r="F379" s="87">
        <v>13.0</v>
      </c>
      <c r="G379" s="105">
        <v>40996.0</v>
      </c>
      <c r="H379" s="93" t="s">
        <v>917</v>
      </c>
      <c r="I379" s="93" t="s">
        <v>918</v>
      </c>
      <c r="J379" s="93" t="s">
        <v>147</v>
      </c>
      <c r="K379" s="93"/>
      <c r="L379" s="93" t="s">
        <v>148</v>
      </c>
      <c r="M379" s="93" t="s">
        <v>147</v>
      </c>
      <c r="N379" s="89"/>
      <c r="O379" s="90"/>
      <c r="P379" s="89"/>
      <c r="Q379" s="92"/>
      <c r="R379" s="56"/>
      <c r="S379" s="56"/>
      <c r="T379" s="56"/>
      <c r="U379" s="56"/>
      <c r="V379" s="56"/>
      <c r="W379" s="56"/>
      <c r="X379" s="56"/>
      <c r="Y379" s="56"/>
      <c r="Z379" s="56"/>
      <c r="AA379" s="56"/>
      <c r="AB379" s="56"/>
      <c r="AC379" s="56"/>
      <c r="AD379" s="56"/>
      <c r="AE379" s="56"/>
      <c r="AF379" s="56"/>
      <c r="AG379" s="56"/>
      <c r="AH379" s="56"/>
      <c r="AI379" s="56"/>
      <c r="AJ379" s="56"/>
    </row>
    <row r="380" ht="21.75" customHeight="1">
      <c r="A380" s="85">
        <v>376.0</v>
      </c>
      <c r="B380" s="79" t="s">
        <v>770</v>
      </c>
      <c r="C380" s="79" t="s">
        <v>919</v>
      </c>
      <c r="D380" s="79" t="s">
        <v>161</v>
      </c>
      <c r="E380" s="86" t="s">
        <v>145</v>
      </c>
      <c r="F380" s="87">
        <v>4567.0</v>
      </c>
      <c r="G380" s="105">
        <v>40726.0</v>
      </c>
      <c r="H380" s="93" t="s">
        <v>920</v>
      </c>
      <c r="I380" s="93" t="s">
        <v>921</v>
      </c>
      <c r="J380" s="93" t="s">
        <v>147</v>
      </c>
      <c r="K380" s="93"/>
      <c r="L380" s="93" t="s">
        <v>148</v>
      </c>
      <c r="M380" s="93" t="s">
        <v>147</v>
      </c>
      <c r="N380" s="89"/>
      <c r="O380" s="90"/>
      <c r="P380" s="89"/>
      <c r="Q380" s="92"/>
      <c r="R380" s="56"/>
      <c r="S380" s="56"/>
      <c r="T380" s="56"/>
      <c r="U380" s="56"/>
      <c r="V380" s="56"/>
      <c r="W380" s="56"/>
      <c r="X380" s="56"/>
      <c r="Y380" s="56"/>
      <c r="Z380" s="56"/>
      <c r="AA380" s="56"/>
      <c r="AB380" s="56"/>
      <c r="AC380" s="56"/>
      <c r="AD380" s="56"/>
      <c r="AE380" s="56"/>
      <c r="AF380" s="56"/>
      <c r="AG380" s="56"/>
      <c r="AH380" s="56"/>
      <c r="AI380" s="56"/>
      <c r="AJ380" s="56"/>
    </row>
    <row r="381" ht="21.75" customHeight="1">
      <c r="A381" s="78">
        <v>377.0</v>
      </c>
      <c r="B381" s="79" t="s">
        <v>770</v>
      </c>
      <c r="C381" s="79" t="s">
        <v>919</v>
      </c>
      <c r="D381" s="79" t="s">
        <v>161</v>
      </c>
      <c r="E381" s="86" t="s">
        <v>145</v>
      </c>
      <c r="F381" s="87">
        <v>4500.0</v>
      </c>
      <c r="G381" s="105">
        <v>38691.0</v>
      </c>
      <c r="H381" s="93" t="s">
        <v>922</v>
      </c>
      <c r="I381" s="93" t="s">
        <v>923</v>
      </c>
      <c r="J381" s="93" t="s">
        <v>147</v>
      </c>
      <c r="K381" s="93"/>
      <c r="L381" s="93" t="s">
        <v>148</v>
      </c>
      <c r="M381" s="93" t="s">
        <v>147</v>
      </c>
      <c r="N381" s="89"/>
      <c r="O381" s="90"/>
      <c r="P381" s="89" t="s">
        <v>437</v>
      </c>
      <c r="Q381" s="92"/>
      <c r="R381" s="56"/>
      <c r="S381" s="56"/>
      <c r="T381" s="56"/>
      <c r="U381" s="56"/>
      <c r="V381" s="56"/>
      <c r="W381" s="56"/>
      <c r="X381" s="56"/>
      <c r="Y381" s="56"/>
      <c r="Z381" s="56"/>
      <c r="AA381" s="56"/>
      <c r="AB381" s="56"/>
      <c r="AC381" s="56"/>
      <c r="AD381" s="56"/>
      <c r="AE381" s="56"/>
      <c r="AF381" s="56"/>
      <c r="AG381" s="56"/>
      <c r="AH381" s="56"/>
      <c r="AI381" s="56"/>
      <c r="AJ381" s="56"/>
    </row>
    <row r="382" ht="21.75" customHeight="1">
      <c r="A382" s="85">
        <v>378.0</v>
      </c>
      <c r="B382" s="79" t="s">
        <v>770</v>
      </c>
      <c r="C382" s="79" t="s">
        <v>919</v>
      </c>
      <c r="D382" s="79" t="s">
        <v>924</v>
      </c>
      <c r="E382" s="86" t="s">
        <v>145</v>
      </c>
      <c r="F382" s="106">
        <v>3.0</v>
      </c>
      <c r="G382" s="105">
        <v>41770.0</v>
      </c>
      <c r="H382" s="93" t="s">
        <v>925</v>
      </c>
      <c r="I382" s="93"/>
      <c r="J382" s="93" t="s">
        <v>147</v>
      </c>
      <c r="K382" s="93"/>
      <c r="L382" s="93" t="s">
        <v>352</v>
      </c>
      <c r="M382" s="93" t="s">
        <v>147</v>
      </c>
      <c r="N382" s="89"/>
      <c r="O382" s="90"/>
      <c r="P382" s="89"/>
      <c r="Q382" s="92"/>
      <c r="R382" s="56"/>
      <c r="S382" s="56"/>
      <c r="T382" s="56"/>
      <c r="U382" s="56"/>
      <c r="V382" s="56"/>
      <c r="W382" s="56"/>
      <c r="X382" s="56"/>
      <c r="Y382" s="56"/>
      <c r="Z382" s="56"/>
      <c r="AA382" s="56"/>
      <c r="AB382" s="56"/>
      <c r="AC382" s="56"/>
      <c r="AD382" s="56"/>
      <c r="AE382" s="56"/>
      <c r="AF382" s="56"/>
      <c r="AG382" s="56"/>
      <c r="AH382" s="56"/>
      <c r="AI382" s="56"/>
      <c r="AJ382" s="56"/>
    </row>
    <row r="383" ht="21.75" customHeight="1">
      <c r="A383" s="78">
        <v>379.0</v>
      </c>
      <c r="B383" s="79" t="s">
        <v>770</v>
      </c>
      <c r="C383" s="79" t="s">
        <v>926</v>
      </c>
      <c r="D383" s="79" t="s">
        <v>144</v>
      </c>
      <c r="E383" s="86" t="s">
        <v>145</v>
      </c>
      <c r="F383" s="87">
        <v>1562.0</v>
      </c>
      <c r="G383" s="105">
        <v>41101.0</v>
      </c>
      <c r="H383" s="93" t="s">
        <v>927</v>
      </c>
      <c r="I383" s="93"/>
      <c r="J383" s="93" t="s">
        <v>147</v>
      </c>
      <c r="K383" s="93"/>
      <c r="L383" s="93" t="s">
        <v>148</v>
      </c>
      <c r="M383" s="93" t="s">
        <v>147</v>
      </c>
      <c r="N383" s="89"/>
      <c r="O383" s="90"/>
      <c r="P383" s="89"/>
      <c r="Q383" s="92"/>
      <c r="R383" s="56"/>
      <c r="S383" s="56"/>
      <c r="T383" s="56"/>
      <c r="U383" s="56"/>
      <c r="V383" s="56"/>
      <c r="W383" s="56"/>
      <c r="X383" s="56"/>
      <c r="Y383" s="56"/>
      <c r="Z383" s="56"/>
      <c r="AA383" s="56"/>
      <c r="AB383" s="56"/>
      <c r="AC383" s="56"/>
      <c r="AD383" s="56"/>
      <c r="AE383" s="56"/>
      <c r="AF383" s="56"/>
      <c r="AG383" s="56"/>
      <c r="AH383" s="56"/>
      <c r="AI383" s="56"/>
      <c r="AJ383" s="56"/>
    </row>
    <row r="384" ht="21.75" customHeight="1">
      <c r="A384" s="85">
        <v>380.0</v>
      </c>
      <c r="B384" s="79" t="s">
        <v>770</v>
      </c>
      <c r="C384" s="79" t="s">
        <v>928</v>
      </c>
      <c r="D384" s="79" t="s">
        <v>144</v>
      </c>
      <c r="E384" s="86" t="s">
        <v>145</v>
      </c>
      <c r="F384" s="87">
        <v>1523.0</v>
      </c>
      <c r="G384" s="105">
        <v>41023.0</v>
      </c>
      <c r="H384" s="93" t="s">
        <v>929</v>
      </c>
      <c r="I384" s="93" t="s">
        <v>930</v>
      </c>
      <c r="J384" s="93" t="s">
        <v>147</v>
      </c>
      <c r="K384" s="93"/>
      <c r="L384" s="93" t="s">
        <v>148</v>
      </c>
      <c r="M384" s="93" t="s">
        <v>147</v>
      </c>
      <c r="N384" s="89"/>
      <c r="O384" s="90"/>
      <c r="P384" s="89"/>
      <c r="Q384" s="92"/>
      <c r="R384" s="56"/>
      <c r="S384" s="56"/>
      <c r="T384" s="56"/>
      <c r="U384" s="56"/>
      <c r="V384" s="56"/>
      <c r="W384" s="56"/>
      <c r="X384" s="56"/>
      <c r="Y384" s="56"/>
      <c r="Z384" s="56"/>
      <c r="AA384" s="56"/>
      <c r="AB384" s="56"/>
      <c r="AC384" s="56"/>
      <c r="AD384" s="56"/>
      <c r="AE384" s="56"/>
      <c r="AF384" s="56"/>
      <c r="AG384" s="56"/>
      <c r="AH384" s="56"/>
      <c r="AI384" s="56"/>
      <c r="AJ384" s="56"/>
    </row>
    <row r="385" ht="21.75" customHeight="1">
      <c r="A385" s="85">
        <v>381.0</v>
      </c>
      <c r="B385" s="79" t="s">
        <v>770</v>
      </c>
      <c r="C385" s="79" t="s">
        <v>928</v>
      </c>
      <c r="D385" s="79" t="s">
        <v>144</v>
      </c>
      <c r="E385" s="86" t="s">
        <v>145</v>
      </c>
      <c r="F385" s="87">
        <v>1355.0</v>
      </c>
      <c r="G385" s="105">
        <v>40100.0</v>
      </c>
      <c r="H385" s="93" t="s">
        <v>931</v>
      </c>
      <c r="I385" s="93" t="s">
        <v>932</v>
      </c>
      <c r="J385" s="93" t="s">
        <v>147</v>
      </c>
      <c r="K385" s="93"/>
      <c r="L385" s="93" t="s">
        <v>933</v>
      </c>
      <c r="M385" s="93" t="s">
        <v>147</v>
      </c>
      <c r="N385" s="89" t="s">
        <v>147</v>
      </c>
      <c r="O385" s="90"/>
      <c r="P385" s="157" t="s">
        <v>934</v>
      </c>
      <c r="Q385" s="92"/>
      <c r="R385" s="56"/>
      <c r="S385" s="56"/>
      <c r="T385" s="56"/>
      <c r="U385" s="56"/>
      <c r="V385" s="56"/>
      <c r="W385" s="56"/>
      <c r="X385" s="56"/>
      <c r="Y385" s="56"/>
      <c r="Z385" s="56"/>
      <c r="AA385" s="56"/>
      <c r="AB385" s="56"/>
      <c r="AC385" s="56"/>
      <c r="AD385" s="56"/>
      <c r="AE385" s="56"/>
      <c r="AF385" s="56"/>
      <c r="AG385" s="56"/>
      <c r="AH385" s="56"/>
      <c r="AI385" s="56"/>
      <c r="AJ385" s="56"/>
    </row>
    <row r="386" ht="21.75" customHeight="1">
      <c r="A386" s="78">
        <v>382.0</v>
      </c>
      <c r="B386" s="79" t="s">
        <v>770</v>
      </c>
      <c r="C386" s="79" t="s">
        <v>928</v>
      </c>
      <c r="D386" s="79" t="s">
        <v>144</v>
      </c>
      <c r="E386" s="86" t="s">
        <v>145</v>
      </c>
      <c r="F386" s="87">
        <v>1335.0</v>
      </c>
      <c r="G386" s="105">
        <v>40015.0</v>
      </c>
      <c r="H386" s="93" t="s">
        <v>935</v>
      </c>
      <c r="I386" s="93" t="s">
        <v>936</v>
      </c>
      <c r="J386" s="93" t="s">
        <v>147</v>
      </c>
      <c r="K386" s="93"/>
      <c r="L386" s="93" t="s">
        <v>937</v>
      </c>
      <c r="M386" s="93" t="s">
        <v>147</v>
      </c>
      <c r="N386" s="89"/>
      <c r="O386" s="90"/>
      <c r="P386" s="89"/>
      <c r="Q386" s="92"/>
      <c r="R386" s="56"/>
      <c r="S386" s="56"/>
      <c r="T386" s="56"/>
      <c r="U386" s="56"/>
      <c r="V386" s="56"/>
      <c r="W386" s="56"/>
      <c r="X386" s="56"/>
      <c r="Y386" s="56"/>
      <c r="Z386" s="56"/>
      <c r="AA386" s="56"/>
      <c r="AB386" s="56"/>
      <c r="AC386" s="56"/>
      <c r="AD386" s="56"/>
      <c r="AE386" s="56"/>
      <c r="AF386" s="56"/>
      <c r="AG386" s="56"/>
      <c r="AH386" s="56"/>
      <c r="AI386" s="56"/>
      <c r="AJ386" s="56"/>
    </row>
    <row r="387" ht="21.75" customHeight="1">
      <c r="A387" s="85">
        <v>383.0</v>
      </c>
      <c r="B387" s="79" t="s">
        <v>770</v>
      </c>
      <c r="C387" s="79" t="s">
        <v>928</v>
      </c>
      <c r="D387" s="79" t="s">
        <v>144</v>
      </c>
      <c r="E387" s="86" t="s">
        <v>145</v>
      </c>
      <c r="F387" s="106">
        <v>776.0</v>
      </c>
      <c r="G387" s="105">
        <v>37607.0</v>
      </c>
      <c r="H387" s="93" t="s">
        <v>938</v>
      </c>
      <c r="I387" s="93" t="s">
        <v>939</v>
      </c>
      <c r="J387" s="93" t="s">
        <v>147</v>
      </c>
      <c r="K387" s="93"/>
      <c r="L387" s="93" t="s">
        <v>524</v>
      </c>
      <c r="M387" s="93" t="s">
        <v>147</v>
      </c>
      <c r="N387" s="89"/>
      <c r="O387" s="90"/>
      <c r="P387" s="89"/>
      <c r="Q387" s="92"/>
      <c r="R387" s="56"/>
      <c r="S387" s="56"/>
      <c r="T387" s="56"/>
      <c r="U387" s="56"/>
      <c r="V387" s="56"/>
      <c r="W387" s="56"/>
      <c r="X387" s="56"/>
      <c r="Y387" s="56"/>
      <c r="Z387" s="56"/>
      <c r="AA387" s="56"/>
      <c r="AB387" s="56"/>
      <c r="AC387" s="56"/>
      <c r="AD387" s="56"/>
      <c r="AE387" s="56"/>
      <c r="AF387" s="56"/>
      <c r="AG387" s="56"/>
      <c r="AH387" s="56"/>
      <c r="AI387" s="56"/>
      <c r="AJ387" s="56"/>
    </row>
    <row r="388" ht="21.75" customHeight="1">
      <c r="A388" s="85">
        <v>384.0</v>
      </c>
      <c r="B388" s="79" t="s">
        <v>770</v>
      </c>
      <c r="C388" s="79" t="s">
        <v>928</v>
      </c>
      <c r="D388" s="79" t="s">
        <v>144</v>
      </c>
      <c r="E388" s="86" t="s">
        <v>145</v>
      </c>
      <c r="F388" s="87">
        <v>9.0</v>
      </c>
      <c r="G388" s="105">
        <v>28879.0</v>
      </c>
      <c r="H388" s="93" t="s">
        <v>940</v>
      </c>
      <c r="I388" s="93" t="s">
        <v>941</v>
      </c>
      <c r="J388" s="93" t="s">
        <v>147</v>
      </c>
      <c r="K388" s="93"/>
      <c r="L388" s="93" t="s">
        <v>942</v>
      </c>
      <c r="M388" s="93" t="s">
        <v>147</v>
      </c>
      <c r="N388" s="89" t="s">
        <v>147</v>
      </c>
      <c r="O388" s="90"/>
      <c r="P388" s="89" t="s">
        <v>943</v>
      </c>
      <c r="Q388" s="92"/>
      <c r="R388" s="153"/>
      <c r="S388" s="56"/>
      <c r="T388" s="56"/>
      <c r="U388" s="56"/>
      <c r="V388" s="56"/>
      <c r="W388" s="56"/>
      <c r="X388" s="56"/>
      <c r="Y388" s="56"/>
      <c r="Z388" s="56"/>
      <c r="AA388" s="56"/>
      <c r="AB388" s="56"/>
      <c r="AC388" s="56"/>
      <c r="AD388" s="56"/>
      <c r="AE388" s="56"/>
      <c r="AF388" s="56"/>
      <c r="AG388" s="56"/>
      <c r="AH388" s="56"/>
      <c r="AI388" s="56"/>
      <c r="AJ388" s="56"/>
    </row>
    <row r="389" ht="21.75" customHeight="1">
      <c r="A389" s="78">
        <v>385.0</v>
      </c>
      <c r="B389" s="79" t="s">
        <v>770</v>
      </c>
      <c r="C389" s="79" t="s">
        <v>928</v>
      </c>
      <c r="D389" s="79" t="s">
        <v>161</v>
      </c>
      <c r="E389" s="86" t="s">
        <v>145</v>
      </c>
      <c r="F389" s="87">
        <v>472.0</v>
      </c>
      <c r="G389" s="105">
        <v>42080.0</v>
      </c>
      <c r="H389" s="93" t="s">
        <v>944</v>
      </c>
      <c r="I389" s="93"/>
      <c r="J389" s="93" t="s">
        <v>147</v>
      </c>
      <c r="K389" s="93"/>
      <c r="L389" s="93"/>
      <c r="M389" s="93" t="s">
        <v>147</v>
      </c>
      <c r="N389" s="89"/>
      <c r="O389" s="90"/>
      <c r="P389" s="89"/>
      <c r="Q389" s="92"/>
      <c r="R389" s="154"/>
      <c r="S389" s="56"/>
      <c r="T389" s="56"/>
      <c r="U389" s="56"/>
      <c r="V389" s="56"/>
      <c r="W389" s="56"/>
      <c r="X389" s="56"/>
      <c r="Y389" s="56"/>
      <c r="Z389" s="56"/>
      <c r="AA389" s="56"/>
      <c r="AB389" s="56"/>
      <c r="AC389" s="56"/>
      <c r="AD389" s="56"/>
      <c r="AE389" s="56"/>
      <c r="AF389" s="56"/>
      <c r="AG389" s="56"/>
      <c r="AH389" s="56"/>
      <c r="AI389" s="56"/>
      <c r="AJ389" s="56"/>
    </row>
    <row r="390" ht="21.75" customHeight="1">
      <c r="A390" s="85">
        <v>386.0</v>
      </c>
      <c r="B390" s="79" t="s">
        <v>770</v>
      </c>
      <c r="C390" s="79" t="s">
        <v>928</v>
      </c>
      <c r="D390" s="79" t="s">
        <v>161</v>
      </c>
      <c r="E390" s="86" t="s">
        <v>145</v>
      </c>
      <c r="F390" s="87">
        <v>2655.0</v>
      </c>
      <c r="G390" s="105">
        <v>41990.0</v>
      </c>
      <c r="H390" s="93" t="s">
        <v>945</v>
      </c>
      <c r="I390" s="93"/>
      <c r="J390" s="93" t="s">
        <v>147</v>
      </c>
      <c r="K390" s="93"/>
      <c r="L390" s="93"/>
      <c r="M390" s="93" t="s">
        <v>147</v>
      </c>
      <c r="N390" s="89"/>
      <c r="O390" s="90" t="s">
        <v>147</v>
      </c>
      <c r="P390" s="89" t="s">
        <v>946</v>
      </c>
      <c r="Q390" s="92"/>
      <c r="R390" s="153"/>
      <c r="S390" s="56"/>
      <c r="T390" s="56"/>
      <c r="U390" s="56"/>
      <c r="V390" s="56"/>
      <c r="W390" s="56"/>
      <c r="X390" s="56"/>
      <c r="Y390" s="56"/>
      <c r="Z390" s="56"/>
      <c r="AA390" s="56"/>
      <c r="AB390" s="56"/>
      <c r="AC390" s="56"/>
      <c r="AD390" s="56"/>
      <c r="AE390" s="56"/>
      <c r="AF390" s="56"/>
      <c r="AG390" s="56"/>
      <c r="AH390" s="56"/>
      <c r="AI390" s="56"/>
      <c r="AJ390" s="56"/>
    </row>
    <row r="391" ht="21.75" customHeight="1">
      <c r="A391" s="85">
        <v>387.0</v>
      </c>
      <c r="B391" s="79" t="s">
        <v>770</v>
      </c>
      <c r="C391" s="79" t="s">
        <v>928</v>
      </c>
      <c r="D391" s="79" t="s">
        <v>161</v>
      </c>
      <c r="E391" s="86" t="s">
        <v>145</v>
      </c>
      <c r="F391" s="87">
        <v>1477.0</v>
      </c>
      <c r="G391" s="105">
        <v>41856.0</v>
      </c>
      <c r="H391" s="93" t="s">
        <v>947</v>
      </c>
      <c r="I391" s="93"/>
      <c r="J391" s="93" t="s">
        <v>147</v>
      </c>
      <c r="K391" s="93"/>
      <c r="L391" s="93" t="s">
        <v>524</v>
      </c>
      <c r="M391" s="93" t="s">
        <v>147</v>
      </c>
      <c r="N391" s="89" t="s">
        <v>147</v>
      </c>
      <c r="O391" s="90"/>
      <c r="P391" s="89" t="s">
        <v>948</v>
      </c>
      <c r="Q391" s="92"/>
      <c r="R391" s="154"/>
      <c r="S391" s="56"/>
      <c r="T391" s="56"/>
      <c r="U391" s="56"/>
      <c r="V391" s="56"/>
      <c r="W391" s="56"/>
      <c r="X391" s="56"/>
      <c r="Y391" s="56"/>
      <c r="Z391" s="56"/>
      <c r="AA391" s="56"/>
      <c r="AB391" s="56"/>
      <c r="AC391" s="56"/>
      <c r="AD391" s="56"/>
      <c r="AE391" s="56"/>
      <c r="AF391" s="56"/>
      <c r="AG391" s="56"/>
      <c r="AH391" s="56"/>
      <c r="AI391" s="56"/>
      <c r="AJ391" s="56"/>
    </row>
    <row r="392" ht="21.75" customHeight="1">
      <c r="A392" s="78">
        <v>388.0</v>
      </c>
      <c r="B392" s="79" t="s">
        <v>770</v>
      </c>
      <c r="C392" s="79" t="s">
        <v>928</v>
      </c>
      <c r="D392" s="79" t="s">
        <v>161</v>
      </c>
      <c r="E392" s="86" t="s">
        <v>145</v>
      </c>
      <c r="F392" s="87">
        <v>1443.0</v>
      </c>
      <c r="G392" s="105">
        <v>41851.0</v>
      </c>
      <c r="H392" s="93" t="s">
        <v>949</v>
      </c>
      <c r="I392" s="93"/>
      <c r="J392" s="93" t="s">
        <v>147</v>
      </c>
      <c r="K392" s="93"/>
      <c r="L392" s="93" t="s">
        <v>524</v>
      </c>
      <c r="M392" s="93" t="s">
        <v>147</v>
      </c>
      <c r="N392" s="89"/>
      <c r="O392" s="90"/>
      <c r="P392" s="89"/>
      <c r="Q392" s="92"/>
      <c r="R392" s="153"/>
      <c r="S392" s="56"/>
      <c r="T392" s="56"/>
      <c r="U392" s="56"/>
      <c r="V392" s="56"/>
      <c r="W392" s="56"/>
      <c r="X392" s="56"/>
      <c r="Y392" s="56"/>
      <c r="Z392" s="56"/>
      <c r="AA392" s="56"/>
      <c r="AB392" s="56"/>
      <c r="AC392" s="56"/>
      <c r="AD392" s="56"/>
      <c r="AE392" s="56"/>
      <c r="AF392" s="56"/>
      <c r="AG392" s="56"/>
      <c r="AH392" s="56"/>
      <c r="AI392" s="56"/>
      <c r="AJ392" s="56"/>
    </row>
    <row r="393" ht="21.75" customHeight="1">
      <c r="A393" s="85">
        <v>389.0</v>
      </c>
      <c r="B393" s="79" t="s">
        <v>770</v>
      </c>
      <c r="C393" s="79" t="s">
        <v>928</v>
      </c>
      <c r="D393" s="79" t="s">
        <v>161</v>
      </c>
      <c r="E393" s="86" t="s">
        <v>145</v>
      </c>
      <c r="F393" s="87">
        <v>2865.0</v>
      </c>
      <c r="G393" s="105">
        <v>41618.0</v>
      </c>
      <c r="H393" s="93" t="s">
        <v>950</v>
      </c>
      <c r="I393" s="93" t="s">
        <v>950</v>
      </c>
      <c r="J393" s="93" t="s">
        <v>147</v>
      </c>
      <c r="K393" s="93"/>
      <c r="L393" s="93" t="s">
        <v>524</v>
      </c>
      <c r="M393" s="93" t="s">
        <v>147</v>
      </c>
      <c r="N393" s="89"/>
      <c r="O393" s="90"/>
      <c r="P393" s="89"/>
      <c r="Q393" s="92"/>
      <c r="R393" s="56"/>
      <c r="S393" s="56"/>
      <c r="T393" s="56"/>
      <c r="U393" s="56"/>
      <c r="V393" s="56"/>
      <c r="W393" s="56"/>
      <c r="X393" s="56"/>
      <c r="Y393" s="56"/>
      <c r="Z393" s="56"/>
      <c r="AA393" s="56"/>
      <c r="AB393" s="56"/>
      <c r="AC393" s="56"/>
      <c r="AD393" s="56"/>
      <c r="AE393" s="56"/>
      <c r="AF393" s="56"/>
      <c r="AG393" s="56"/>
      <c r="AH393" s="56"/>
      <c r="AI393" s="56"/>
      <c r="AJ393" s="56"/>
    </row>
    <row r="394" ht="21.75" customHeight="1">
      <c r="A394" s="85">
        <v>390.0</v>
      </c>
      <c r="B394" s="79" t="s">
        <v>770</v>
      </c>
      <c r="C394" s="79" t="s">
        <v>928</v>
      </c>
      <c r="D394" s="79" t="s">
        <v>161</v>
      </c>
      <c r="E394" s="86" t="s">
        <v>145</v>
      </c>
      <c r="F394" s="87">
        <v>723.0</v>
      </c>
      <c r="G394" s="105">
        <v>41379.0</v>
      </c>
      <c r="H394" s="93" t="s">
        <v>951</v>
      </c>
      <c r="I394" s="93" t="s">
        <v>952</v>
      </c>
      <c r="J394" s="93" t="s">
        <v>147</v>
      </c>
      <c r="K394" s="93"/>
      <c r="L394" s="93" t="s">
        <v>524</v>
      </c>
      <c r="M394" s="93" t="s">
        <v>147</v>
      </c>
      <c r="N394" s="89"/>
      <c r="O394" s="90"/>
      <c r="P394" s="89"/>
      <c r="Q394" s="92"/>
      <c r="R394" s="56"/>
      <c r="S394" s="56"/>
      <c r="T394" s="56"/>
      <c r="U394" s="56"/>
      <c r="V394" s="56"/>
      <c r="W394" s="56"/>
      <c r="X394" s="56"/>
      <c r="Y394" s="56"/>
      <c r="Z394" s="56"/>
      <c r="AA394" s="56"/>
      <c r="AB394" s="56"/>
      <c r="AC394" s="56"/>
      <c r="AD394" s="56"/>
      <c r="AE394" s="56"/>
      <c r="AF394" s="56"/>
      <c r="AG394" s="56"/>
      <c r="AH394" s="56"/>
      <c r="AI394" s="56"/>
      <c r="AJ394" s="56"/>
    </row>
    <row r="395" ht="21.75" customHeight="1">
      <c r="A395" s="78">
        <v>391.0</v>
      </c>
      <c r="B395" s="79" t="s">
        <v>770</v>
      </c>
      <c r="C395" s="79" t="s">
        <v>928</v>
      </c>
      <c r="D395" s="79" t="s">
        <v>161</v>
      </c>
      <c r="E395" s="86" t="s">
        <v>145</v>
      </c>
      <c r="F395" s="87">
        <v>120.0</v>
      </c>
      <c r="G395" s="105">
        <v>40199.0</v>
      </c>
      <c r="H395" s="93" t="s">
        <v>953</v>
      </c>
      <c r="I395" s="93" t="s">
        <v>954</v>
      </c>
      <c r="J395" s="93"/>
      <c r="K395" s="93"/>
      <c r="L395" s="93" t="s">
        <v>955</v>
      </c>
      <c r="M395" s="93" t="s">
        <v>147</v>
      </c>
      <c r="N395" s="89"/>
      <c r="O395" s="90"/>
      <c r="P395" s="89"/>
      <c r="Q395" s="92"/>
      <c r="R395" s="56"/>
      <c r="S395" s="56"/>
      <c r="T395" s="56"/>
      <c r="U395" s="56"/>
      <c r="V395" s="56"/>
      <c r="W395" s="56"/>
      <c r="X395" s="56"/>
      <c r="Y395" s="56"/>
      <c r="Z395" s="56"/>
      <c r="AA395" s="56"/>
      <c r="AB395" s="56"/>
      <c r="AC395" s="56"/>
      <c r="AD395" s="56"/>
      <c r="AE395" s="56"/>
      <c r="AF395" s="56"/>
      <c r="AG395" s="56"/>
      <c r="AH395" s="56"/>
      <c r="AI395" s="56"/>
      <c r="AJ395" s="56"/>
    </row>
    <row r="396" ht="21.75" customHeight="1">
      <c r="A396" s="85">
        <v>392.0</v>
      </c>
      <c r="B396" s="79" t="s">
        <v>770</v>
      </c>
      <c r="C396" s="79" t="s">
        <v>926</v>
      </c>
      <c r="D396" s="79" t="s">
        <v>161</v>
      </c>
      <c r="E396" s="86" t="s">
        <v>145</v>
      </c>
      <c r="F396" s="87">
        <v>1295.0</v>
      </c>
      <c r="G396" s="105">
        <v>34507.0</v>
      </c>
      <c r="H396" s="93" t="s">
        <v>956</v>
      </c>
      <c r="I396" s="93" t="s">
        <v>941</v>
      </c>
      <c r="J396" s="93" t="s">
        <v>147</v>
      </c>
      <c r="K396" s="93"/>
      <c r="L396" s="93" t="s">
        <v>148</v>
      </c>
      <c r="M396" s="93" t="s">
        <v>147</v>
      </c>
      <c r="N396" s="89"/>
      <c r="O396" s="90"/>
      <c r="P396" s="89"/>
      <c r="Q396" s="92"/>
      <c r="R396" s="56"/>
      <c r="S396" s="56"/>
      <c r="T396" s="56"/>
      <c r="U396" s="56"/>
      <c r="V396" s="56"/>
      <c r="W396" s="56"/>
      <c r="X396" s="56"/>
      <c r="Y396" s="56"/>
      <c r="Z396" s="56"/>
      <c r="AA396" s="56"/>
      <c r="AB396" s="56"/>
      <c r="AC396" s="56"/>
      <c r="AD396" s="56"/>
      <c r="AE396" s="56"/>
      <c r="AF396" s="56"/>
      <c r="AG396" s="56"/>
      <c r="AH396" s="56"/>
      <c r="AI396" s="56"/>
      <c r="AJ396" s="56"/>
    </row>
    <row r="397" ht="21.75" customHeight="1">
      <c r="A397" s="85">
        <v>393.0</v>
      </c>
      <c r="B397" s="79" t="s">
        <v>770</v>
      </c>
      <c r="C397" s="79" t="s">
        <v>926</v>
      </c>
      <c r="D397" s="79" t="s">
        <v>161</v>
      </c>
      <c r="E397" s="86" t="s">
        <v>145</v>
      </c>
      <c r="F397" s="87">
        <v>614.0</v>
      </c>
      <c r="G397" s="105">
        <v>30755.0</v>
      </c>
      <c r="H397" s="93" t="s">
        <v>957</v>
      </c>
      <c r="I397" s="93" t="s">
        <v>941</v>
      </c>
      <c r="J397" s="93" t="s">
        <v>147</v>
      </c>
      <c r="K397" s="93"/>
      <c r="L397" s="93" t="s">
        <v>148</v>
      </c>
      <c r="M397" s="93" t="s">
        <v>147</v>
      </c>
      <c r="N397" s="89"/>
      <c r="O397" s="90"/>
      <c r="P397" s="89"/>
      <c r="Q397" s="92"/>
      <c r="R397" s="56"/>
      <c r="S397" s="56"/>
      <c r="T397" s="56"/>
      <c r="U397" s="56"/>
      <c r="V397" s="56"/>
      <c r="W397" s="56"/>
      <c r="X397" s="56"/>
      <c r="Y397" s="56"/>
      <c r="Z397" s="56"/>
      <c r="AA397" s="56"/>
      <c r="AB397" s="56"/>
      <c r="AC397" s="56"/>
      <c r="AD397" s="56"/>
      <c r="AE397" s="56"/>
      <c r="AF397" s="56"/>
      <c r="AG397" s="56"/>
      <c r="AH397" s="56"/>
      <c r="AI397" s="56"/>
      <c r="AJ397" s="56"/>
    </row>
    <row r="398" ht="21.75" customHeight="1">
      <c r="A398" s="78">
        <v>394.0</v>
      </c>
      <c r="B398" s="79" t="s">
        <v>770</v>
      </c>
      <c r="C398" s="79" t="s">
        <v>926</v>
      </c>
      <c r="D398" s="79" t="s">
        <v>230</v>
      </c>
      <c r="E398" s="86" t="s">
        <v>145</v>
      </c>
      <c r="F398" s="87">
        <v>3368.0</v>
      </c>
      <c r="G398" s="105">
        <v>41863.0</v>
      </c>
      <c r="H398" s="93" t="s">
        <v>958</v>
      </c>
      <c r="I398" s="93" t="s">
        <v>959</v>
      </c>
      <c r="J398" s="93" t="s">
        <v>147</v>
      </c>
      <c r="K398" s="93"/>
      <c r="L398" s="93" t="s">
        <v>960</v>
      </c>
      <c r="M398" s="93"/>
      <c r="N398" s="89"/>
      <c r="O398" s="90"/>
      <c r="P398" s="89"/>
      <c r="Q398" s="92"/>
      <c r="R398" s="56"/>
      <c r="S398" s="56"/>
      <c r="T398" s="56"/>
      <c r="U398" s="56"/>
      <c r="V398" s="56"/>
      <c r="W398" s="56"/>
      <c r="X398" s="56"/>
      <c r="Y398" s="56"/>
      <c r="Z398" s="56"/>
      <c r="AA398" s="56"/>
      <c r="AB398" s="56"/>
      <c r="AC398" s="56"/>
      <c r="AD398" s="56"/>
      <c r="AE398" s="56"/>
      <c r="AF398" s="56"/>
      <c r="AG398" s="56"/>
      <c r="AH398" s="56"/>
      <c r="AI398" s="56"/>
      <c r="AJ398" s="56"/>
    </row>
    <row r="399" ht="21.75" customHeight="1">
      <c r="A399" s="85">
        <v>395.0</v>
      </c>
      <c r="B399" s="79" t="s">
        <v>770</v>
      </c>
      <c r="C399" s="79" t="s">
        <v>926</v>
      </c>
      <c r="D399" s="79" t="s">
        <v>230</v>
      </c>
      <c r="E399" s="86" t="s">
        <v>145</v>
      </c>
      <c r="F399" s="87">
        <v>1409.0</v>
      </c>
      <c r="G399" s="105">
        <v>41113.0</v>
      </c>
      <c r="H399" s="93" t="s">
        <v>961</v>
      </c>
      <c r="I399" s="93" t="s">
        <v>962</v>
      </c>
      <c r="J399" s="93" t="s">
        <v>147</v>
      </c>
      <c r="K399" s="93"/>
      <c r="L399" s="93" t="s">
        <v>524</v>
      </c>
      <c r="M399" s="93"/>
      <c r="N399" s="89"/>
      <c r="O399" s="90"/>
      <c r="P399" s="89"/>
      <c r="Q399" s="92"/>
      <c r="R399" s="56"/>
      <c r="S399" s="56"/>
      <c r="T399" s="56"/>
      <c r="U399" s="56"/>
      <c r="V399" s="56"/>
      <c r="W399" s="56"/>
      <c r="X399" s="56"/>
      <c r="Y399" s="56"/>
      <c r="Z399" s="56"/>
      <c r="AA399" s="56"/>
      <c r="AB399" s="56"/>
      <c r="AC399" s="56"/>
      <c r="AD399" s="56"/>
      <c r="AE399" s="56"/>
      <c r="AF399" s="56"/>
      <c r="AG399" s="56"/>
      <c r="AH399" s="56"/>
      <c r="AI399" s="56"/>
      <c r="AJ399" s="56"/>
    </row>
    <row r="400" ht="21.75" customHeight="1">
      <c r="A400" s="78">
        <v>396.0</v>
      </c>
      <c r="B400" s="79" t="s">
        <v>770</v>
      </c>
      <c r="C400" s="79" t="s">
        <v>926</v>
      </c>
      <c r="D400" s="79" t="s">
        <v>230</v>
      </c>
      <c r="E400" s="86" t="s">
        <v>145</v>
      </c>
      <c r="F400" s="87">
        <v>1918.0</v>
      </c>
      <c r="G400" s="105">
        <v>39969.0</v>
      </c>
      <c r="H400" s="93" t="s">
        <v>963</v>
      </c>
      <c r="I400" s="93" t="s">
        <v>964</v>
      </c>
      <c r="J400" s="93" t="s">
        <v>147</v>
      </c>
      <c r="K400" s="93"/>
      <c r="L400" s="93" t="s">
        <v>524</v>
      </c>
      <c r="M400" s="93"/>
      <c r="N400" s="89"/>
      <c r="O400" s="90"/>
      <c r="P400" s="89"/>
      <c r="Q400" s="92"/>
      <c r="R400" s="56"/>
      <c r="S400" s="56"/>
      <c r="T400" s="56"/>
      <c r="U400" s="56"/>
      <c r="V400" s="56"/>
      <c r="W400" s="56"/>
      <c r="X400" s="56"/>
      <c r="Y400" s="56"/>
      <c r="Z400" s="56"/>
      <c r="AA400" s="56"/>
      <c r="AB400" s="56"/>
      <c r="AC400" s="56"/>
      <c r="AD400" s="56"/>
      <c r="AE400" s="56"/>
      <c r="AF400" s="56"/>
      <c r="AG400" s="56"/>
      <c r="AH400" s="56"/>
      <c r="AI400" s="56"/>
      <c r="AJ400" s="56"/>
    </row>
    <row r="401" ht="21.75" customHeight="1">
      <c r="A401" s="85">
        <v>397.0</v>
      </c>
      <c r="B401" s="79" t="s">
        <v>770</v>
      </c>
      <c r="C401" s="79" t="s">
        <v>926</v>
      </c>
      <c r="D401" s="79" t="s">
        <v>230</v>
      </c>
      <c r="E401" s="86" t="s">
        <v>145</v>
      </c>
      <c r="F401" s="87">
        <v>2646.0</v>
      </c>
      <c r="G401" s="105">
        <v>39646.0</v>
      </c>
      <c r="H401" s="93" t="s">
        <v>965</v>
      </c>
      <c r="I401" s="93" t="s">
        <v>941</v>
      </c>
      <c r="J401" s="93" t="s">
        <v>147</v>
      </c>
      <c r="K401" s="93"/>
      <c r="L401" s="93" t="s">
        <v>148</v>
      </c>
      <c r="M401" s="93" t="s">
        <v>147</v>
      </c>
      <c r="N401" s="89"/>
      <c r="O401" s="90"/>
      <c r="P401" s="89"/>
      <c r="Q401" s="92"/>
      <c r="R401" s="56"/>
      <c r="S401" s="56"/>
      <c r="T401" s="56"/>
      <c r="U401" s="56"/>
      <c r="V401" s="56"/>
      <c r="W401" s="56"/>
      <c r="X401" s="56"/>
      <c r="Y401" s="56"/>
      <c r="Z401" s="56"/>
      <c r="AA401" s="56"/>
      <c r="AB401" s="56"/>
      <c r="AC401" s="56"/>
      <c r="AD401" s="56"/>
      <c r="AE401" s="56"/>
      <c r="AF401" s="56"/>
      <c r="AG401" s="56"/>
      <c r="AH401" s="56"/>
      <c r="AI401" s="56"/>
      <c r="AJ401" s="56"/>
    </row>
    <row r="402" ht="21.75" customHeight="1">
      <c r="A402" s="85">
        <v>398.0</v>
      </c>
      <c r="B402" s="79" t="s">
        <v>770</v>
      </c>
      <c r="C402" s="79" t="s">
        <v>926</v>
      </c>
      <c r="D402" s="79" t="s">
        <v>230</v>
      </c>
      <c r="E402" s="86" t="s">
        <v>145</v>
      </c>
      <c r="F402" s="87">
        <v>1956.0</v>
      </c>
      <c r="G402" s="105">
        <v>39598.0</v>
      </c>
      <c r="H402" s="93" t="s">
        <v>966</v>
      </c>
      <c r="I402" s="93" t="s">
        <v>967</v>
      </c>
      <c r="J402" s="93"/>
      <c r="K402" s="93"/>
      <c r="L402" s="93" t="s">
        <v>524</v>
      </c>
      <c r="M402" s="93"/>
      <c r="N402" s="89"/>
      <c r="O402" s="90"/>
      <c r="P402" s="89"/>
      <c r="Q402" s="92"/>
      <c r="R402" s="56"/>
      <c r="S402" s="56"/>
      <c r="T402" s="56"/>
      <c r="U402" s="56"/>
      <c r="V402" s="56"/>
      <c r="W402" s="56"/>
      <c r="X402" s="56"/>
      <c r="Y402" s="56"/>
      <c r="Z402" s="56"/>
      <c r="AA402" s="56"/>
      <c r="AB402" s="56"/>
      <c r="AC402" s="56"/>
      <c r="AD402" s="56"/>
      <c r="AE402" s="56"/>
      <c r="AF402" s="56"/>
      <c r="AG402" s="56"/>
      <c r="AH402" s="56"/>
      <c r="AI402" s="56"/>
      <c r="AJ402" s="56"/>
    </row>
    <row r="403" ht="21.75" customHeight="1">
      <c r="A403" s="78">
        <v>399.0</v>
      </c>
      <c r="B403" s="79" t="s">
        <v>770</v>
      </c>
      <c r="C403" s="79" t="s">
        <v>926</v>
      </c>
      <c r="D403" s="79" t="s">
        <v>230</v>
      </c>
      <c r="E403" s="86" t="s">
        <v>145</v>
      </c>
      <c r="F403" s="87">
        <v>1457.0</v>
      </c>
      <c r="G403" s="105">
        <v>39567.0</v>
      </c>
      <c r="H403" s="93" t="s">
        <v>968</v>
      </c>
      <c r="I403" s="93" t="s">
        <v>969</v>
      </c>
      <c r="J403" s="93"/>
      <c r="K403" s="93"/>
      <c r="L403" s="93" t="s">
        <v>524</v>
      </c>
      <c r="M403" s="93"/>
      <c r="N403" s="89"/>
      <c r="O403" s="90"/>
      <c r="P403" s="89"/>
      <c r="Q403" s="92"/>
      <c r="R403" s="56"/>
      <c r="S403" s="56"/>
      <c r="T403" s="56"/>
      <c r="U403" s="56"/>
      <c r="V403" s="56"/>
      <c r="W403" s="56"/>
      <c r="X403" s="56"/>
      <c r="Y403" s="56"/>
      <c r="Z403" s="56"/>
      <c r="AA403" s="56"/>
      <c r="AB403" s="56"/>
      <c r="AC403" s="56"/>
      <c r="AD403" s="56"/>
      <c r="AE403" s="56"/>
      <c r="AF403" s="56"/>
      <c r="AG403" s="56"/>
      <c r="AH403" s="56"/>
      <c r="AI403" s="56"/>
      <c r="AJ403" s="56"/>
    </row>
    <row r="404" ht="21.75" customHeight="1">
      <c r="A404" s="85">
        <v>400.0</v>
      </c>
      <c r="B404" s="79" t="s">
        <v>770</v>
      </c>
      <c r="C404" s="79" t="s">
        <v>926</v>
      </c>
      <c r="D404" s="79" t="s">
        <v>230</v>
      </c>
      <c r="E404" s="86" t="s">
        <v>145</v>
      </c>
      <c r="F404" s="87">
        <v>2346.0</v>
      </c>
      <c r="G404" s="105">
        <v>39274.0</v>
      </c>
      <c r="H404" s="93" t="s">
        <v>970</v>
      </c>
      <c r="I404" s="93" t="s">
        <v>971</v>
      </c>
      <c r="J404" s="93"/>
      <c r="K404" s="93"/>
      <c r="L404" s="93" t="s">
        <v>524</v>
      </c>
      <c r="M404" s="93"/>
      <c r="N404" s="89"/>
      <c r="O404" s="90"/>
      <c r="P404" s="89"/>
      <c r="Q404" s="92"/>
      <c r="R404" s="56"/>
      <c r="S404" s="56"/>
      <c r="T404" s="56"/>
      <c r="U404" s="56"/>
      <c r="V404" s="56"/>
      <c r="W404" s="56"/>
      <c r="X404" s="56"/>
      <c r="Y404" s="56"/>
      <c r="Z404" s="56"/>
      <c r="AA404" s="56"/>
      <c r="AB404" s="56"/>
      <c r="AC404" s="56"/>
      <c r="AD404" s="56"/>
      <c r="AE404" s="56"/>
      <c r="AF404" s="56"/>
      <c r="AG404" s="56"/>
      <c r="AH404" s="56"/>
      <c r="AI404" s="56"/>
      <c r="AJ404" s="56"/>
    </row>
    <row r="405" ht="21.75" customHeight="1">
      <c r="A405" s="85">
        <v>401.0</v>
      </c>
      <c r="B405" s="79" t="s">
        <v>770</v>
      </c>
      <c r="C405" s="79" t="s">
        <v>926</v>
      </c>
      <c r="D405" s="79" t="s">
        <v>230</v>
      </c>
      <c r="E405" s="86" t="s">
        <v>145</v>
      </c>
      <c r="F405" s="87">
        <v>1401.0</v>
      </c>
      <c r="G405" s="105">
        <v>39216.0</v>
      </c>
      <c r="H405" s="93" t="s">
        <v>972</v>
      </c>
      <c r="I405" s="93" t="s">
        <v>971</v>
      </c>
      <c r="J405" s="93"/>
      <c r="K405" s="93"/>
      <c r="L405" s="93" t="s">
        <v>524</v>
      </c>
      <c r="M405" s="93"/>
      <c r="N405" s="89"/>
      <c r="O405" s="90"/>
      <c r="P405" s="89"/>
      <c r="Q405" s="92"/>
      <c r="R405" s="56"/>
      <c r="S405" s="56"/>
      <c r="T405" s="56"/>
      <c r="U405" s="56"/>
      <c r="V405" s="56"/>
      <c r="W405" s="56"/>
      <c r="X405" s="56"/>
      <c r="Y405" s="56"/>
      <c r="Z405" s="56"/>
      <c r="AA405" s="56"/>
      <c r="AB405" s="56"/>
      <c r="AC405" s="56"/>
      <c r="AD405" s="56"/>
      <c r="AE405" s="56"/>
      <c r="AF405" s="56"/>
      <c r="AG405" s="56"/>
      <c r="AH405" s="56"/>
      <c r="AI405" s="56"/>
      <c r="AJ405" s="56"/>
    </row>
    <row r="406" ht="21.75" customHeight="1">
      <c r="A406" s="78">
        <v>402.0</v>
      </c>
      <c r="B406" s="79" t="s">
        <v>770</v>
      </c>
      <c r="C406" s="79" t="s">
        <v>926</v>
      </c>
      <c r="D406" s="79" t="s">
        <v>230</v>
      </c>
      <c r="E406" s="86" t="s">
        <v>145</v>
      </c>
      <c r="F406" s="87">
        <v>156.0</v>
      </c>
      <c r="G406" s="105">
        <v>38379.0</v>
      </c>
      <c r="H406" s="93" t="s">
        <v>973</v>
      </c>
      <c r="I406" s="93" t="s">
        <v>971</v>
      </c>
      <c r="J406" s="93"/>
      <c r="K406" s="93"/>
      <c r="L406" s="93" t="s">
        <v>524</v>
      </c>
      <c r="M406" s="93"/>
      <c r="N406" s="89"/>
      <c r="O406" s="90"/>
      <c r="P406" s="89"/>
      <c r="Q406" s="92"/>
      <c r="R406" s="56"/>
      <c r="S406" s="56"/>
      <c r="T406" s="56"/>
      <c r="U406" s="56"/>
      <c r="V406" s="56"/>
      <c r="W406" s="56"/>
      <c r="X406" s="56"/>
      <c r="Y406" s="56"/>
      <c r="Z406" s="56"/>
      <c r="AA406" s="56"/>
      <c r="AB406" s="56"/>
      <c r="AC406" s="56"/>
      <c r="AD406" s="56"/>
      <c r="AE406" s="56"/>
      <c r="AF406" s="56"/>
      <c r="AG406" s="56"/>
      <c r="AH406" s="56"/>
      <c r="AI406" s="56"/>
      <c r="AJ406" s="56"/>
    </row>
    <row r="407" ht="21.75" customHeight="1">
      <c r="A407" s="85">
        <v>403.0</v>
      </c>
      <c r="B407" s="79" t="s">
        <v>770</v>
      </c>
      <c r="C407" s="79" t="s">
        <v>926</v>
      </c>
      <c r="D407" s="79" t="s">
        <v>230</v>
      </c>
      <c r="E407" s="86" t="s">
        <v>145</v>
      </c>
      <c r="F407" s="87">
        <v>1016.0</v>
      </c>
      <c r="G407" s="105">
        <v>32598.0</v>
      </c>
      <c r="H407" s="93" t="s">
        <v>974</v>
      </c>
      <c r="I407" s="93" t="s">
        <v>941</v>
      </c>
      <c r="J407" s="93" t="s">
        <v>147</v>
      </c>
      <c r="K407" s="93"/>
      <c r="L407" s="93" t="s">
        <v>148</v>
      </c>
      <c r="M407" s="93" t="s">
        <v>147</v>
      </c>
      <c r="N407" s="89"/>
      <c r="O407" s="90"/>
      <c r="P407" s="89"/>
      <c r="Q407" s="92"/>
      <c r="R407" s="56"/>
      <c r="S407" s="56"/>
      <c r="T407" s="56"/>
      <c r="U407" s="56"/>
      <c r="V407" s="56"/>
      <c r="W407" s="56"/>
      <c r="X407" s="56"/>
      <c r="Y407" s="56"/>
      <c r="Z407" s="56"/>
      <c r="AA407" s="56"/>
      <c r="AB407" s="56"/>
      <c r="AC407" s="56"/>
      <c r="AD407" s="56"/>
      <c r="AE407" s="56"/>
      <c r="AF407" s="56"/>
      <c r="AG407" s="56"/>
      <c r="AH407" s="56"/>
      <c r="AI407" s="56"/>
      <c r="AJ407" s="56"/>
    </row>
    <row r="408" ht="21.75" customHeight="1">
      <c r="A408" s="85">
        <v>404.0</v>
      </c>
      <c r="B408" s="79" t="s">
        <v>770</v>
      </c>
      <c r="C408" s="79" t="s">
        <v>926</v>
      </c>
      <c r="D408" s="79" t="s">
        <v>230</v>
      </c>
      <c r="E408" s="86" t="s">
        <v>145</v>
      </c>
      <c r="F408" s="87">
        <v>2013.0</v>
      </c>
      <c r="G408" s="105">
        <v>31569.0</v>
      </c>
      <c r="H408" s="93" t="s">
        <v>975</v>
      </c>
      <c r="I408" s="93" t="s">
        <v>941</v>
      </c>
      <c r="J408" s="93" t="s">
        <v>147</v>
      </c>
      <c r="K408" s="93"/>
      <c r="L408" s="93" t="s">
        <v>148</v>
      </c>
      <c r="M408" s="93" t="s">
        <v>147</v>
      </c>
      <c r="N408" s="89"/>
      <c r="O408" s="90"/>
      <c r="P408" s="89"/>
      <c r="Q408" s="92"/>
      <c r="R408" s="56"/>
      <c r="S408" s="56"/>
      <c r="T408" s="56"/>
      <c r="U408" s="56"/>
      <c r="V408" s="56"/>
      <c r="W408" s="56"/>
      <c r="X408" s="56"/>
      <c r="Y408" s="56"/>
      <c r="Z408" s="56"/>
      <c r="AA408" s="56"/>
      <c r="AB408" s="56"/>
      <c r="AC408" s="56"/>
      <c r="AD408" s="56"/>
      <c r="AE408" s="56"/>
      <c r="AF408" s="56"/>
      <c r="AG408" s="56"/>
      <c r="AH408" s="56"/>
      <c r="AI408" s="56"/>
      <c r="AJ408" s="56"/>
    </row>
    <row r="409" ht="21.75" customHeight="1">
      <c r="A409" s="78">
        <v>405.0</v>
      </c>
      <c r="B409" s="79" t="s">
        <v>770</v>
      </c>
      <c r="C409" s="79" t="s">
        <v>926</v>
      </c>
      <c r="D409" s="79" t="s">
        <v>230</v>
      </c>
      <c r="E409" s="86" t="s">
        <v>145</v>
      </c>
      <c r="F409" s="87">
        <v>2400.0</v>
      </c>
      <c r="G409" s="105">
        <v>28997.0</v>
      </c>
      <c r="H409" s="93" t="s">
        <v>976</v>
      </c>
      <c r="I409" s="93" t="s">
        <v>977</v>
      </c>
      <c r="J409" s="93" t="s">
        <v>147</v>
      </c>
      <c r="K409" s="93"/>
      <c r="L409" s="93" t="s">
        <v>148</v>
      </c>
      <c r="M409" s="93" t="s">
        <v>147</v>
      </c>
      <c r="N409" s="89"/>
      <c r="O409" s="90"/>
      <c r="P409" s="89"/>
      <c r="Q409" s="92"/>
      <c r="R409" s="56"/>
      <c r="S409" s="56"/>
      <c r="T409" s="56"/>
      <c r="U409" s="56"/>
      <c r="V409" s="56"/>
      <c r="W409" s="56"/>
      <c r="X409" s="56"/>
      <c r="Y409" s="56"/>
      <c r="Z409" s="56"/>
      <c r="AA409" s="56"/>
      <c r="AB409" s="56"/>
      <c r="AC409" s="56"/>
      <c r="AD409" s="56"/>
      <c r="AE409" s="56"/>
      <c r="AF409" s="56"/>
      <c r="AG409" s="56"/>
      <c r="AH409" s="56"/>
      <c r="AI409" s="56"/>
      <c r="AJ409" s="56"/>
    </row>
    <row r="410" ht="21.75" customHeight="1">
      <c r="A410" s="85">
        <v>406.0</v>
      </c>
      <c r="B410" s="79" t="s">
        <v>770</v>
      </c>
      <c r="C410" s="79" t="s">
        <v>978</v>
      </c>
      <c r="D410" s="79" t="s">
        <v>144</v>
      </c>
      <c r="E410" s="86" t="s">
        <v>145</v>
      </c>
      <c r="F410" s="87">
        <v>1616.0</v>
      </c>
      <c r="G410" s="105">
        <v>41295.0</v>
      </c>
      <c r="H410" s="93" t="s">
        <v>979</v>
      </c>
      <c r="I410" s="93" t="s">
        <v>980</v>
      </c>
      <c r="J410" s="93" t="s">
        <v>147</v>
      </c>
      <c r="K410" s="93"/>
      <c r="L410" s="93" t="s">
        <v>981</v>
      </c>
      <c r="M410" s="93" t="s">
        <v>147</v>
      </c>
      <c r="N410" s="89"/>
      <c r="O410" s="90"/>
      <c r="P410" s="89"/>
      <c r="Q410" s="92"/>
      <c r="R410" s="56"/>
      <c r="S410" s="56"/>
      <c r="T410" s="56"/>
      <c r="U410" s="56"/>
      <c r="V410" s="56"/>
      <c r="W410" s="56"/>
      <c r="X410" s="56"/>
      <c r="Y410" s="56"/>
      <c r="Z410" s="56"/>
      <c r="AA410" s="56"/>
      <c r="AB410" s="56"/>
      <c r="AC410" s="56"/>
      <c r="AD410" s="56"/>
      <c r="AE410" s="56"/>
      <c r="AF410" s="56"/>
      <c r="AG410" s="56"/>
      <c r="AH410" s="56"/>
      <c r="AI410" s="56"/>
      <c r="AJ410" s="56"/>
    </row>
    <row r="411" ht="21.75" customHeight="1">
      <c r="A411" s="78">
        <v>407.0</v>
      </c>
      <c r="B411" s="79" t="s">
        <v>770</v>
      </c>
      <c r="C411" s="79" t="s">
        <v>978</v>
      </c>
      <c r="D411" s="79" t="s">
        <v>144</v>
      </c>
      <c r="E411" s="86" t="s">
        <v>145</v>
      </c>
      <c r="F411" s="87">
        <v>1575.0</v>
      </c>
      <c r="G411" s="105">
        <v>41142.0</v>
      </c>
      <c r="H411" s="93" t="s">
        <v>982</v>
      </c>
      <c r="I411" s="93" t="s">
        <v>983</v>
      </c>
      <c r="J411" s="93" t="s">
        <v>147</v>
      </c>
      <c r="K411" s="93"/>
      <c r="L411" s="93" t="s">
        <v>984</v>
      </c>
      <c r="M411" s="93" t="s">
        <v>147</v>
      </c>
      <c r="N411" s="89"/>
      <c r="O411" s="90"/>
      <c r="P411" s="89"/>
      <c r="Q411" s="92"/>
      <c r="R411" s="56"/>
      <c r="S411" s="56"/>
      <c r="T411" s="56"/>
      <c r="U411" s="56"/>
      <c r="V411" s="56"/>
      <c r="W411" s="56"/>
      <c r="X411" s="56"/>
      <c r="Y411" s="56"/>
      <c r="Z411" s="56"/>
      <c r="AA411" s="56"/>
      <c r="AB411" s="56"/>
      <c r="AC411" s="56"/>
      <c r="AD411" s="56"/>
      <c r="AE411" s="56"/>
      <c r="AF411" s="56"/>
      <c r="AG411" s="56"/>
      <c r="AH411" s="56"/>
      <c r="AI411" s="56"/>
      <c r="AJ411" s="56"/>
    </row>
    <row r="412" ht="21.75" customHeight="1">
      <c r="A412" s="85">
        <v>408.0</v>
      </c>
      <c r="B412" s="79" t="s">
        <v>770</v>
      </c>
      <c r="C412" s="79" t="s">
        <v>978</v>
      </c>
      <c r="D412" s="79" t="s">
        <v>144</v>
      </c>
      <c r="E412" s="86" t="s">
        <v>145</v>
      </c>
      <c r="F412" s="87">
        <v>1566.0</v>
      </c>
      <c r="G412" s="105">
        <v>41121.0</v>
      </c>
      <c r="H412" s="93" t="s">
        <v>985</v>
      </c>
      <c r="I412" s="93" t="s">
        <v>986</v>
      </c>
      <c r="J412" s="93" t="s">
        <v>147</v>
      </c>
      <c r="K412" s="93"/>
      <c r="L412" s="93" t="s">
        <v>987</v>
      </c>
      <c r="M412" s="93" t="s">
        <v>147</v>
      </c>
      <c r="N412" s="89"/>
      <c r="O412" s="90"/>
      <c r="P412" s="89"/>
      <c r="Q412" s="92"/>
      <c r="R412" s="56"/>
      <c r="S412" s="56"/>
      <c r="T412" s="56"/>
      <c r="U412" s="56"/>
      <c r="V412" s="56"/>
      <c r="W412" s="56"/>
      <c r="X412" s="56"/>
      <c r="Y412" s="56"/>
      <c r="Z412" s="56"/>
      <c r="AA412" s="56"/>
      <c r="AB412" s="56"/>
      <c r="AC412" s="56"/>
      <c r="AD412" s="56"/>
      <c r="AE412" s="56"/>
      <c r="AF412" s="56"/>
      <c r="AG412" s="56"/>
      <c r="AH412" s="56"/>
      <c r="AI412" s="56"/>
      <c r="AJ412" s="56"/>
    </row>
    <row r="413" ht="21.75" customHeight="1">
      <c r="A413" s="78">
        <v>409.0</v>
      </c>
      <c r="B413" s="79" t="s">
        <v>770</v>
      </c>
      <c r="C413" s="79" t="s">
        <v>978</v>
      </c>
      <c r="D413" s="79" t="s">
        <v>144</v>
      </c>
      <c r="E413" s="86" t="s">
        <v>145</v>
      </c>
      <c r="F413" s="87">
        <v>1523.0</v>
      </c>
      <c r="G413" s="105">
        <v>41023.0</v>
      </c>
      <c r="H413" s="93" t="s">
        <v>988</v>
      </c>
      <c r="I413" s="93"/>
      <c r="J413" s="93" t="s">
        <v>147</v>
      </c>
      <c r="K413" s="93"/>
      <c r="L413" s="93" t="s">
        <v>989</v>
      </c>
      <c r="M413" s="93" t="s">
        <v>147</v>
      </c>
      <c r="N413" s="89"/>
      <c r="O413" s="90"/>
      <c r="P413" s="89"/>
      <c r="Q413" s="92"/>
      <c r="R413" s="56"/>
      <c r="S413" s="56"/>
      <c r="T413" s="56"/>
      <c r="U413" s="56"/>
      <c r="V413" s="56"/>
      <c r="W413" s="56"/>
      <c r="X413" s="56"/>
      <c r="Y413" s="56"/>
      <c r="Z413" s="56"/>
      <c r="AA413" s="56"/>
      <c r="AB413" s="56"/>
      <c r="AC413" s="56"/>
      <c r="AD413" s="56"/>
      <c r="AE413" s="56"/>
      <c r="AF413" s="56"/>
      <c r="AG413" s="56"/>
      <c r="AH413" s="56"/>
      <c r="AI413" s="56"/>
      <c r="AJ413" s="56"/>
    </row>
    <row r="414" ht="21.75" customHeight="1">
      <c r="A414" s="85">
        <v>410.0</v>
      </c>
      <c r="B414" s="79" t="s">
        <v>770</v>
      </c>
      <c r="C414" s="79" t="s">
        <v>978</v>
      </c>
      <c r="D414" s="79" t="s">
        <v>144</v>
      </c>
      <c r="E414" s="86" t="s">
        <v>145</v>
      </c>
      <c r="F414" s="87">
        <v>1496.0</v>
      </c>
      <c r="G414" s="105">
        <v>40906.0</v>
      </c>
      <c r="H414" s="93" t="s">
        <v>990</v>
      </c>
      <c r="I414" s="93" t="s">
        <v>991</v>
      </c>
      <c r="J414" s="93" t="s">
        <v>147</v>
      </c>
      <c r="K414" s="93"/>
      <c r="L414" s="93" t="s">
        <v>148</v>
      </c>
      <c r="M414" s="93" t="s">
        <v>147</v>
      </c>
      <c r="N414" s="89"/>
      <c r="O414" s="90"/>
      <c r="P414" s="89"/>
      <c r="Q414" s="92"/>
      <c r="R414" s="56"/>
      <c r="S414" s="56"/>
      <c r="T414" s="56"/>
      <c r="U414" s="56"/>
      <c r="V414" s="56"/>
      <c r="W414" s="56"/>
      <c r="X414" s="56"/>
      <c r="Y414" s="56"/>
      <c r="Z414" s="56"/>
      <c r="AA414" s="56"/>
      <c r="AB414" s="56"/>
      <c r="AC414" s="56"/>
      <c r="AD414" s="56"/>
      <c r="AE414" s="56"/>
      <c r="AF414" s="56"/>
      <c r="AG414" s="56"/>
      <c r="AH414" s="56"/>
      <c r="AI414" s="56"/>
      <c r="AJ414" s="56"/>
    </row>
    <row r="415" ht="21.75" customHeight="1">
      <c r="A415" s="85">
        <v>411.0</v>
      </c>
      <c r="B415" s="79" t="s">
        <v>770</v>
      </c>
      <c r="C415" s="79" t="s">
        <v>978</v>
      </c>
      <c r="D415" s="79" t="s">
        <v>144</v>
      </c>
      <c r="E415" s="86" t="s">
        <v>145</v>
      </c>
      <c r="F415" s="87">
        <v>1482.0</v>
      </c>
      <c r="G415" s="105">
        <v>40877.0</v>
      </c>
      <c r="H415" s="93" t="s">
        <v>992</v>
      </c>
      <c r="I415" s="93" t="s">
        <v>993</v>
      </c>
      <c r="J415" s="93" t="s">
        <v>147</v>
      </c>
      <c r="K415" s="93"/>
      <c r="L415" s="93" t="s">
        <v>148</v>
      </c>
      <c r="M415" s="93" t="s">
        <v>147</v>
      </c>
      <c r="N415" s="89"/>
      <c r="O415" s="90"/>
      <c r="P415" s="89"/>
      <c r="Q415" s="92"/>
      <c r="R415" s="56"/>
      <c r="S415" s="56"/>
      <c r="T415" s="56"/>
      <c r="U415" s="56"/>
      <c r="V415" s="56"/>
      <c r="W415" s="56"/>
      <c r="X415" s="56"/>
      <c r="Y415" s="56"/>
      <c r="Z415" s="56"/>
      <c r="AA415" s="56"/>
      <c r="AB415" s="56"/>
      <c r="AC415" s="56"/>
      <c r="AD415" s="56"/>
      <c r="AE415" s="56"/>
      <c r="AF415" s="56"/>
      <c r="AG415" s="56"/>
      <c r="AH415" s="56"/>
      <c r="AI415" s="56"/>
      <c r="AJ415" s="56"/>
    </row>
    <row r="416" ht="21.75" customHeight="1">
      <c r="A416" s="78">
        <v>412.0</v>
      </c>
      <c r="B416" s="79" t="s">
        <v>770</v>
      </c>
      <c r="C416" s="79" t="s">
        <v>978</v>
      </c>
      <c r="D416" s="79" t="s">
        <v>144</v>
      </c>
      <c r="E416" s="86" t="s">
        <v>145</v>
      </c>
      <c r="F416" s="87">
        <v>1438.0</v>
      </c>
      <c r="G416" s="105">
        <v>40562.0</v>
      </c>
      <c r="H416" s="93" t="s">
        <v>994</v>
      </c>
      <c r="I416" s="93" t="s">
        <v>995</v>
      </c>
      <c r="J416" s="93" t="s">
        <v>147</v>
      </c>
      <c r="K416" s="93"/>
      <c r="L416" s="93" t="s">
        <v>996</v>
      </c>
      <c r="M416" s="93" t="s">
        <v>147</v>
      </c>
      <c r="N416" s="89"/>
      <c r="O416" s="90"/>
      <c r="P416" s="89"/>
      <c r="Q416" s="92"/>
      <c r="R416" s="56"/>
      <c r="S416" s="56"/>
      <c r="T416" s="56"/>
      <c r="U416" s="56"/>
      <c r="V416" s="56"/>
      <c r="W416" s="56"/>
      <c r="X416" s="56"/>
      <c r="Y416" s="56"/>
      <c r="Z416" s="56"/>
      <c r="AA416" s="56"/>
      <c r="AB416" s="56"/>
      <c r="AC416" s="56"/>
      <c r="AD416" s="56"/>
      <c r="AE416" s="56"/>
      <c r="AF416" s="56"/>
      <c r="AG416" s="56"/>
      <c r="AH416" s="56"/>
      <c r="AI416" s="56"/>
      <c r="AJ416" s="56"/>
    </row>
    <row r="417" ht="21.75" customHeight="1">
      <c r="A417" s="85">
        <v>413.0</v>
      </c>
      <c r="B417" s="79" t="s">
        <v>770</v>
      </c>
      <c r="C417" s="79" t="s">
        <v>978</v>
      </c>
      <c r="D417" s="79" t="s">
        <v>144</v>
      </c>
      <c r="E417" s="86" t="s">
        <v>145</v>
      </c>
      <c r="F417" s="87">
        <v>1429.0</v>
      </c>
      <c r="G417" s="105">
        <v>40541.0</v>
      </c>
      <c r="H417" s="93" t="s">
        <v>997</v>
      </c>
      <c r="I417" s="93" t="s">
        <v>998</v>
      </c>
      <c r="J417" s="93" t="s">
        <v>147</v>
      </c>
      <c r="K417" s="93"/>
      <c r="L417" s="93" t="s">
        <v>999</v>
      </c>
      <c r="M417" s="93" t="s">
        <v>147</v>
      </c>
      <c r="N417" s="89" t="s">
        <v>147</v>
      </c>
      <c r="O417" s="90"/>
      <c r="P417" s="157" t="s">
        <v>1000</v>
      </c>
      <c r="Q417" s="92"/>
      <c r="R417" s="56"/>
      <c r="S417" s="56"/>
      <c r="T417" s="56"/>
      <c r="U417" s="56"/>
      <c r="V417" s="56"/>
      <c r="W417" s="56"/>
      <c r="X417" s="56"/>
      <c r="Y417" s="56"/>
      <c r="Z417" s="56"/>
      <c r="AA417" s="56"/>
      <c r="AB417" s="56"/>
      <c r="AC417" s="56"/>
      <c r="AD417" s="56"/>
      <c r="AE417" s="56"/>
      <c r="AF417" s="56"/>
      <c r="AG417" s="56"/>
      <c r="AH417" s="56"/>
      <c r="AI417" s="56"/>
      <c r="AJ417" s="56"/>
    </row>
    <row r="418" ht="21.75" customHeight="1">
      <c r="A418" s="85">
        <v>414.0</v>
      </c>
      <c r="B418" s="79" t="s">
        <v>770</v>
      </c>
      <c r="C418" s="79" t="s">
        <v>978</v>
      </c>
      <c r="D418" s="79" t="s">
        <v>144</v>
      </c>
      <c r="E418" s="86" t="s">
        <v>145</v>
      </c>
      <c r="F418" s="87">
        <v>1397.0</v>
      </c>
      <c r="G418" s="105">
        <v>40373.0</v>
      </c>
      <c r="H418" s="93" t="s">
        <v>1001</v>
      </c>
      <c r="I418" s="93" t="s">
        <v>1002</v>
      </c>
      <c r="J418" s="93" t="s">
        <v>147</v>
      </c>
      <c r="K418" s="93"/>
      <c r="L418" s="93" t="s">
        <v>1003</v>
      </c>
      <c r="M418" s="93" t="s">
        <v>147</v>
      </c>
      <c r="N418" s="89"/>
      <c r="O418" s="90"/>
      <c r="P418" s="89"/>
      <c r="Q418" s="92"/>
      <c r="R418" s="56"/>
      <c r="S418" s="56"/>
      <c r="T418" s="56"/>
      <c r="U418" s="56"/>
      <c r="V418" s="56"/>
      <c r="W418" s="56"/>
      <c r="X418" s="56"/>
      <c r="Y418" s="56"/>
      <c r="Z418" s="56"/>
      <c r="AA418" s="56"/>
      <c r="AB418" s="56"/>
      <c r="AC418" s="56"/>
      <c r="AD418" s="56"/>
      <c r="AE418" s="56"/>
      <c r="AF418" s="56"/>
      <c r="AG418" s="56"/>
      <c r="AH418" s="56"/>
      <c r="AI418" s="56"/>
      <c r="AJ418" s="56"/>
    </row>
    <row r="419" ht="21.75" customHeight="1">
      <c r="A419" s="78">
        <v>415.0</v>
      </c>
      <c r="B419" s="79" t="s">
        <v>770</v>
      </c>
      <c r="C419" s="79" t="s">
        <v>978</v>
      </c>
      <c r="D419" s="79" t="s">
        <v>144</v>
      </c>
      <c r="E419" s="86" t="s">
        <v>145</v>
      </c>
      <c r="F419" s="87">
        <v>1383.0</v>
      </c>
      <c r="G419" s="105">
        <v>40253.0</v>
      </c>
      <c r="H419" s="93" t="s">
        <v>1004</v>
      </c>
      <c r="I419" s="93" t="s">
        <v>1005</v>
      </c>
      <c r="J419" s="93" t="s">
        <v>147</v>
      </c>
      <c r="K419" s="93"/>
      <c r="L419" s="93" t="s">
        <v>1006</v>
      </c>
      <c r="M419" s="93" t="s">
        <v>147</v>
      </c>
      <c r="N419" s="89"/>
      <c r="O419" s="90"/>
      <c r="P419" s="89"/>
      <c r="Q419" s="92"/>
      <c r="R419" s="56"/>
      <c r="S419" s="56"/>
      <c r="T419" s="56"/>
      <c r="U419" s="56"/>
      <c r="V419" s="56"/>
      <c r="W419" s="56"/>
      <c r="X419" s="56"/>
      <c r="Y419" s="56"/>
      <c r="Z419" s="56"/>
      <c r="AA419" s="56"/>
      <c r="AB419" s="56"/>
      <c r="AC419" s="56"/>
      <c r="AD419" s="56"/>
      <c r="AE419" s="56"/>
      <c r="AF419" s="56"/>
      <c r="AG419" s="56"/>
      <c r="AH419" s="56"/>
      <c r="AI419" s="56"/>
      <c r="AJ419" s="56"/>
    </row>
    <row r="420" ht="21.75" customHeight="1">
      <c r="A420" s="78">
        <v>416.0</v>
      </c>
      <c r="B420" s="79" t="s">
        <v>770</v>
      </c>
      <c r="C420" s="79" t="s">
        <v>978</v>
      </c>
      <c r="D420" s="79" t="s">
        <v>144</v>
      </c>
      <c r="E420" s="86" t="s">
        <v>145</v>
      </c>
      <c r="F420" s="87">
        <v>1280.0</v>
      </c>
      <c r="G420" s="105">
        <v>39818.0</v>
      </c>
      <c r="H420" s="93" t="s">
        <v>1007</v>
      </c>
      <c r="I420" s="93" t="s">
        <v>1008</v>
      </c>
      <c r="J420" s="93" t="s">
        <v>147</v>
      </c>
      <c r="K420" s="93"/>
      <c r="L420" s="93" t="s">
        <v>989</v>
      </c>
      <c r="M420" s="93" t="s">
        <v>147</v>
      </c>
      <c r="N420" s="89"/>
      <c r="O420" s="90"/>
      <c r="P420" s="89"/>
      <c r="Q420" s="92"/>
      <c r="R420" s="56"/>
      <c r="S420" s="56"/>
      <c r="T420" s="56"/>
      <c r="U420" s="56"/>
      <c r="V420" s="56"/>
      <c r="W420" s="56"/>
      <c r="X420" s="56"/>
      <c r="Y420" s="56"/>
      <c r="Z420" s="56"/>
      <c r="AA420" s="56"/>
      <c r="AB420" s="56"/>
      <c r="AC420" s="56"/>
      <c r="AD420" s="56"/>
      <c r="AE420" s="56"/>
      <c r="AF420" s="56"/>
      <c r="AG420" s="56"/>
      <c r="AH420" s="56"/>
      <c r="AI420" s="56"/>
      <c r="AJ420" s="56"/>
    </row>
    <row r="421" ht="21.75" customHeight="1">
      <c r="A421" s="85">
        <v>417.0</v>
      </c>
      <c r="B421" s="79" t="s">
        <v>770</v>
      </c>
      <c r="C421" s="79" t="s">
        <v>978</v>
      </c>
      <c r="D421" s="79" t="s">
        <v>144</v>
      </c>
      <c r="E421" s="86" t="s">
        <v>145</v>
      </c>
      <c r="F421" s="87">
        <v>1239.0</v>
      </c>
      <c r="G421" s="105">
        <v>39654.0</v>
      </c>
      <c r="H421" s="93" t="s">
        <v>1009</v>
      </c>
      <c r="I421" s="93" t="s">
        <v>1010</v>
      </c>
      <c r="J421" s="93" t="s">
        <v>383</v>
      </c>
      <c r="K421" s="93"/>
      <c r="L421" s="93" t="s">
        <v>1011</v>
      </c>
      <c r="M421" s="93" t="s">
        <v>147</v>
      </c>
      <c r="N421" s="89"/>
      <c r="O421" s="90"/>
      <c r="P421" s="89"/>
      <c r="Q421" s="92"/>
      <c r="R421" s="56"/>
      <c r="S421" s="56"/>
      <c r="T421" s="56"/>
      <c r="U421" s="56"/>
      <c r="V421" s="56"/>
      <c r="W421" s="56"/>
      <c r="X421" s="56"/>
      <c r="Y421" s="56"/>
      <c r="Z421" s="56"/>
      <c r="AA421" s="56"/>
      <c r="AB421" s="56"/>
      <c r="AC421" s="56"/>
      <c r="AD421" s="56"/>
      <c r="AE421" s="56"/>
      <c r="AF421" s="56"/>
      <c r="AG421" s="56"/>
      <c r="AH421" s="56"/>
      <c r="AI421" s="56"/>
      <c r="AJ421" s="56"/>
    </row>
    <row r="422" ht="21.75" customHeight="1">
      <c r="A422" s="85">
        <v>418.0</v>
      </c>
      <c r="B422" s="79" t="s">
        <v>770</v>
      </c>
      <c r="C422" s="79" t="s">
        <v>978</v>
      </c>
      <c r="D422" s="79" t="s">
        <v>144</v>
      </c>
      <c r="E422" s="86" t="s">
        <v>145</v>
      </c>
      <c r="F422" s="87">
        <v>1109.0</v>
      </c>
      <c r="G422" s="105">
        <v>39078.0</v>
      </c>
      <c r="H422" s="93" t="s">
        <v>1012</v>
      </c>
      <c r="I422" s="93" t="s">
        <v>1013</v>
      </c>
      <c r="J422" s="93" t="s">
        <v>147</v>
      </c>
      <c r="K422" s="93"/>
      <c r="L422" s="93" t="s">
        <v>1014</v>
      </c>
      <c r="M422" s="93" t="s">
        <v>147</v>
      </c>
      <c r="N422" s="89"/>
      <c r="O422" s="90"/>
      <c r="P422" s="89"/>
      <c r="Q422" s="92"/>
      <c r="R422" s="56"/>
      <c r="S422" s="56"/>
      <c r="T422" s="56"/>
      <c r="U422" s="56"/>
      <c r="V422" s="56"/>
      <c r="W422" s="56"/>
      <c r="X422" s="56"/>
      <c r="Y422" s="56"/>
      <c r="Z422" s="56"/>
      <c r="AA422" s="56"/>
      <c r="AB422" s="56"/>
      <c r="AC422" s="56"/>
      <c r="AD422" s="56"/>
      <c r="AE422" s="56"/>
      <c r="AF422" s="56"/>
      <c r="AG422" s="56"/>
      <c r="AH422" s="56"/>
      <c r="AI422" s="56"/>
      <c r="AJ422" s="56"/>
    </row>
    <row r="423" ht="21.75" customHeight="1">
      <c r="A423" s="85">
        <v>419.0</v>
      </c>
      <c r="B423" s="79" t="s">
        <v>770</v>
      </c>
      <c r="C423" s="79" t="s">
        <v>978</v>
      </c>
      <c r="D423" s="79" t="s">
        <v>144</v>
      </c>
      <c r="E423" s="86" t="s">
        <v>145</v>
      </c>
      <c r="F423" s="87">
        <v>828.0</v>
      </c>
      <c r="G423" s="105">
        <v>37812.0</v>
      </c>
      <c r="H423" s="93" t="s">
        <v>1015</v>
      </c>
      <c r="I423" s="93" t="s">
        <v>1016</v>
      </c>
      <c r="J423" s="93" t="s">
        <v>147</v>
      </c>
      <c r="K423" s="93"/>
      <c r="L423" s="93" t="s">
        <v>148</v>
      </c>
      <c r="M423" s="93" t="s">
        <v>147</v>
      </c>
      <c r="N423" s="89"/>
      <c r="O423" s="90"/>
      <c r="P423" s="89"/>
      <c r="Q423" s="92"/>
      <c r="R423" s="56"/>
      <c r="S423" s="56"/>
      <c r="T423" s="56"/>
      <c r="U423" s="56"/>
      <c r="V423" s="56"/>
      <c r="W423" s="56"/>
      <c r="X423" s="56"/>
      <c r="Y423" s="56"/>
      <c r="Z423" s="56"/>
      <c r="AA423" s="56"/>
      <c r="AB423" s="56"/>
      <c r="AC423" s="56"/>
      <c r="AD423" s="56"/>
      <c r="AE423" s="56"/>
      <c r="AF423" s="56"/>
      <c r="AG423" s="56"/>
      <c r="AH423" s="56"/>
      <c r="AI423" s="56"/>
      <c r="AJ423" s="56"/>
    </row>
    <row r="424" ht="21.75" customHeight="1">
      <c r="A424" s="85">
        <v>420.0</v>
      </c>
      <c r="B424" s="79" t="s">
        <v>770</v>
      </c>
      <c r="C424" s="79" t="s">
        <v>978</v>
      </c>
      <c r="D424" s="79" t="s">
        <v>144</v>
      </c>
      <c r="E424" s="86" t="s">
        <v>145</v>
      </c>
      <c r="F424" s="106">
        <v>789.0</v>
      </c>
      <c r="G424" s="105">
        <v>37617.0</v>
      </c>
      <c r="H424" s="93" t="s">
        <v>1017</v>
      </c>
      <c r="I424" s="93" t="s">
        <v>1018</v>
      </c>
      <c r="J424" s="93" t="s">
        <v>147</v>
      </c>
      <c r="K424" s="93"/>
      <c r="L424" s="93" t="s">
        <v>1019</v>
      </c>
      <c r="M424" s="93" t="s">
        <v>147</v>
      </c>
      <c r="N424" s="89" t="s">
        <v>147</v>
      </c>
      <c r="O424" s="90"/>
      <c r="P424" s="89" t="s">
        <v>1020</v>
      </c>
      <c r="Q424" s="92"/>
      <c r="R424" s="56"/>
      <c r="S424" s="56"/>
      <c r="T424" s="56"/>
      <c r="U424" s="56"/>
      <c r="V424" s="56"/>
      <c r="W424" s="56"/>
      <c r="X424" s="56"/>
      <c r="Y424" s="56"/>
      <c r="Z424" s="56"/>
      <c r="AA424" s="56"/>
      <c r="AB424" s="56"/>
      <c r="AC424" s="56"/>
      <c r="AD424" s="56"/>
      <c r="AE424" s="56"/>
      <c r="AF424" s="56"/>
      <c r="AG424" s="56"/>
      <c r="AH424" s="56"/>
      <c r="AI424" s="56"/>
      <c r="AJ424" s="56"/>
    </row>
    <row r="425" ht="21.75" customHeight="1">
      <c r="A425" s="85">
        <v>421.0</v>
      </c>
      <c r="B425" s="79" t="s">
        <v>770</v>
      </c>
      <c r="C425" s="79" t="s">
        <v>978</v>
      </c>
      <c r="D425" s="79" t="s">
        <v>144</v>
      </c>
      <c r="E425" s="86" t="s">
        <v>145</v>
      </c>
      <c r="F425" s="87">
        <v>400.0</v>
      </c>
      <c r="G425" s="105">
        <v>35661.0</v>
      </c>
      <c r="H425" s="93" t="s">
        <v>1021</v>
      </c>
      <c r="I425" s="93"/>
      <c r="J425" s="93" t="s">
        <v>147</v>
      </c>
      <c r="K425" s="93"/>
      <c r="L425" s="93" t="s">
        <v>1022</v>
      </c>
      <c r="M425" s="93" t="s">
        <v>147</v>
      </c>
      <c r="N425" s="89"/>
      <c r="O425" s="90"/>
      <c r="P425" s="89" t="s">
        <v>1023</v>
      </c>
      <c r="Q425" s="92"/>
      <c r="R425" s="56"/>
      <c r="S425" s="56"/>
      <c r="T425" s="56"/>
      <c r="U425" s="56"/>
      <c r="V425" s="56"/>
      <c r="W425" s="56"/>
      <c r="X425" s="56"/>
      <c r="Y425" s="56"/>
      <c r="Z425" s="56"/>
      <c r="AA425" s="56"/>
      <c r="AB425" s="56"/>
      <c r="AC425" s="56"/>
      <c r="AD425" s="56"/>
      <c r="AE425" s="56"/>
      <c r="AF425" s="56"/>
      <c r="AG425" s="56"/>
      <c r="AH425" s="56"/>
      <c r="AI425" s="56"/>
      <c r="AJ425" s="56"/>
    </row>
    <row r="426" ht="21.75" customHeight="1">
      <c r="A426" s="85">
        <v>422.0</v>
      </c>
      <c r="B426" s="79" t="s">
        <v>770</v>
      </c>
      <c r="C426" s="79" t="s">
        <v>978</v>
      </c>
      <c r="D426" s="79" t="s">
        <v>144</v>
      </c>
      <c r="E426" s="86" t="s">
        <v>145</v>
      </c>
      <c r="F426" s="87">
        <v>378.0</v>
      </c>
      <c r="G426" s="105">
        <v>35620.0</v>
      </c>
      <c r="H426" s="93" t="s">
        <v>1024</v>
      </c>
      <c r="I426" s="93" t="s">
        <v>1025</v>
      </c>
      <c r="J426" s="93" t="s">
        <v>147</v>
      </c>
      <c r="K426" s="93"/>
      <c r="L426" s="93" t="s">
        <v>1026</v>
      </c>
      <c r="M426" s="93" t="s">
        <v>147</v>
      </c>
      <c r="N426" s="89"/>
      <c r="O426" s="90"/>
      <c r="P426" s="89"/>
      <c r="Q426" s="92"/>
      <c r="R426" s="56"/>
      <c r="S426" s="56"/>
      <c r="T426" s="56"/>
      <c r="U426" s="56"/>
      <c r="V426" s="56"/>
      <c r="W426" s="56"/>
      <c r="X426" s="56"/>
      <c r="Y426" s="56"/>
      <c r="Z426" s="56"/>
      <c r="AA426" s="56"/>
      <c r="AB426" s="56"/>
      <c r="AC426" s="56"/>
      <c r="AD426" s="56"/>
      <c r="AE426" s="56"/>
      <c r="AF426" s="56"/>
      <c r="AG426" s="56"/>
      <c r="AH426" s="56"/>
      <c r="AI426" s="56"/>
      <c r="AJ426" s="56"/>
    </row>
    <row r="427" ht="21.75" customHeight="1">
      <c r="A427" s="85">
        <v>423.0</v>
      </c>
      <c r="B427" s="79" t="s">
        <v>770</v>
      </c>
      <c r="C427" s="79" t="s">
        <v>978</v>
      </c>
      <c r="D427" s="79" t="s">
        <v>144</v>
      </c>
      <c r="E427" s="86" t="s">
        <v>145</v>
      </c>
      <c r="F427" s="87">
        <v>100.0</v>
      </c>
      <c r="G427" s="105">
        <v>34326.0</v>
      </c>
      <c r="H427" s="93" t="s">
        <v>1027</v>
      </c>
      <c r="I427" s="93" t="s">
        <v>1028</v>
      </c>
      <c r="J427" s="93" t="s">
        <v>147</v>
      </c>
      <c r="K427" s="93"/>
      <c r="L427" s="93" t="s">
        <v>148</v>
      </c>
      <c r="M427" s="93" t="s">
        <v>147</v>
      </c>
      <c r="N427" s="89" t="s">
        <v>147</v>
      </c>
      <c r="O427" s="90"/>
      <c r="P427" s="89" t="s">
        <v>1029</v>
      </c>
      <c r="Q427" s="92"/>
      <c r="R427" s="56"/>
      <c r="S427" s="56"/>
      <c r="T427" s="56"/>
      <c r="U427" s="56"/>
      <c r="V427" s="56"/>
      <c r="W427" s="56"/>
      <c r="X427" s="56"/>
      <c r="Y427" s="56"/>
      <c r="Z427" s="56"/>
      <c r="AA427" s="56"/>
      <c r="AB427" s="56"/>
      <c r="AC427" s="56"/>
      <c r="AD427" s="56"/>
      <c r="AE427" s="56"/>
      <c r="AF427" s="56"/>
      <c r="AG427" s="56"/>
      <c r="AH427" s="56"/>
      <c r="AI427" s="56"/>
      <c r="AJ427" s="56"/>
    </row>
    <row r="428" ht="21.75" customHeight="1">
      <c r="A428" s="85">
        <v>424.0</v>
      </c>
      <c r="B428" s="79" t="s">
        <v>770</v>
      </c>
      <c r="C428" s="79" t="s">
        <v>978</v>
      </c>
      <c r="D428" s="79" t="s">
        <v>144</v>
      </c>
      <c r="E428" s="86" t="s">
        <v>145</v>
      </c>
      <c r="F428" s="87">
        <v>55.0</v>
      </c>
      <c r="G428" s="105">
        <v>34152.0</v>
      </c>
      <c r="H428" s="93" t="s">
        <v>1030</v>
      </c>
      <c r="I428" s="93" t="s">
        <v>1031</v>
      </c>
      <c r="J428" s="93" t="s">
        <v>147</v>
      </c>
      <c r="K428" s="93"/>
      <c r="L428" s="93" t="s">
        <v>148</v>
      </c>
      <c r="M428" s="93" t="s">
        <v>147</v>
      </c>
      <c r="N428" s="89"/>
      <c r="O428" s="90"/>
      <c r="P428" s="89"/>
      <c r="Q428" s="92"/>
      <c r="R428" s="56"/>
      <c r="S428" s="56"/>
      <c r="T428" s="56"/>
      <c r="U428" s="56"/>
      <c r="V428" s="56"/>
      <c r="W428" s="56"/>
      <c r="X428" s="56"/>
      <c r="Y428" s="56"/>
      <c r="Z428" s="56"/>
      <c r="AA428" s="56"/>
      <c r="AB428" s="56"/>
      <c r="AC428" s="56"/>
      <c r="AD428" s="56"/>
      <c r="AE428" s="56"/>
      <c r="AF428" s="56"/>
      <c r="AG428" s="56"/>
      <c r="AH428" s="56"/>
      <c r="AI428" s="56"/>
      <c r="AJ428" s="56"/>
    </row>
    <row r="429" ht="21.75" customHeight="1">
      <c r="A429" s="78">
        <v>425.0</v>
      </c>
      <c r="B429" s="79" t="s">
        <v>770</v>
      </c>
      <c r="C429" s="79" t="s">
        <v>978</v>
      </c>
      <c r="D429" s="79" t="s">
        <v>144</v>
      </c>
      <c r="E429" s="86" t="s">
        <v>145</v>
      </c>
      <c r="F429" s="87">
        <v>82.0</v>
      </c>
      <c r="G429" s="105">
        <v>32500.0</v>
      </c>
      <c r="H429" s="93" t="s">
        <v>1032</v>
      </c>
      <c r="I429" s="93"/>
      <c r="J429" s="93" t="s">
        <v>147</v>
      </c>
      <c r="K429" s="93"/>
      <c r="L429" s="93" t="s">
        <v>1033</v>
      </c>
      <c r="M429" s="93" t="s">
        <v>147</v>
      </c>
      <c r="N429" s="113"/>
      <c r="O429" s="113"/>
      <c r="P429" s="91"/>
      <c r="Q429" s="92"/>
      <c r="R429" s="56"/>
      <c r="S429" s="56"/>
      <c r="T429" s="56"/>
      <c r="U429" s="56"/>
      <c r="V429" s="56"/>
      <c r="W429" s="56"/>
      <c r="X429" s="56"/>
      <c r="Y429" s="56"/>
      <c r="Z429" s="56"/>
      <c r="AA429" s="56"/>
      <c r="AB429" s="56"/>
      <c r="AC429" s="56"/>
      <c r="AD429" s="56"/>
      <c r="AE429" s="56"/>
      <c r="AF429" s="56"/>
      <c r="AG429" s="56"/>
      <c r="AH429" s="56"/>
      <c r="AI429" s="56"/>
      <c r="AJ429" s="56"/>
    </row>
    <row r="430" ht="21.75" customHeight="1">
      <c r="A430" s="85">
        <v>426.0</v>
      </c>
      <c r="B430" s="79" t="s">
        <v>770</v>
      </c>
      <c r="C430" s="79" t="s">
        <v>978</v>
      </c>
      <c r="D430" s="79" t="s">
        <v>144</v>
      </c>
      <c r="E430" s="86" t="s">
        <v>145</v>
      </c>
      <c r="F430" s="87">
        <v>2663.0</v>
      </c>
      <c r="G430" s="105">
        <v>18480.0</v>
      </c>
      <c r="H430" s="93" t="s">
        <v>1034</v>
      </c>
      <c r="I430" s="93" t="s">
        <v>1035</v>
      </c>
      <c r="J430" s="93" t="s">
        <v>147</v>
      </c>
      <c r="K430" s="93"/>
      <c r="L430" s="93" t="s">
        <v>148</v>
      </c>
      <c r="M430" s="93" t="s">
        <v>147</v>
      </c>
      <c r="N430" s="89" t="s">
        <v>147</v>
      </c>
      <c r="O430" s="90"/>
      <c r="P430" s="157" t="s">
        <v>1036</v>
      </c>
      <c r="Q430" s="92"/>
      <c r="R430" s="56"/>
      <c r="S430" s="56"/>
      <c r="T430" s="56"/>
      <c r="U430" s="56"/>
      <c r="V430" s="56"/>
      <c r="W430" s="56"/>
      <c r="X430" s="56"/>
      <c r="Y430" s="56"/>
      <c r="Z430" s="56"/>
      <c r="AA430" s="56"/>
      <c r="AB430" s="56"/>
      <c r="AC430" s="56"/>
      <c r="AD430" s="56"/>
      <c r="AE430" s="56"/>
      <c r="AF430" s="56"/>
      <c r="AG430" s="56"/>
      <c r="AH430" s="56"/>
      <c r="AI430" s="56"/>
      <c r="AJ430" s="56"/>
    </row>
    <row r="431" ht="21.75" customHeight="1">
      <c r="A431" s="78">
        <v>427.0</v>
      </c>
      <c r="B431" s="79" t="s">
        <v>770</v>
      </c>
      <c r="C431" s="79" t="s">
        <v>978</v>
      </c>
      <c r="D431" s="79" t="s">
        <v>161</v>
      </c>
      <c r="E431" s="86" t="s">
        <v>145</v>
      </c>
      <c r="F431" s="87">
        <v>1297.0</v>
      </c>
      <c r="G431" s="105">
        <v>44103.0</v>
      </c>
      <c r="H431" s="93" t="s">
        <v>1037</v>
      </c>
      <c r="I431" s="93" t="s">
        <v>1038</v>
      </c>
      <c r="J431" s="93" t="s">
        <v>147</v>
      </c>
      <c r="K431" s="93"/>
      <c r="L431" s="93" t="s">
        <v>148</v>
      </c>
      <c r="M431" s="93" t="s">
        <v>147</v>
      </c>
      <c r="N431" s="89"/>
      <c r="O431" s="90"/>
      <c r="P431" s="89"/>
      <c r="Q431" s="92"/>
      <c r="R431" s="56"/>
      <c r="S431" s="56"/>
      <c r="T431" s="56"/>
      <c r="U431" s="56"/>
      <c r="V431" s="56"/>
      <c r="W431" s="56"/>
      <c r="X431" s="56"/>
      <c r="Y431" s="56"/>
      <c r="Z431" s="56"/>
      <c r="AA431" s="56"/>
      <c r="AB431" s="56"/>
      <c r="AC431" s="56"/>
      <c r="AD431" s="56"/>
      <c r="AE431" s="56"/>
      <c r="AF431" s="56"/>
      <c r="AG431" s="56"/>
      <c r="AH431" s="56"/>
      <c r="AI431" s="56"/>
      <c r="AJ431" s="56"/>
    </row>
    <row r="432" ht="21.75" customHeight="1">
      <c r="A432" s="85">
        <v>428.0</v>
      </c>
      <c r="B432" s="79" t="s">
        <v>770</v>
      </c>
      <c r="C432" s="79" t="s">
        <v>978</v>
      </c>
      <c r="D432" s="79" t="s">
        <v>161</v>
      </c>
      <c r="E432" s="86" t="s">
        <v>145</v>
      </c>
      <c r="F432" s="87" t="s">
        <v>1039</v>
      </c>
      <c r="G432" s="105">
        <v>44069.0</v>
      </c>
      <c r="H432" s="93" t="s">
        <v>1040</v>
      </c>
      <c r="I432" s="93" t="s">
        <v>1041</v>
      </c>
      <c r="J432" s="93" t="s">
        <v>147</v>
      </c>
      <c r="K432" s="93"/>
      <c r="L432" s="93" t="s">
        <v>1042</v>
      </c>
      <c r="M432" s="93" t="s">
        <v>1043</v>
      </c>
      <c r="N432" s="89"/>
      <c r="O432" s="90"/>
      <c r="P432" s="89"/>
      <c r="Q432" s="92"/>
      <c r="R432" s="56"/>
      <c r="S432" s="56"/>
      <c r="T432" s="56"/>
      <c r="U432" s="56"/>
      <c r="V432" s="56"/>
      <c r="W432" s="56"/>
      <c r="X432" s="56"/>
      <c r="Y432" s="56"/>
      <c r="Z432" s="56"/>
      <c r="AA432" s="56"/>
      <c r="AB432" s="56"/>
      <c r="AC432" s="56"/>
      <c r="AD432" s="56"/>
      <c r="AE432" s="56"/>
      <c r="AF432" s="56"/>
      <c r="AG432" s="56"/>
      <c r="AH432" s="56"/>
      <c r="AI432" s="56"/>
      <c r="AJ432" s="56"/>
    </row>
    <row r="433" ht="21.75" customHeight="1">
      <c r="A433" s="85">
        <v>429.0</v>
      </c>
      <c r="B433" s="79" t="s">
        <v>770</v>
      </c>
      <c r="C433" s="79" t="s">
        <v>978</v>
      </c>
      <c r="D433" s="79" t="s">
        <v>161</v>
      </c>
      <c r="E433" s="86" t="s">
        <v>145</v>
      </c>
      <c r="F433" s="87">
        <v>1168.0</v>
      </c>
      <c r="G433" s="105">
        <v>44068.0</v>
      </c>
      <c r="H433" s="93" t="s">
        <v>1044</v>
      </c>
      <c r="I433" s="93" t="s">
        <v>1045</v>
      </c>
      <c r="J433" s="93" t="s">
        <v>147</v>
      </c>
      <c r="K433" s="93"/>
      <c r="L433" s="93" t="s">
        <v>148</v>
      </c>
      <c r="M433" s="93" t="s">
        <v>1043</v>
      </c>
      <c r="N433" s="89"/>
      <c r="O433" s="90"/>
      <c r="P433" s="89"/>
      <c r="Q433" s="92"/>
      <c r="R433" s="56"/>
      <c r="S433" s="56"/>
      <c r="T433" s="56"/>
      <c r="U433" s="56"/>
      <c r="V433" s="56"/>
      <c r="W433" s="56"/>
      <c r="X433" s="56"/>
      <c r="Y433" s="56"/>
      <c r="Z433" s="56"/>
      <c r="AA433" s="56"/>
      <c r="AB433" s="56"/>
      <c r="AC433" s="56"/>
      <c r="AD433" s="56"/>
      <c r="AE433" s="56"/>
      <c r="AF433" s="56"/>
      <c r="AG433" s="56"/>
      <c r="AH433" s="56"/>
      <c r="AI433" s="56"/>
      <c r="AJ433" s="56"/>
    </row>
    <row r="434" ht="21.75" customHeight="1">
      <c r="A434" s="78">
        <v>430.0</v>
      </c>
      <c r="B434" s="79" t="s">
        <v>770</v>
      </c>
      <c r="C434" s="79" t="s">
        <v>978</v>
      </c>
      <c r="D434" s="79" t="s">
        <v>161</v>
      </c>
      <c r="E434" s="86" t="s">
        <v>145</v>
      </c>
      <c r="F434" s="87" t="s">
        <v>1046</v>
      </c>
      <c r="G434" s="105">
        <v>43997.0</v>
      </c>
      <c r="H434" s="93" t="s">
        <v>1047</v>
      </c>
      <c r="I434" s="93" t="s">
        <v>1048</v>
      </c>
      <c r="J434" s="93" t="s">
        <v>147</v>
      </c>
      <c r="K434" s="93"/>
      <c r="L434" s="93" t="s">
        <v>1049</v>
      </c>
      <c r="M434" s="93" t="s">
        <v>1043</v>
      </c>
      <c r="N434" s="89"/>
      <c r="O434" s="90"/>
      <c r="P434" s="89"/>
      <c r="Q434" s="92"/>
      <c r="R434" s="56"/>
      <c r="S434" s="56"/>
      <c r="T434" s="56"/>
      <c r="U434" s="56"/>
      <c r="V434" s="56"/>
      <c r="W434" s="56"/>
      <c r="X434" s="56"/>
      <c r="Y434" s="56"/>
      <c r="Z434" s="56"/>
      <c r="AA434" s="56"/>
      <c r="AB434" s="56"/>
      <c r="AC434" s="56"/>
      <c r="AD434" s="56"/>
      <c r="AE434" s="56"/>
      <c r="AF434" s="56"/>
      <c r="AG434" s="56"/>
      <c r="AH434" s="56"/>
      <c r="AI434" s="56"/>
      <c r="AJ434" s="56"/>
    </row>
    <row r="435" ht="21.75" customHeight="1">
      <c r="A435" s="85">
        <v>431.0</v>
      </c>
      <c r="B435" s="79" t="s">
        <v>770</v>
      </c>
      <c r="C435" s="79" t="s">
        <v>978</v>
      </c>
      <c r="D435" s="79" t="s">
        <v>161</v>
      </c>
      <c r="E435" s="86" t="s">
        <v>145</v>
      </c>
      <c r="F435" s="87">
        <v>637.0</v>
      </c>
      <c r="G435" s="105">
        <v>43957.0</v>
      </c>
      <c r="H435" s="93" t="s">
        <v>1050</v>
      </c>
      <c r="I435" s="93" t="s">
        <v>1051</v>
      </c>
      <c r="J435" s="93" t="s">
        <v>147</v>
      </c>
      <c r="K435" s="93"/>
      <c r="L435" s="93" t="s">
        <v>148</v>
      </c>
      <c r="M435" s="93" t="s">
        <v>1052</v>
      </c>
      <c r="N435" s="89"/>
      <c r="O435" s="90"/>
      <c r="P435" s="89"/>
      <c r="Q435" s="92"/>
      <c r="R435" s="56"/>
      <c r="S435" s="56"/>
      <c r="T435" s="56"/>
      <c r="U435" s="56"/>
      <c r="V435" s="56"/>
      <c r="W435" s="56"/>
      <c r="X435" s="56"/>
      <c r="Y435" s="56"/>
      <c r="Z435" s="56"/>
      <c r="AA435" s="56"/>
      <c r="AB435" s="56"/>
      <c r="AC435" s="56"/>
      <c r="AD435" s="56"/>
      <c r="AE435" s="56"/>
      <c r="AF435" s="56"/>
      <c r="AG435" s="56"/>
      <c r="AH435" s="56"/>
      <c r="AI435" s="56"/>
      <c r="AJ435" s="56"/>
    </row>
    <row r="436" ht="21.75" customHeight="1">
      <c r="A436" s="85">
        <v>432.0</v>
      </c>
      <c r="B436" s="79" t="s">
        <v>770</v>
      </c>
      <c r="C436" s="79" t="s">
        <v>978</v>
      </c>
      <c r="D436" s="79" t="s">
        <v>161</v>
      </c>
      <c r="E436" s="86" t="s">
        <v>145</v>
      </c>
      <c r="F436" s="87">
        <v>614.0</v>
      </c>
      <c r="G436" s="105">
        <v>43951.0</v>
      </c>
      <c r="H436" s="93" t="s">
        <v>1053</v>
      </c>
      <c r="I436" s="93" t="s">
        <v>1054</v>
      </c>
      <c r="J436" s="93" t="s">
        <v>147</v>
      </c>
      <c r="K436" s="93"/>
      <c r="L436" s="93" t="s">
        <v>148</v>
      </c>
      <c r="M436" s="93" t="s">
        <v>1043</v>
      </c>
      <c r="N436" s="89"/>
      <c r="O436" s="90"/>
      <c r="P436" s="89"/>
      <c r="Q436" s="92"/>
      <c r="R436" s="56"/>
      <c r="S436" s="56"/>
      <c r="T436" s="56"/>
      <c r="U436" s="56"/>
      <c r="V436" s="56"/>
      <c r="W436" s="56"/>
      <c r="X436" s="56"/>
      <c r="Y436" s="56"/>
      <c r="Z436" s="56"/>
      <c r="AA436" s="56"/>
      <c r="AB436" s="56"/>
      <c r="AC436" s="56"/>
      <c r="AD436" s="56"/>
      <c r="AE436" s="56"/>
      <c r="AF436" s="56"/>
      <c r="AG436" s="56"/>
      <c r="AH436" s="56"/>
      <c r="AI436" s="56"/>
      <c r="AJ436" s="56"/>
    </row>
    <row r="437" ht="21.75" customHeight="1">
      <c r="A437" s="78">
        <v>433.0</v>
      </c>
      <c r="B437" s="79" t="s">
        <v>770</v>
      </c>
      <c r="C437" s="79" t="s">
        <v>978</v>
      </c>
      <c r="D437" s="79" t="s">
        <v>161</v>
      </c>
      <c r="E437" s="86" t="s">
        <v>145</v>
      </c>
      <c r="F437" s="87">
        <v>531.0</v>
      </c>
      <c r="G437" s="105">
        <v>43929.0</v>
      </c>
      <c r="H437" s="93" t="s">
        <v>1055</v>
      </c>
      <c r="I437" s="93" t="s">
        <v>1056</v>
      </c>
      <c r="J437" s="93" t="s">
        <v>147</v>
      </c>
      <c r="K437" s="93"/>
      <c r="L437" s="93" t="s">
        <v>148</v>
      </c>
      <c r="M437" s="93" t="s">
        <v>1052</v>
      </c>
      <c r="N437" s="89"/>
      <c r="O437" s="90"/>
      <c r="P437" s="89"/>
      <c r="Q437" s="92"/>
      <c r="R437" s="56"/>
      <c r="S437" s="56"/>
      <c r="T437" s="56"/>
      <c r="U437" s="56"/>
      <c r="V437" s="56"/>
      <c r="W437" s="56"/>
      <c r="X437" s="56"/>
      <c r="Y437" s="56"/>
      <c r="Z437" s="56"/>
      <c r="AA437" s="56"/>
      <c r="AB437" s="56"/>
      <c r="AC437" s="56"/>
      <c r="AD437" s="56"/>
      <c r="AE437" s="56"/>
      <c r="AF437" s="56"/>
      <c r="AG437" s="56"/>
      <c r="AH437" s="56"/>
      <c r="AI437" s="56"/>
      <c r="AJ437" s="56"/>
    </row>
    <row r="438" ht="21.75" customHeight="1">
      <c r="A438" s="85">
        <v>434.0</v>
      </c>
      <c r="B438" s="79" t="s">
        <v>770</v>
      </c>
      <c r="C438" s="79" t="s">
        <v>978</v>
      </c>
      <c r="D438" s="79" t="s">
        <v>161</v>
      </c>
      <c r="E438" s="86" t="s">
        <v>145</v>
      </c>
      <c r="F438" s="87">
        <v>491.0</v>
      </c>
      <c r="G438" s="105">
        <v>43918.0</v>
      </c>
      <c r="H438" s="93" t="s">
        <v>1057</v>
      </c>
      <c r="I438" s="93" t="s">
        <v>1058</v>
      </c>
      <c r="J438" s="93" t="s">
        <v>147</v>
      </c>
      <c r="K438" s="93"/>
      <c r="L438" s="93" t="s">
        <v>148</v>
      </c>
      <c r="M438" s="93" t="s">
        <v>1043</v>
      </c>
      <c r="N438" s="89"/>
      <c r="O438" s="90"/>
      <c r="P438" s="89"/>
      <c r="Q438" s="92"/>
      <c r="R438" s="56"/>
      <c r="S438" s="56"/>
      <c r="T438" s="56"/>
      <c r="U438" s="56"/>
      <c r="V438" s="56"/>
      <c r="W438" s="56"/>
      <c r="X438" s="56"/>
      <c r="Y438" s="56"/>
      <c r="Z438" s="56"/>
      <c r="AA438" s="56"/>
      <c r="AB438" s="56"/>
      <c r="AC438" s="56"/>
      <c r="AD438" s="56"/>
      <c r="AE438" s="56"/>
      <c r="AF438" s="56"/>
      <c r="AG438" s="56"/>
      <c r="AH438" s="56"/>
      <c r="AI438" s="56"/>
      <c r="AJ438" s="56"/>
    </row>
    <row r="439" ht="21.75" customHeight="1">
      <c r="A439" s="85">
        <v>435.0</v>
      </c>
      <c r="B439" s="79" t="s">
        <v>770</v>
      </c>
      <c r="C439" s="79" t="s">
        <v>978</v>
      </c>
      <c r="D439" s="79" t="s">
        <v>161</v>
      </c>
      <c r="E439" s="86" t="s">
        <v>145</v>
      </c>
      <c r="F439" s="87">
        <v>457.0</v>
      </c>
      <c r="G439" s="105">
        <v>43912.0</v>
      </c>
      <c r="H439" s="93" t="s">
        <v>1059</v>
      </c>
      <c r="I439" s="93" t="s">
        <v>1060</v>
      </c>
      <c r="J439" s="93" t="s">
        <v>147</v>
      </c>
      <c r="K439" s="93"/>
      <c r="L439" s="93" t="s">
        <v>148</v>
      </c>
      <c r="M439" s="93" t="s">
        <v>1052</v>
      </c>
      <c r="N439" s="89"/>
      <c r="O439" s="90"/>
      <c r="P439" s="89"/>
      <c r="Q439" s="92"/>
      <c r="R439" s="56"/>
      <c r="S439" s="56"/>
      <c r="T439" s="56"/>
      <c r="U439" s="56"/>
      <c r="V439" s="56"/>
      <c r="W439" s="56"/>
      <c r="X439" s="56"/>
      <c r="Y439" s="56"/>
      <c r="Z439" s="56"/>
      <c r="AA439" s="56"/>
      <c r="AB439" s="56"/>
      <c r="AC439" s="56"/>
      <c r="AD439" s="56"/>
      <c r="AE439" s="56"/>
      <c r="AF439" s="56"/>
      <c r="AG439" s="56"/>
      <c r="AH439" s="56"/>
      <c r="AI439" s="56"/>
      <c r="AJ439" s="56"/>
    </row>
    <row r="440" ht="21.75" customHeight="1">
      <c r="A440" s="78">
        <v>436.0</v>
      </c>
      <c r="B440" s="79" t="s">
        <v>770</v>
      </c>
      <c r="C440" s="79" t="s">
        <v>978</v>
      </c>
      <c r="D440" s="79" t="s">
        <v>161</v>
      </c>
      <c r="E440" s="86" t="s">
        <v>145</v>
      </c>
      <c r="F440" s="87">
        <v>90.0</v>
      </c>
      <c r="G440" s="105">
        <v>43909.0</v>
      </c>
      <c r="H440" s="93" t="s">
        <v>1061</v>
      </c>
      <c r="I440" s="93" t="s">
        <v>1062</v>
      </c>
      <c r="J440" s="93" t="s">
        <v>147</v>
      </c>
      <c r="K440" s="93"/>
      <c r="L440" s="93" t="s">
        <v>148</v>
      </c>
      <c r="M440" s="93" t="s">
        <v>1052</v>
      </c>
      <c r="N440" s="89"/>
      <c r="O440" s="90"/>
      <c r="P440" s="89"/>
      <c r="Q440" s="92"/>
      <c r="R440" s="56"/>
      <c r="S440" s="56"/>
      <c r="T440" s="56"/>
      <c r="U440" s="56"/>
      <c r="V440" s="56"/>
      <c r="W440" s="56"/>
      <c r="X440" s="56"/>
      <c r="Y440" s="56"/>
      <c r="Z440" s="56"/>
      <c r="AA440" s="56"/>
      <c r="AB440" s="56"/>
      <c r="AC440" s="56"/>
      <c r="AD440" s="56"/>
      <c r="AE440" s="56"/>
      <c r="AF440" s="56"/>
      <c r="AG440" s="56"/>
      <c r="AH440" s="56"/>
      <c r="AI440" s="56"/>
      <c r="AJ440" s="56"/>
    </row>
    <row r="441" ht="21.75" customHeight="1">
      <c r="A441" s="85">
        <v>437.0</v>
      </c>
      <c r="B441" s="79" t="s">
        <v>770</v>
      </c>
      <c r="C441" s="79" t="s">
        <v>978</v>
      </c>
      <c r="D441" s="79" t="s">
        <v>161</v>
      </c>
      <c r="E441" s="86" t="s">
        <v>145</v>
      </c>
      <c r="F441" s="87">
        <v>1273.0</v>
      </c>
      <c r="G441" s="105">
        <v>43304.0</v>
      </c>
      <c r="H441" s="93" t="s">
        <v>1063</v>
      </c>
      <c r="I441" s="93" t="s">
        <v>1064</v>
      </c>
      <c r="J441" s="93" t="s">
        <v>147</v>
      </c>
      <c r="K441" s="93"/>
      <c r="L441" s="93" t="s">
        <v>1065</v>
      </c>
      <c r="M441" s="93" t="s">
        <v>147</v>
      </c>
      <c r="N441" s="89"/>
      <c r="O441" s="90"/>
      <c r="P441" s="89"/>
      <c r="Q441" s="92"/>
      <c r="R441" s="56"/>
      <c r="S441" s="56"/>
      <c r="T441" s="56"/>
      <c r="U441" s="56"/>
      <c r="V441" s="56"/>
      <c r="W441" s="56"/>
      <c r="X441" s="56"/>
      <c r="Y441" s="56"/>
      <c r="Z441" s="56"/>
      <c r="AA441" s="56"/>
      <c r="AB441" s="56"/>
      <c r="AC441" s="56"/>
      <c r="AD441" s="56"/>
      <c r="AE441" s="56"/>
      <c r="AF441" s="56"/>
      <c r="AG441" s="56"/>
      <c r="AH441" s="56"/>
      <c r="AI441" s="56"/>
      <c r="AJ441" s="56"/>
    </row>
    <row r="442" ht="21.75" customHeight="1">
      <c r="A442" s="85">
        <v>438.0</v>
      </c>
      <c r="B442" s="79" t="s">
        <v>770</v>
      </c>
      <c r="C442" s="79" t="s">
        <v>978</v>
      </c>
      <c r="D442" s="79" t="s">
        <v>161</v>
      </c>
      <c r="E442" s="86" t="s">
        <v>145</v>
      </c>
      <c r="F442" s="87">
        <v>1117.0</v>
      </c>
      <c r="G442" s="105">
        <v>42562.0</v>
      </c>
      <c r="H442" s="93" t="s">
        <v>1066</v>
      </c>
      <c r="I442" s="93"/>
      <c r="J442" s="93" t="s">
        <v>383</v>
      </c>
      <c r="K442" s="93"/>
      <c r="L442" s="93" t="s">
        <v>148</v>
      </c>
      <c r="M442" s="93" t="s">
        <v>147</v>
      </c>
      <c r="N442" s="89"/>
      <c r="O442" s="90"/>
      <c r="P442" s="89"/>
      <c r="Q442" s="92"/>
      <c r="R442" s="56"/>
      <c r="S442" s="56"/>
      <c r="T442" s="56"/>
      <c r="U442" s="56"/>
      <c r="V442" s="56"/>
      <c r="W442" s="56"/>
      <c r="X442" s="56"/>
      <c r="Y442" s="56"/>
      <c r="Z442" s="56"/>
      <c r="AA442" s="56"/>
      <c r="AB442" s="56"/>
      <c r="AC442" s="56"/>
      <c r="AD442" s="56"/>
      <c r="AE442" s="56"/>
      <c r="AF442" s="56"/>
      <c r="AG442" s="56"/>
      <c r="AH442" s="56"/>
      <c r="AI442" s="56"/>
      <c r="AJ442" s="56"/>
    </row>
    <row r="443" ht="21.75" customHeight="1">
      <c r="A443" s="78">
        <v>439.0</v>
      </c>
      <c r="B443" s="79" t="s">
        <v>770</v>
      </c>
      <c r="C443" s="79" t="s">
        <v>978</v>
      </c>
      <c r="D443" s="79" t="s">
        <v>161</v>
      </c>
      <c r="E443" s="86" t="s">
        <v>145</v>
      </c>
      <c r="F443" s="87">
        <v>780.0</v>
      </c>
      <c r="G443" s="105">
        <v>42496.0</v>
      </c>
      <c r="H443" s="93" t="s">
        <v>1067</v>
      </c>
      <c r="I443" s="93" t="s">
        <v>1068</v>
      </c>
      <c r="J443" s="93" t="s">
        <v>147</v>
      </c>
      <c r="K443" s="93"/>
      <c r="L443" s="93"/>
      <c r="M443" s="93"/>
      <c r="N443" s="89"/>
      <c r="O443" s="90"/>
      <c r="P443" s="89"/>
      <c r="Q443" s="92"/>
      <c r="R443" s="56"/>
      <c r="S443" s="56"/>
      <c r="T443" s="56"/>
      <c r="U443" s="56"/>
      <c r="V443" s="56"/>
      <c r="W443" s="56"/>
      <c r="X443" s="56"/>
      <c r="Y443" s="56"/>
      <c r="Z443" s="56"/>
      <c r="AA443" s="56"/>
      <c r="AB443" s="56"/>
      <c r="AC443" s="56"/>
      <c r="AD443" s="56"/>
      <c r="AE443" s="56"/>
      <c r="AF443" s="56"/>
      <c r="AG443" s="56"/>
      <c r="AH443" s="56"/>
      <c r="AI443" s="56"/>
      <c r="AJ443" s="56"/>
    </row>
    <row r="444" ht="21.75" customHeight="1">
      <c r="A444" s="85">
        <v>440.0</v>
      </c>
      <c r="B444" s="79" t="s">
        <v>770</v>
      </c>
      <c r="C444" s="79" t="s">
        <v>978</v>
      </c>
      <c r="D444" s="79" t="s">
        <v>161</v>
      </c>
      <c r="E444" s="86" t="s">
        <v>145</v>
      </c>
      <c r="F444" s="87">
        <v>1906.0</v>
      </c>
      <c r="G444" s="105">
        <v>42269.0</v>
      </c>
      <c r="H444" s="93" t="s">
        <v>1069</v>
      </c>
      <c r="I444" s="93"/>
      <c r="J444" s="93" t="s">
        <v>147</v>
      </c>
      <c r="K444" s="93"/>
      <c r="L444" s="93" t="s">
        <v>148</v>
      </c>
      <c r="M444" s="93" t="s">
        <v>147</v>
      </c>
      <c r="N444" s="89"/>
      <c r="O444" s="90"/>
      <c r="P444" s="89"/>
      <c r="Q444" s="92"/>
      <c r="R444" s="56"/>
      <c r="S444" s="56"/>
      <c r="T444" s="56"/>
      <c r="U444" s="56"/>
      <c r="V444" s="56"/>
      <c r="W444" s="56"/>
      <c r="X444" s="56"/>
      <c r="Y444" s="56"/>
      <c r="Z444" s="56"/>
      <c r="AA444" s="56"/>
      <c r="AB444" s="56"/>
      <c r="AC444" s="56"/>
      <c r="AD444" s="56"/>
      <c r="AE444" s="56"/>
      <c r="AF444" s="56"/>
      <c r="AG444" s="56"/>
      <c r="AH444" s="56"/>
      <c r="AI444" s="56"/>
      <c r="AJ444" s="56"/>
    </row>
    <row r="445" ht="21.75" customHeight="1">
      <c r="A445" s="85">
        <v>441.0</v>
      </c>
      <c r="B445" s="79" t="s">
        <v>770</v>
      </c>
      <c r="C445" s="79" t="s">
        <v>978</v>
      </c>
      <c r="D445" s="79" t="s">
        <v>161</v>
      </c>
      <c r="E445" s="86" t="s">
        <v>145</v>
      </c>
      <c r="F445" s="87">
        <v>1528.0</v>
      </c>
      <c r="G445" s="105">
        <v>42201.0</v>
      </c>
      <c r="H445" s="93" t="s">
        <v>1070</v>
      </c>
      <c r="I445" s="93" t="s">
        <v>1071</v>
      </c>
      <c r="J445" s="93" t="s">
        <v>147</v>
      </c>
      <c r="K445" s="93"/>
      <c r="L445" s="93" t="s">
        <v>148</v>
      </c>
      <c r="M445" s="93" t="s">
        <v>147</v>
      </c>
      <c r="N445" s="89"/>
      <c r="O445" s="90"/>
      <c r="P445" s="89"/>
      <c r="Q445" s="92"/>
      <c r="R445" s="56"/>
      <c r="S445" s="56"/>
      <c r="T445" s="56"/>
      <c r="U445" s="56"/>
      <c r="V445" s="56"/>
      <c r="W445" s="56"/>
      <c r="X445" s="56"/>
      <c r="Y445" s="56"/>
      <c r="Z445" s="56"/>
      <c r="AA445" s="56"/>
      <c r="AB445" s="56"/>
      <c r="AC445" s="56"/>
      <c r="AD445" s="56"/>
      <c r="AE445" s="56"/>
      <c r="AF445" s="56"/>
      <c r="AG445" s="56"/>
      <c r="AH445" s="56"/>
      <c r="AI445" s="56"/>
      <c r="AJ445" s="56"/>
    </row>
    <row r="446" ht="21.75" customHeight="1">
      <c r="A446" s="78">
        <v>442.0</v>
      </c>
      <c r="B446" s="79" t="s">
        <v>770</v>
      </c>
      <c r="C446" s="79" t="s">
        <v>978</v>
      </c>
      <c r="D446" s="79" t="s">
        <v>161</v>
      </c>
      <c r="E446" s="86" t="s">
        <v>145</v>
      </c>
      <c r="F446" s="87">
        <v>1507.0</v>
      </c>
      <c r="G446" s="105">
        <v>42198.0</v>
      </c>
      <c r="H446" s="93" t="s">
        <v>1072</v>
      </c>
      <c r="I446" s="93" t="s">
        <v>1073</v>
      </c>
      <c r="J446" s="93" t="s">
        <v>147</v>
      </c>
      <c r="K446" s="93"/>
      <c r="L446" s="93" t="s">
        <v>148</v>
      </c>
      <c r="M446" s="93" t="s">
        <v>147</v>
      </c>
      <c r="N446" s="89"/>
      <c r="O446" s="90"/>
      <c r="P446" s="89"/>
      <c r="Q446" s="92"/>
      <c r="R446" s="56"/>
      <c r="S446" s="56"/>
      <c r="T446" s="56"/>
      <c r="U446" s="56"/>
      <c r="V446" s="56"/>
      <c r="W446" s="56"/>
      <c r="X446" s="56"/>
      <c r="Y446" s="56"/>
      <c r="Z446" s="56"/>
      <c r="AA446" s="56"/>
      <c r="AB446" s="56"/>
      <c r="AC446" s="56"/>
      <c r="AD446" s="56"/>
      <c r="AE446" s="56"/>
      <c r="AF446" s="56"/>
      <c r="AG446" s="56"/>
      <c r="AH446" s="56"/>
      <c r="AI446" s="56"/>
      <c r="AJ446" s="56"/>
    </row>
    <row r="447" ht="21.75" customHeight="1">
      <c r="A447" s="85">
        <v>443.0</v>
      </c>
      <c r="B447" s="79" t="s">
        <v>770</v>
      </c>
      <c r="C447" s="79" t="s">
        <v>978</v>
      </c>
      <c r="D447" s="79" t="s">
        <v>161</v>
      </c>
      <c r="E447" s="86" t="s">
        <v>145</v>
      </c>
      <c r="F447" s="87">
        <v>1507.0</v>
      </c>
      <c r="G447" s="105">
        <v>41863.0</v>
      </c>
      <c r="H447" s="93" t="s">
        <v>1074</v>
      </c>
      <c r="I447" s="93" t="s">
        <v>1075</v>
      </c>
      <c r="J447" s="93" t="s">
        <v>147</v>
      </c>
      <c r="K447" s="93"/>
      <c r="L447" s="93" t="s">
        <v>148</v>
      </c>
      <c r="M447" s="93" t="s">
        <v>147</v>
      </c>
      <c r="N447" s="89"/>
      <c r="O447" s="90"/>
      <c r="P447" s="89"/>
      <c r="Q447" s="92"/>
      <c r="R447" s="56"/>
      <c r="S447" s="56"/>
      <c r="T447" s="56"/>
      <c r="U447" s="56"/>
      <c r="V447" s="56"/>
      <c r="W447" s="56"/>
      <c r="X447" s="56"/>
      <c r="Y447" s="56"/>
      <c r="Z447" s="56"/>
      <c r="AA447" s="56"/>
      <c r="AB447" s="56"/>
      <c r="AC447" s="56"/>
      <c r="AD447" s="56"/>
      <c r="AE447" s="56"/>
      <c r="AF447" s="56"/>
      <c r="AG447" s="56"/>
      <c r="AH447" s="56"/>
      <c r="AI447" s="56"/>
      <c r="AJ447" s="56"/>
    </row>
    <row r="448" ht="21.75" customHeight="1">
      <c r="A448" s="85">
        <v>444.0</v>
      </c>
      <c r="B448" s="79" t="s">
        <v>770</v>
      </c>
      <c r="C448" s="79" t="s">
        <v>978</v>
      </c>
      <c r="D448" s="79" t="s">
        <v>161</v>
      </c>
      <c r="E448" s="86" t="s">
        <v>145</v>
      </c>
      <c r="F448" s="87">
        <v>2169.0</v>
      </c>
      <c r="G448" s="105">
        <v>41201.0</v>
      </c>
      <c r="H448" s="93" t="s">
        <v>1076</v>
      </c>
      <c r="I448" s="93"/>
      <c r="J448" s="93" t="s">
        <v>147</v>
      </c>
      <c r="K448" s="93"/>
      <c r="L448" s="93" t="s">
        <v>148</v>
      </c>
      <c r="M448" s="93" t="s">
        <v>147</v>
      </c>
      <c r="N448" s="89"/>
      <c r="O448" s="90"/>
      <c r="P448" s="89"/>
      <c r="Q448" s="92"/>
      <c r="R448" s="56"/>
      <c r="S448" s="56"/>
      <c r="T448" s="56"/>
      <c r="U448" s="56"/>
      <c r="V448" s="56"/>
      <c r="W448" s="56"/>
      <c r="X448" s="56"/>
      <c r="Y448" s="56"/>
      <c r="Z448" s="56"/>
      <c r="AA448" s="56"/>
      <c r="AB448" s="56"/>
      <c r="AC448" s="56"/>
      <c r="AD448" s="56"/>
      <c r="AE448" s="56"/>
      <c r="AF448" s="56"/>
      <c r="AG448" s="56"/>
      <c r="AH448" s="56"/>
      <c r="AI448" s="56"/>
      <c r="AJ448" s="56"/>
    </row>
    <row r="449" ht="21.75" customHeight="1">
      <c r="A449" s="78">
        <v>445.0</v>
      </c>
      <c r="B449" s="79" t="s">
        <v>770</v>
      </c>
      <c r="C449" s="79" t="s">
        <v>978</v>
      </c>
      <c r="D449" s="79" t="s">
        <v>161</v>
      </c>
      <c r="E449" s="86" t="s">
        <v>145</v>
      </c>
      <c r="F449" s="87">
        <v>100.0</v>
      </c>
      <c r="G449" s="105">
        <v>40928.0</v>
      </c>
      <c r="H449" s="93" t="s">
        <v>1077</v>
      </c>
      <c r="I449" s="93" t="s">
        <v>1078</v>
      </c>
      <c r="J449" s="93" t="s">
        <v>147</v>
      </c>
      <c r="K449" s="93"/>
      <c r="L449" s="93" t="s">
        <v>148</v>
      </c>
      <c r="M449" s="93" t="s">
        <v>147</v>
      </c>
      <c r="N449" s="89"/>
      <c r="O449" s="90"/>
      <c r="P449" s="89"/>
      <c r="Q449" s="92"/>
      <c r="R449" s="56"/>
      <c r="S449" s="56"/>
      <c r="T449" s="56"/>
      <c r="U449" s="56"/>
      <c r="V449" s="56"/>
      <c r="W449" s="56"/>
      <c r="X449" s="56"/>
      <c r="Y449" s="56"/>
      <c r="Z449" s="56"/>
      <c r="AA449" s="56"/>
      <c r="AB449" s="56"/>
      <c r="AC449" s="56"/>
      <c r="AD449" s="56"/>
      <c r="AE449" s="56"/>
      <c r="AF449" s="56"/>
      <c r="AG449" s="56"/>
      <c r="AH449" s="56"/>
      <c r="AI449" s="56"/>
      <c r="AJ449" s="56"/>
    </row>
    <row r="450" ht="21.75" customHeight="1">
      <c r="A450" s="85">
        <v>446.0</v>
      </c>
      <c r="B450" s="79" t="s">
        <v>770</v>
      </c>
      <c r="C450" s="79" t="s">
        <v>978</v>
      </c>
      <c r="D450" s="79" t="s">
        <v>161</v>
      </c>
      <c r="E450" s="86" t="s">
        <v>145</v>
      </c>
      <c r="F450" s="87">
        <v>1519.0</v>
      </c>
      <c r="G450" s="105">
        <v>39933.0</v>
      </c>
      <c r="H450" s="93" t="s">
        <v>1079</v>
      </c>
      <c r="I450" s="93"/>
      <c r="J450" s="93" t="s">
        <v>147</v>
      </c>
      <c r="K450" s="93"/>
      <c r="L450" s="93" t="s">
        <v>148</v>
      </c>
      <c r="M450" s="93" t="s">
        <v>147</v>
      </c>
      <c r="N450" s="89"/>
      <c r="O450" s="90"/>
      <c r="P450" s="89" t="s">
        <v>1080</v>
      </c>
      <c r="Q450" s="92"/>
      <c r="R450" s="56"/>
      <c r="S450" s="56"/>
      <c r="T450" s="56"/>
      <c r="U450" s="56"/>
      <c r="V450" s="56"/>
      <c r="W450" s="56"/>
      <c r="X450" s="56"/>
      <c r="Y450" s="56"/>
      <c r="Z450" s="56"/>
      <c r="AA450" s="56"/>
      <c r="AB450" s="56"/>
      <c r="AC450" s="56"/>
      <c r="AD450" s="56"/>
      <c r="AE450" s="56"/>
      <c r="AF450" s="56"/>
      <c r="AG450" s="56"/>
      <c r="AH450" s="56"/>
      <c r="AI450" s="56"/>
      <c r="AJ450" s="56"/>
    </row>
    <row r="451" ht="21.75" customHeight="1">
      <c r="A451" s="85">
        <v>447.0</v>
      </c>
      <c r="B451" s="79" t="s">
        <v>770</v>
      </c>
      <c r="C451" s="79" t="s">
        <v>978</v>
      </c>
      <c r="D451" s="79" t="s">
        <v>161</v>
      </c>
      <c r="E451" s="86" t="s">
        <v>145</v>
      </c>
      <c r="F451" s="87">
        <v>728.0</v>
      </c>
      <c r="G451" s="105">
        <v>39514.0</v>
      </c>
      <c r="H451" s="93" t="s">
        <v>1081</v>
      </c>
      <c r="I451" s="93"/>
      <c r="J451" s="93" t="s">
        <v>147</v>
      </c>
      <c r="K451" s="93"/>
      <c r="L451" s="93" t="s">
        <v>148</v>
      </c>
      <c r="M451" s="93" t="s">
        <v>147</v>
      </c>
      <c r="N451" s="89"/>
      <c r="O451" s="90"/>
      <c r="P451" s="89"/>
      <c r="Q451" s="92"/>
      <c r="R451" s="56"/>
      <c r="S451" s="56"/>
      <c r="T451" s="56"/>
      <c r="U451" s="56"/>
      <c r="V451" s="56"/>
      <c r="W451" s="56"/>
      <c r="X451" s="56"/>
      <c r="Y451" s="56"/>
      <c r="Z451" s="56"/>
      <c r="AA451" s="56"/>
      <c r="AB451" s="56"/>
      <c r="AC451" s="56"/>
      <c r="AD451" s="56"/>
      <c r="AE451" s="56"/>
      <c r="AF451" s="56"/>
      <c r="AG451" s="56"/>
      <c r="AH451" s="56"/>
      <c r="AI451" s="56"/>
      <c r="AJ451" s="56"/>
    </row>
    <row r="452" ht="21.75" customHeight="1">
      <c r="A452" s="78">
        <v>448.0</v>
      </c>
      <c r="B452" s="79" t="s">
        <v>770</v>
      </c>
      <c r="C452" s="79" t="s">
        <v>978</v>
      </c>
      <c r="D452" s="79" t="s">
        <v>161</v>
      </c>
      <c r="E452" s="86" t="s">
        <v>145</v>
      </c>
      <c r="F452" s="87">
        <v>423.0</v>
      </c>
      <c r="G452" s="105">
        <v>39001.0</v>
      </c>
      <c r="H452" s="93" t="s">
        <v>1082</v>
      </c>
      <c r="I452" s="93" t="s">
        <v>1083</v>
      </c>
      <c r="J452" s="93" t="s">
        <v>762</v>
      </c>
      <c r="K452" s="93"/>
      <c r="L452" s="93" t="s">
        <v>148</v>
      </c>
      <c r="M452" s="93" t="s">
        <v>147</v>
      </c>
      <c r="N452" s="89"/>
      <c r="O452" s="90"/>
      <c r="P452" s="89"/>
      <c r="Q452" s="92"/>
      <c r="R452" s="56"/>
      <c r="S452" s="56"/>
      <c r="T452" s="56"/>
      <c r="U452" s="56"/>
      <c r="V452" s="56"/>
      <c r="W452" s="56"/>
      <c r="X452" s="56"/>
      <c r="Y452" s="56"/>
      <c r="Z452" s="56"/>
      <c r="AA452" s="56"/>
      <c r="AB452" s="56"/>
      <c r="AC452" s="56"/>
      <c r="AD452" s="56"/>
      <c r="AE452" s="56"/>
      <c r="AF452" s="56"/>
      <c r="AG452" s="56"/>
      <c r="AH452" s="56"/>
      <c r="AI452" s="56"/>
      <c r="AJ452" s="56"/>
    </row>
    <row r="453" ht="21.75" customHeight="1">
      <c r="A453" s="85">
        <v>449.0</v>
      </c>
      <c r="B453" s="79" t="s">
        <v>770</v>
      </c>
      <c r="C453" s="79" t="s">
        <v>978</v>
      </c>
      <c r="D453" s="79" t="s">
        <v>161</v>
      </c>
      <c r="E453" s="86" t="s">
        <v>145</v>
      </c>
      <c r="F453" s="87">
        <v>3518.0</v>
      </c>
      <c r="G453" s="105">
        <v>38999.0</v>
      </c>
      <c r="H453" s="93" t="s">
        <v>1084</v>
      </c>
      <c r="I453" s="93" t="s">
        <v>1085</v>
      </c>
      <c r="J453" s="93" t="s">
        <v>147</v>
      </c>
      <c r="K453" s="93"/>
      <c r="L453" s="93" t="s">
        <v>1086</v>
      </c>
      <c r="M453" s="93" t="s">
        <v>147</v>
      </c>
      <c r="N453" s="89"/>
      <c r="O453" s="90"/>
      <c r="P453" s="89"/>
      <c r="Q453" s="92"/>
      <c r="R453" s="56"/>
      <c r="S453" s="56"/>
      <c r="T453" s="56"/>
      <c r="U453" s="56"/>
      <c r="V453" s="56"/>
      <c r="W453" s="56"/>
      <c r="X453" s="56"/>
      <c r="Y453" s="56"/>
      <c r="Z453" s="56"/>
      <c r="AA453" s="56"/>
      <c r="AB453" s="56"/>
      <c r="AC453" s="56"/>
      <c r="AD453" s="56"/>
      <c r="AE453" s="56"/>
      <c r="AF453" s="56"/>
      <c r="AG453" s="56"/>
      <c r="AH453" s="56"/>
      <c r="AI453" s="56"/>
      <c r="AJ453" s="56"/>
    </row>
    <row r="454" ht="21.75" customHeight="1">
      <c r="A454" s="85">
        <v>450.0</v>
      </c>
      <c r="B454" s="79" t="s">
        <v>770</v>
      </c>
      <c r="C454" s="79" t="s">
        <v>978</v>
      </c>
      <c r="D454" s="79" t="s">
        <v>161</v>
      </c>
      <c r="E454" s="86" t="s">
        <v>145</v>
      </c>
      <c r="F454" s="87">
        <v>2313.0</v>
      </c>
      <c r="G454" s="105">
        <v>38910.0</v>
      </c>
      <c r="H454" s="93" t="s">
        <v>1087</v>
      </c>
      <c r="I454" s="93" t="s">
        <v>1088</v>
      </c>
      <c r="J454" s="93" t="s">
        <v>147</v>
      </c>
      <c r="K454" s="93"/>
      <c r="L454" s="93" t="s">
        <v>148</v>
      </c>
      <c r="M454" s="93" t="s">
        <v>147</v>
      </c>
      <c r="N454" s="89"/>
      <c r="O454" s="90"/>
      <c r="P454" s="89"/>
      <c r="Q454" s="92"/>
      <c r="R454" s="56"/>
      <c r="S454" s="56"/>
      <c r="T454" s="56"/>
      <c r="U454" s="56"/>
      <c r="V454" s="56"/>
      <c r="W454" s="56"/>
      <c r="X454" s="56"/>
      <c r="Y454" s="56"/>
      <c r="Z454" s="56"/>
      <c r="AA454" s="56"/>
      <c r="AB454" s="56"/>
      <c r="AC454" s="56"/>
      <c r="AD454" s="56"/>
      <c r="AE454" s="56"/>
      <c r="AF454" s="56"/>
      <c r="AG454" s="56"/>
      <c r="AH454" s="56"/>
      <c r="AI454" s="56"/>
      <c r="AJ454" s="56"/>
    </row>
    <row r="455" ht="21.75" customHeight="1">
      <c r="A455" s="78">
        <v>451.0</v>
      </c>
      <c r="B455" s="79" t="s">
        <v>770</v>
      </c>
      <c r="C455" s="79" t="s">
        <v>978</v>
      </c>
      <c r="D455" s="79" t="s">
        <v>161</v>
      </c>
      <c r="E455" s="86" t="s">
        <v>145</v>
      </c>
      <c r="F455" s="87">
        <v>2200.0</v>
      </c>
      <c r="G455" s="105">
        <v>38531.0</v>
      </c>
      <c r="H455" s="93" t="s">
        <v>1089</v>
      </c>
      <c r="I455" s="93" t="s">
        <v>1090</v>
      </c>
      <c r="J455" s="93" t="s">
        <v>147</v>
      </c>
      <c r="K455" s="93"/>
      <c r="L455" s="93" t="s">
        <v>1091</v>
      </c>
      <c r="M455" s="93" t="s">
        <v>147</v>
      </c>
      <c r="N455" s="89"/>
      <c r="O455" s="90"/>
      <c r="P455" s="89"/>
      <c r="Q455" s="92"/>
      <c r="R455" s="56"/>
      <c r="S455" s="56"/>
      <c r="T455" s="56"/>
      <c r="U455" s="56"/>
      <c r="V455" s="56"/>
      <c r="W455" s="56"/>
      <c r="X455" s="56"/>
      <c r="Y455" s="56"/>
      <c r="Z455" s="56"/>
      <c r="AA455" s="56"/>
      <c r="AB455" s="56"/>
      <c r="AC455" s="56"/>
      <c r="AD455" s="56"/>
      <c r="AE455" s="56"/>
      <c r="AF455" s="56"/>
      <c r="AG455" s="56"/>
      <c r="AH455" s="56"/>
      <c r="AI455" s="56"/>
      <c r="AJ455" s="56"/>
    </row>
    <row r="456" ht="21.75" customHeight="1">
      <c r="A456" s="85">
        <v>452.0</v>
      </c>
      <c r="B456" s="79" t="s">
        <v>770</v>
      </c>
      <c r="C456" s="79" t="s">
        <v>978</v>
      </c>
      <c r="D456" s="79" t="s">
        <v>161</v>
      </c>
      <c r="E456" s="86" t="s">
        <v>145</v>
      </c>
      <c r="F456" s="87">
        <v>187.0</v>
      </c>
      <c r="G456" s="105">
        <v>38383.0</v>
      </c>
      <c r="H456" s="93" t="s">
        <v>1092</v>
      </c>
      <c r="I456" s="93" t="s">
        <v>1093</v>
      </c>
      <c r="J456" s="93" t="s">
        <v>147</v>
      </c>
      <c r="K456" s="93"/>
      <c r="L456" s="93" t="s">
        <v>1094</v>
      </c>
      <c r="M456" s="93" t="s">
        <v>147</v>
      </c>
      <c r="N456" s="89"/>
      <c r="O456" s="90"/>
      <c r="P456" s="89"/>
      <c r="Q456" s="92"/>
      <c r="R456" s="56"/>
      <c r="S456" s="56"/>
      <c r="T456" s="56"/>
      <c r="U456" s="56"/>
      <c r="V456" s="56"/>
      <c r="W456" s="56"/>
      <c r="X456" s="56"/>
      <c r="Y456" s="56"/>
      <c r="Z456" s="56"/>
      <c r="AA456" s="56"/>
      <c r="AB456" s="56"/>
      <c r="AC456" s="56"/>
      <c r="AD456" s="56"/>
      <c r="AE456" s="56"/>
      <c r="AF456" s="56"/>
      <c r="AG456" s="56"/>
      <c r="AH456" s="56"/>
      <c r="AI456" s="56"/>
      <c r="AJ456" s="56"/>
    </row>
    <row r="457" ht="21.75" customHeight="1">
      <c r="A457" s="85">
        <v>453.0</v>
      </c>
      <c r="B457" s="79" t="s">
        <v>770</v>
      </c>
      <c r="C457" s="79" t="s">
        <v>978</v>
      </c>
      <c r="D457" s="79" t="s">
        <v>161</v>
      </c>
      <c r="E457" s="86" t="s">
        <v>145</v>
      </c>
      <c r="F457" s="87">
        <v>3667.0</v>
      </c>
      <c r="G457" s="105">
        <v>38299.0</v>
      </c>
      <c r="H457" s="93" t="s">
        <v>1095</v>
      </c>
      <c r="I457" s="93" t="s">
        <v>1096</v>
      </c>
      <c r="J457" s="93" t="s">
        <v>147</v>
      </c>
      <c r="K457" s="93"/>
      <c r="L457" s="93" t="s">
        <v>1097</v>
      </c>
      <c r="M457" s="93" t="s">
        <v>147</v>
      </c>
      <c r="N457" s="89"/>
      <c r="O457" s="90"/>
      <c r="P457" s="89"/>
      <c r="Q457" s="92"/>
      <c r="R457" s="56"/>
      <c r="S457" s="56"/>
      <c r="T457" s="56"/>
      <c r="U457" s="56"/>
      <c r="V457" s="56"/>
      <c r="W457" s="56"/>
      <c r="X457" s="56"/>
      <c r="Y457" s="56"/>
      <c r="Z457" s="56"/>
      <c r="AA457" s="56"/>
      <c r="AB457" s="56"/>
      <c r="AC457" s="56"/>
      <c r="AD457" s="56"/>
      <c r="AE457" s="56"/>
      <c r="AF457" s="56"/>
      <c r="AG457" s="56"/>
      <c r="AH457" s="56"/>
      <c r="AI457" s="56"/>
      <c r="AJ457" s="56"/>
    </row>
    <row r="458" ht="21.75" customHeight="1">
      <c r="A458" s="78">
        <v>454.0</v>
      </c>
      <c r="B458" s="79" t="s">
        <v>770</v>
      </c>
      <c r="C458" s="79" t="s">
        <v>978</v>
      </c>
      <c r="D458" s="79" t="s">
        <v>161</v>
      </c>
      <c r="E458" s="86" t="s">
        <v>145</v>
      </c>
      <c r="F458" s="87">
        <v>510.0</v>
      </c>
      <c r="G458" s="105">
        <v>37685.0</v>
      </c>
      <c r="H458" s="93" t="s">
        <v>1098</v>
      </c>
      <c r="I458" s="93" t="s">
        <v>1099</v>
      </c>
      <c r="J458" s="93" t="s">
        <v>147</v>
      </c>
      <c r="K458" s="93"/>
      <c r="L458" s="93" t="s">
        <v>1100</v>
      </c>
      <c r="M458" s="93"/>
      <c r="N458" s="89"/>
      <c r="O458" s="90"/>
      <c r="P458" s="89"/>
      <c r="Q458" s="92"/>
      <c r="R458" s="56"/>
      <c r="S458" s="56"/>
      <c r="T458" s="56"/>
      <c r="U458" s="56"/>
      <c r="V458" s="56"/>
      <c r="W458" s="56"/>
      <c r="X458" s="56"/>
      <c r="Y458" s="56"/>
      <c r="Z458" s="56"/>
      <c r="AA458" s="56"/>
      <c r="AB458" s="56"/>
      <c r="AC458" s="56"/>
      <c r="AD458" s="56"/>
      <c r="AE458" s="56"/>
      <c r="AF458" s="56"/>
      <c r="AG458" s="56"/>
      <c r="AH458" s="56"/>
      <c r="AI458" s="56"/>
      <c r="AJ458" s="56"/>
    </row>
    <row r="459" ht="21.75" customHeight="1">
      <c r="A459" s="85">
        <v>455.0</v>
      </c>
      <c r="B459" s="79" t="s">
        <v>770</v>
      </c>
      <c r="C459" s="79" t="s">
        <v>978</v>
      </c>
      <c r="D459" s="79" t="s">
        <v>161</v>
      </c>
      <c r="E459" s="86" t="s">
        <v>145</v>
      </c>
      <c r="F459" s="87">
        <v>1607.0</v>
      </c>
      <c r="G459" s="105">
        <v>37468.0</v>
      </c>
      <c r="H459" s="93" t="s">
        <v>1101</v>
      </c>
      <c r="I459" s="93" t="s">
        <v>1102</v>
      </c>
      <c r="J459" s="93" t="s">
        <v>147</v>
      </c>
      <c r="K459" s="93"/>
      <c r="L459" s="93" t="s">
        <v>148</v>
      </c>
      <c r="M459" s="93"/>
      <c r="N459" s="89"/>
      <c r="O459" s="90" t="s">
        <v>147</v>
      </c>
      <c r="P459" s="89" t="s">
        <v>1103</v>
      </c>
      <c r="Q459" s="92"/>
      <c r="R459" s="56"/>
      <c r="S459" s="56"/>
      <c r="T459" s="56"/>
      <c r="U459" s="56"/>
      <c r="V459" s="56"/>
      <c r="W459" s="56"/>
      <c r="X459" s="56"/>
      <c r="Y459" s="56"/>
      <c r="Z459" s="56"/>
      <c r="AA459" s="56"/>
      <c r="AB459" s="56"/>
      <c r="AC459" s="56"/>
      <c r="AD459" s="56"/>
      <c r="AE459" s="56"/>
      <c r="AF459" s="56"/>
      <c r="AG459" s="56"/>
      <c r="AH459" s="56"/>
      <c r="AI459" s="56"/>
      <c r="AJ459" s="56"/>
    </row>
    <row r="460" ht="21.75" customHeight="1">
      <c r="A460" s="78">
        <v>456.0</v>
      </c>
      <c r="B460" s="79" t="s">
        <v>770</v>
      </c>
      <c r="C460" s="79" t="s">
        <v>978</v>
      </c>
      <c r="D460" s="79" t="s">
        <v>161</v>
      </c>
      <c r="E460" s="86" t="s">
        <v>145</v>
      </c>
      <c r="F460" s="87">
        <v>873.0</v>
      </c>
      <c r="G460" s="105">
        <v>37022.0</v>
      </c>
      <c r="H460" s="93" t="s">
        <v>1104</v>
      </c>
      <c r="I460" s="93" t="s">
        <v>1105</v>
      </c>
      <c r="J460" s="93" t="s">
        <v>147</v>
      </c>
      <c r="K460" s="93"/>
      <c r="L460" s="93" t="s">
        <v>1106</v>
      </c>
      <c r="M460" s="93" t="s">
        <v>147</v>
      </c>
      <c r="N460" s="89"/>
      <c r="O460" s="90"/>
      <c r="P460" s="89"/>
      <c r="Q460" s="92"/>
      <c r="R460" s="56"/>
      <c r="S460" s="56"/>
      <c r="T460" s="56"/>
      <c r="U460" s="56"/>
      <c r="V460" s="56"/>
      <c r="W460" s="56"/>
      <c r="X460" s="56"/>
      <c r="Y460" s="56"/>
      <c r="Z460" s="56"/>
      <c r="AA460" s="56"/>
      <c r="AB460" s="56"/>
      <c r="AC460" s="56"/>
      <c r="AD460" s="56"/>
      <c r="AE460" s="56"/>
      <c r="AF460" s="56"/>
      <c r="AG460" s="56"/>
      <c r="AH460" s="56"/>
      <c r="AI460" s="56"/>
      <c r="AJ460" s="56"/>
    </row>
    <row r="461" ht="21.75" customHeight="1">
      <c r="A461" s="85">
        <v>457.0</v>
      </c>
      <c r="B461" s="79" t="s">
        <v>770</v>
      </c>
      <c r="C461" s="79" t="s">
        <v>978</v>
      </c>
      <c r="D461" s="79" t="s">
        <v>161</v>
      </c>
      <c r="E461" s="86" t="s">
        <v>145</v>
      </c>
      <c r="F461" s="87">
        <v>93.0</v>
      </c>
      <c r="G461" s="105">
        <v>35808.0</v>
      </c>
      <c r="H461" s="93" t="s">
        <v>1107</v>
      </c>
      <c r="I461" s="93"/>
      <c r="J461" s="93" t="s">
        <v>147</v>
      </c>
      <c r="K461" s="93"/>
      <c r="L461" s="93" t="s">
        <v>1108</v>
      </c>
      <c r="M461" s="93" t="s">
        <v>147</v>
      </c>
      <c r="N461" s="89"/>
      <c r="O461" s="90"/>
      <c r="P461" s="89"/>
      <c r="Q461" s="92"/>
      <c r="R461" s="56"/>
      <c r="S461" s="56"/>
      <c r="T461" s="56"/>
      <c r="U461" s="56"/>
      <c r="V461" s="56"/>
      <c r="W461" s="56"/>
      <c r="X461" s="56"/>
      <c r="Y461" s="56"/>
      <c r="Z461" s="56"/>
      <c r="AA461" s="56"/>
      <c r="AB461" s="56"/>
      <c r="AC461" s="56"/>
      <c r="AD461" s="56"/>
      <c r="AE461" s="56"/>
      <c r="AF461" s="56"/>
      <c r="AG461" s="56"/>
      <c r="AH461" s="56"/>
      <c r="AI461" s="56"/>
      <c r="AJ461" s="56"/>
    </row>
    <row r="462" ht="21.75" customHeight="1">
      <c r="A462" s="85">
        <v>458.0</v>
      </c>
      <c r="B462" s="79" t="s">
        <v>770</v>
      </c>
      <c r="C462" s="79" t="s">
        <v>978</v>
      </c>
      <c r="D462" s="79" t="s">
        <v>161</v>
      </c>
      <c r="E462" s="86" t="s">
        <v>145</v>
      </c>
      <c r="F462" s="87">
        <v>1973.0</v>
      </c>
      <c r="G462" s="105">
        <v>35011.0</v>
      </c>
      <c r="H462" s="93" t="s">
        <v>1109</v>
      </c>
      <c r="I462" s="93" t="s">
        <v>1110</v>
      </c>
      <c r="J462" s="93" t="s">
        <v>147</v>
      </c>
      <c r="K462" s="93"/>
      <c r="L462" s="93" t="s">
        <v>1111</v>
      </c>
      <c r="M462" s="93" t="s">
        <v>147</v>
      </c>
      <c r="N462" s="89"/>
      <c r="O462" s="90"/>
      <c r="P462" s="89"/>
      <c r="Q462" s="92"/>
      <c r="R462" s="56"/>
      <c r="S462" s="56"/>
      <c r="T462" s="56"/>
      <c r="U462" s="56"/>
      <c r="V462" s="56"/>
      <c r="W462" s="56"/>
      <c r="X462" s="56"/>
      <c r="Y462" s="56"/>
      <c r="Z462" s="56"/>
      <c r="AA462" s="56"/>
      <c r="AB462" s="56"/>
      <c r="AC462" s="56"/>
      <c r="AD462" s="56"/>
      <c r="AE462" s="56"/>
      <c r="AF462" s="56"/>
      <c r="AG462" s="56"/>
      <c r="AH462" s="56"/>
      <c r="AI462" s="56"/>
      <c r="AJ462" s="56"/>
    </row>
    <row r="463" ht="21.75" customHeight="1">
      <c r="A463" s="78">
        <v>459.0</v>
      </c>
      <c r="B463" s="79" t="s">
        <v>770</v>
      </c>
      <c r="C463" s="79" t="s">
        <v>978</v>
      </c>
      <c r="D463" s="79" t="s">
        <v>161</v>
      </c>
      <c r="E463" s="86" t="s">
        <v>145</v>
      </c>
      <c r="F463" s="87">
        <v>948.0</v>
      </c>
      <c r="G463" s="105">
        <v>34855.0</v>
      </c>
      <c r="H463" s="93" t="s">
        <v>1112</v>
      </c>
      <c r="I463" s="93" t="s">
        <v>1113</v>
      </c>
      <c r="J463" s="93" t="s">
        <v>147</v>
      </c>
      <c r="K463" s="93"/>
      <c r="L463" s="93" t="s">
        <v>1114</v>
      </c>
      <c r="M463" s="93" t="s">
        <v>147</v>
      </c>
      <c r="N463" s="89"/>
      <c r="O463" s="90"/>
      <c r="P463" s="89"/>
      <c r="Q463" s="92"/>
      <c r="R463" s="56"/>
      <c r="S463" s="56"/>
      <c r="T463" s="56"/>
      <c r="U463" s="56"/>
      <c r="V463" s="56"/>
      <c r="W463" s="56"/>
      <c r="X463" s="56"/>
      <c r="Y463" s="56"/>
      <c r="Z463" s="56"/>
      <c r="AA463" s="56"/>
      <c r="AB463" s="56"/>
      <c r="AC463" s="56"/>
      <c r="AD463" s="56"/>
      <c r="AE463" s="56"/>
      <c r="AF463" s="56"/>
      <c r="AG463" s="56"/>
      <c r="AH463" s="56"/>
      <c r="AI463" s="56"/>
      <c r="AJ463" s="56"/>
    </row>
    <row r="464" ht="21.75" customHeight="1">
      <c r="A464" s="85">
        <v>460.0</v>
      </c>
      <c r="B464" s="79" t="s">
        <v>770</v>
      </c>
      <c r="C464" s="79" t="s">
        <v>978</v>
      </c>
      <c r="D464" s="79" t="s">
        <v>161</v>
      </c>
      <c r="E464" s="86" t="s">
        <v>145</v>
      </c>
      <c r="F464" s="87">
        <v>2177.0</v>
      </c>
      <c r="G464" s="105">
        <v>32772.0</v>
      </c>
      <c r="H464" s="93" t="s">
        <v>1115</v>
      </c>
      <c r="I464" s="93" t="s">
        <v>1116</v>
      </c>
      <c r="J464" s="93" t="s">
        <v>147</v>
      </c>
      <c r="K464" s="93"/>
      <c r="L464" s="93" t="s">
        <v>1117</v>
      </c>
      <c r="M464" s="93" t="s">
        <v>147</v>
      </c>
      <c r="N464" s="89"/>
      <c r="O464" s="90"/>
      <c r="P464" s="89"/>
      <c r="Q464" s="92"/>
      <c r="R464" s="56"/>
      <c r="S464" s="56"/>
      <c r="T464" s="56"/>
      <c r="U464" s="56"/>
      <c r="V464" s="56"/>
      <c r="W464" s="56"/>
      <c r="X464" s="56"/>
      <c r="Y464" s="56"/>
      <c r="Z464" s="56"/>
      <c r="AA464" s="56"/>
      <c r="AB464" s="56"/>
      <c r="AC464" s="56"/>
      <c r="AD464" s="56"/>
      <c r="AE464" s="56"/>
      <c r="AF464" s="56"/>
      <c r="AG464" s="56"/>
      <c r="AH464" s="56"/>
      <c r="AI464" s="56"/>
      <c r="AJ464" s="56"/>
    </row>
    <row r="465" ht="21.75" customHeight="1">
      <c r="A465" s="78">
        <v>461.0</v>
      </c>
      <c r="B465" s="79" t="s">
        <v>770</v>
      </c>
      <c r="C465" s="79" t="s">
        <v>978</v>
      </c>
      <c r="D465" s="79" t="s">
        <v>504</v>
      </c>
      <c r="E465" s="86" t="s">
        <v>145</v>
      </c>
      <c r="F465" s="87">
        <v>79.0</v>
      </c>
      <c r="G465" s="105">
        <v>37641.0</v>
      </c>
      <c r="H465" s="93" t="s">
        <v>1118</v>
      </c>
      <c r="I465" s="93" t="s">
        <v>1119</v>
      </c>
      <c r="J465" s="93" t="s">
        <v>147</v>
      </c>
      <c r="K465" s="93"/>
      <c r="L465" s="93"/>
      <c r="M465" s="93" t="s">
        <v>147</v>
      </c>
      <c r="N465" s="89"/>
      <c r="O465" s="90"/>
      <c r="P465" s="89"/>
      <c r="Q465" s="92"/>
      <c r="R465" s="56"/>
      <c r="S465" s="56"/>
      <c r="T465" s="56"/>
      <c r="U465" s="56"/>
      <c r="V465" s="56"/>
      <c r="W465" s="56"/>
      <c r="X465" s="56"/>
      <c r="Y465" s="56"/>
      <c r="Z465" s="56"/>
      <c r="AA465" s="56"/>
      <c r="AB465" s="56"/>
      <c r="AC465" s="56"/>
      <c r="AD465" s="56"/>
      <c r="AE465" s="56"/>
      <c r="AF465" s="56"/>
      <c r="AG465" s="56"/>
      <c r="AH465" s="56"/>
      <c r="AI465" s="56"/>
      <c r="AJ465" s="56"/>
    </row>
    <row r="466" ht="21.75" customHeight="1">
      <c r="A466" s="85">
        <v>462.0</v>
      </c>
      <c r="B466" s="79" t="s">
        <v>770</v>
      </c>
      <c r="C466" s="79" t="s">
        <v>978</v>
      </c>
      <c r="D466" s="79" t="s">
        <v>230</v>
      </c>
      <c r="E466" s="86" t="s">
        <v>145</v>
      </c>
      <c r="F466" s="87">
        <v>1462.0</v>
      </c>
      <c r="G466" s="105">
        <v>44068.0</v>
      </c>
      <c r="H466" s="93" t="s">
        <v>1120</v>
      </c>
      <c r="I466" s="93" t="s">
        <v>1121</v>
      </c>
      <c r="J466" s="93" t="s">
        <v>147</v>
      </c>
      <c r="K466" s="93"/>
      <c r="L466" s="93" t="s">
        <v>148</v>
      </c>
      <c r="M466" s="93" t="s">
        <v>1043</v>
      </c>
      <c r="N466" s="89"/>
      <c r="O466" s="90"/>
      <c r="P466" s="89"/>
      <c r="Q466" s="92"/>
      <c r="R466" s="56"/>
      <c r="S466" s="56"/>
      <c r="T466" s="56"/>
      <c r="U466" s="56"/>
      <c r="V466" s="56"/>
      <c r="W466" s="56"/>
      <c r="X466" s="56"/>
      <c r="Y466" s="56"/>
      <c r="Z466" s="56"/>
      <c r="AA466" s="56"/>
      <c r="AB466" s="56"/>
      <c r="AC466" s="56"/>
      <c r="AD466" s="56"/>
      <c r="AE466" s="56"/>
      <c r="AF466" s="56"/>
      <c r="AG466" s="56"/>
      <c r="AH466" s="56"/>
      <c r="AI466" s="56"/>
      <c r="AJ466" s="56"/>
    </row>
    <row r="467" ht="21.75" customHeight="1">
      <c r="A467" s="85">
        <v>463.0</v>
      </c>
      <c r="B467" s="79" t="s">
        <v>770</v>
      </c>
      <c r="C467" s="79" t="s">
        <v>978</v>
      </c>
      <c r="D467" s="79" t="s">
        <v>230</v>
      </c>
      <c r="E467" s="86" t="s">
        <v>145</v>
      </c>
      <c r="F467" s="87">
        <v>844.0</v>
      </c>
      <c r="G467" s="105">
        <v>43977.0</v>
      </c>
      <c r="H467" s="93" t="s">
        <v>1122</v>
      </c>
      <c r="I467" s="93" t="s">
        <v>1123</v>
      </c>
      <c r="J467" s="93" t="s">
        <v>147</v>
      </c>
      <c r="K467" s="93"/>
      <c r="L467" s="93" t="s">
        <v>148</v>
      </c>
      <c r="M467" s="93" t="s">
        <v>1043</v>
      </c>
      <c r="N467" s="89"/>
      <c r="O467" s="90"/>
      <c r="P467" s="89"/>
      <c r="Q467" s="92"/>
      <c r="R467" s="56"/>
      <c r="S467" s="56"/>
      <c r="T467" s="56"/>
      <c r="U467" s="56"/>
      <c r="V467" s="56"/>
      <c r="W467" s="56"/>
      <c r="X467" s="56"/>
      <c r="Y467" s="56"/>
      <c r="Z467" s="56"/>
      <c r="AA467" s="56"/>
      <c r="AB467" s="56"/>
      <c r="AC467" s="56"/>
      <c r="AD467" s="56"/>
      <c r="AE467" s="56"/>
      <c r="AF467" s="56"/>
      <c r="AG467" s="56"/>
      <c r="AH467" s="56"/>
      <c r="AI467" s="56"/>
      <c r="AJ467" s="56"/>
    </row>
    <row r="468" ht="21.75" customHeight="1">
      <c r="A468" s="78">
        <v>464.0</v>
      </c>
      <c r="B468" s="79" t="s">
        <v>770</v>
      </c>
      <c r="C468" s="79" t="s">
        <v>978</v>
      </c>
      <c r="D468" s="79" t="s">
        <v>230</v>
      </c>
      <c r="E468" s="86" t="s">
        <v>145</v>
      </c>
      <c r="F468" s="87">
        <v>666.0</v>
      </c>
      <c r="G468" s="105">
        <v>43945.0</v>
      </c>
      <c r="H468" s="93" t="s">
        <v>1124</v>
      </c>
      <c r="I468" s="93" t="s">
        <v>1125</v>
      </c>
      <c r="J468" s="93" t="s">
        <v>147</v>
      </c>
      <c r="K468" s="93"/>
      <c r="L468" s="93" t="s">
        <v>148</v>
      </c>
      <c r="M468" s="93" t="s">
        <v>147</v>
      </c>
      <c r="N468" s="89"/>
      <c r="O468" s="90"/>
      <c r="P468" s="89"/>
      <c r="Q468" s="92"/>
      <c r="R468" s="56"/>
      <c r="S468" s="56"/>
      <c r="T468" s="56"/>
      <c r="U468" s="56"/>
      <c r="V468" s="56"/>
      <c r="W468" s="56"/>
      <c r="X468" s="56"/>
      <c r="Y468" s="56"/>
      <c r="Z468" s="56"/>
      <c r="AA468" s="56"/>
      <c r="AB468" s="56"/>
      <c r="AC468" s="56"/>
      <c r="AD468" s="56"/>
      <c r="AE468" s="56"/>
      <c r="AF468" s="56"/>
      <c r="AG468" s="56"/>
      <c r="AH468" s="56"/>
      <c r="AI468" s="56"/>
      <c r="AJ468" s="56"/>
    </row>
    <row r="469" ht="21.75" customHeight="1">
      <c r="A469" s="85">
        <v>465.0</v>
      </c>
      <c r="B469" s="79" t="s">
        <v>770</v>
      </c>
      <c r="C469" s="79" t="s">
        <v>978</v>
      </c>
      <c r="D469" s="79" t="s">
        <v>230</v>
      </c>
      <c r="E469" s="86" t="s">
        <v>145</v>
      </c>
      <c r="F469" s="87">
        <v>784.0</v>
      </c>
      <c r="G469" s="105">
        <v>43907.0</v>
      </c>
      <c r="H469" s="93" t="s">
        <v>1126</v>
      </c>
      <c r="I469" s="93" t="s">
        <v>1127</v>
      </c>
      <c r="J469" s="93" t="s">
        <v>147</v>
      </c>
      <c r="K469" s="93"/>
      <c r="L469" s="93" t="s">
        <v>1128</v>
      </c>
      <c r="M469" s="93"/>
      <c r="N469" s="89"/>
      <c r="O469" s="90"/>
      <c r="P469" s="89"/>
      <c r="Q469" s="92"/>
      <c r="R469" s="56"/>
      <c r="S469" s="56"/>
      <c r="T469" s="56"/>
      <c r="U469" s="56"/>
      <c r="V469" s="56"/>
      <c r="W469" s="56"/>
      <c r="X469" s="56"/>
      <c r="Y469" s="56"/>
      <c r="Z469" s="56"/>
      <c r="AA469" s="56"/>
      <c r="AB469" s="56"/>
      <c r="AC469" s="56"/>
      <c r="AD469" s="56"/>
      <c r="AE469" s="56"/>
      <c r="AF469" s="56"/>
      <c r="AG469" s="56"/>
      <c r="AH469" s="56"/>
      <c r="AI469" s="56"/>
      <c r="AJ469" s="56"/>
    </row>
    <row r="470" ht="21.75" customHeight="1">
      <c r="A470" s="85">
        <v>466.0</v>
      </c>
      <c r="B470" s="79" t="s">
        <v>770</v>
      </c>
      <c r="C470" s="79" t="s">
        <v>978</v>
      </c>
      <c r="D470" s="79" t="s">
        <v>230</v>
      </c>
      <c r="E470" s="86" t="s">
        <v>145</v>
      </c>
      <c r="F470" s="87">
        <v>380.0</v>
      </c>
      <c r="G470" s="105">
        <v>43900.0</v>
      </c>
      <c r="H470" s="93" t="s">
        <v>1129</v>
      </c>
      <c r="I470" s="93" t="s">
        <v>1130</v>
      </c>
      <c r="J470" s="93" t="s">
        <v>147</v>
      </c>
      <c r="K470" s="93"/>
      <c r="L470" s="93" t="s">
        <v>148</v>
      </c>
      <c r="M470" s="93" t="s">
        <v>147</v>
      </c>
      <c r="N470" s="89"/>
      <c r="O470" s="90"/>
      <c r="P470" s="89"/>
      <c r="Q470" s="92"/>
      <c r="R470" s="56"/>
      <c r="S470" s="56"/>
      <c r="T470" s="56"/>
      <c r="U470" s="56"/>
      <c r="V470" s="56"/>
      <c r="W470" s="56"/>
      <c r="X470" s="56"/>
      <c r="Y470" s="56"/>
      <c r="Z470" s="56"/>
      <c r="AA470" s="56"/>
      <c r="AB470" s="56"/>
      <c r="AC470" s="56"/>
      <c r="AD470" s="56"/>
      <c r="AE470" s="56"/>
      <c r="AF470" s="56"/>
      <c r="AG470" s="56"/>
      <c r="AH470" s="56"/>
      <c r="AI470" s="56"/>
      <c r="AJ470" s="56"/>
    </row>
    <row r="471" ht="21.75" customHeight="1">
      <c r="A471" s="78">
        <v>467.0</v>
      </c>
      <c r="B471" s="79" t="s">
        <v>770</v>
      </c>
      <c r="C471" s="79" t="s">
        <v>978</v>
      </c>
      <c r="D471" s="79" t="s">
        <v>230</v>
      </c>
      <c r="E471" s="86" t="s">
        <v>145</v>
      </c>
      <c r="F471" s="87">
        <v>2404.0</v>
      </c>
      <c r="G471" s="105">
        <v>43668.0</v>
      </c>
      <c r="H471" s="93" t="s">
        <v>1131</v>
      </c>
      <c r="I471" s="93"/>
      <c r="J471" s="93" t="s">
        <v>147</v>
      </c>
      <c r="K471" s="93"/>
      <c r="L471" s="93" t="s">
        <v>148</v>
      </c>
      <c r="M471" s="93" t="s">
        <v>147</v>
      </c>
      <c r="N471" s="89"/>
      <c r="O471" s="90" t="s">
        <v>147</v>
      </c>
      <c r="P471" s="94" t="s">
        <v>1132</v>
      </c>
      <c r="Q471" s="92"/>
      <c r="R471" s="56"/>
      <c r="S471" s="56"/>
      <c r="T471" s="56"/>
      <c r="U471" s="56"/>
      <c r="V471" s="56"/>
      <c r="W471" s="56"/>
      <c r="X471" s="56"/>
      <c r="Y471" s="56"/>
      <c r="Z471" s="56"/>
      <c r="AA471" s="56"/>
      <c r="AB471" s="56"/>
      <c r="AC471" s="56"/>
      <c r="AD471" s="56"/>
      <c r="AE471" s="56"/>
      <c r="AF471" s="56"/>
      <c r="AG471" s="56"/>
      <c r="AH471" s="56"/>
      <c r="AI471" s="56"/>
      <c r="AJ471" s="56"/>
    </row>
    <row r="472" ht="21.75" customHeight="1">
      <c r="A472" s="85">
        <v>468.0</v>
      </c>
      <c r="B472" s="79" t="s">
        <v>770</v>
      </c>
      <c r="C472" s="79" t="s">
        <v>978</v>
      </c>
      <c r="D472" s="79" t="s">
        <v>230</v>
      </c>
      <c r="E472" s="86" t="s">
        <v>145</v>
      </c>
      <c r="F472" s="87">
        <v>312.0</v>
      </c>
      <c r="G472" s="105">
        <v>43509.0</v>
      </c>
      <c r="H472" s="93" t="s">
        <v>1133</v>
      </c>
      <c r="I472" s="93" t="s">
        <v>1134</v>
      </c>
      <c r="J472" s="93" t="s">
        <v>383</v>
      </c>
      <c r="K472" s="93"/>
      <c r="L472" s="93" t="s">
        <v>148</v>
      </c>
      <c r="M472" s="93" t="s">
        <v>147</v>
      </c>
      <c r="N472" s="89"/>
      <c r="O472" s="90"/>
      <c r="P472" s="89" t="s">
        <v>1135</v>
      </c>
      <c r="Q472" s="92"/>
      <c r="R472" s="56"/>
      <c r="S472" s="56"/>
      <c r="T472" s="56"/>
      <c r="U472" s="56"/>
      <c r="V472" s="56"/>
      <c r="W472" s="56"/>
      <c r="X472" s="56"/>
      <c r="Y472" s="56"/>
      <c r="Z472" s="56"/>
      <c r="AA472" s="56"/>
      <c r="AB472" s="56"/>
      <c r="AC472" s="56"/>
      <c r="AD472" s="56"/>
      <c r="AE472" s="56"/>
      <c r="AF472" s="56"/>
      <c r="AG472" s="56"/>
      <c r="AH472" s="56"/>
      <c r="AI472" s="56"/>
      <c r="AJ472" s="56"/>
    </row>
    <row r="473" ht="21.75" customHeight="1">
      <c r="A473" s="85">
        <v>469.0</v>
      </c>
      <c r="B473" s="79" t="s">
        <v>770</v>
      </c>
      <c r="C473" s="79" t="s">
        <v>978</v>
      </c>
      <c r="D473" s="79" t="s">
        <v>230</v>
      </c>
      <c r="E473" s="86" t="s">
        <v>145</v>
      </c>
      <c r="F473" s="87">
        <v>1111.0</v>
      </c>
      <c r="G473" s="105">
        <v>42821.0</v>
      </c>
      <c r="H473" s="93" t="s">
        <v>1136</v>
      </c>
      <c r="I473" s="93" t="s">
        <v>1137</v>
      </c>
      <c r="J473" s="93" t="s">
        <v>147</v>
      </c>
      <c r="K473" s="93"/>
      <c r="L473" s="93" t="s">
        <v>148</v>
      </c>
      <c r="M473" s="93"/>
      <c r="N473" s="89"/>
      <c r="O473" s="90" t="s">
        <v>147</v>
      </c>
      <c r="P473" s="89" t="s">
        <v>1138</v>
      </c>
      <c r="Q473" s="92"/>
      <c r="R473" s="56"/>
      <c r="S473" s="56"/>
      <c r="T473" s="56"/>
      <c r="U473" s="56"/>
      <c r="V473" s="56"/>
      <c r="W473" s="56"/>
      <c r="X473" s="56"/>
      <c r="Y473" s="56"/>
      <c r="Z473" s="56"/>
      <c r="AA473" s="56"/>
      <c r="AB473" s="56"/>
      <c r="AC473" s="56"/>
      <c r="AD473" s="56"/>
      <c r="AE473" s="56"/>
      <c r="AF473" s="56"/>
      <c r="AG473" s="56"/>
      <c r="AH473" s="56"/>
      <c r="AI473" s="56"/>
      <c r="AJ473" s="56"/>
    </row>
    <row r="474" ht="21.75" customHeight="1">
      <c r="A474" s="78">
        <v>470.0</v>
      </c>
      <c r="B474" s="79" t="s">
        <v>770</v>
      </c>
      <c r="C474" s="79" t="s">
        <v>978</v>
      </c>
      <c r="D474" s="79" t="s">
        <v>230</v>
      </c>
      <c r="E474" s="86" t="s">
        <v>145</v>
      </c>
      <c r="F474" s="87">
        <v>2851.0</v>
      </c>
      <c r="G474" s="105">
        <v>42216.0</v>
      </c>
      <c r="H474" s="93" t="s">
        <v>1139</v>
      </c>
      <c r="I474" s="93"/>
      <c r="J474" s="93" t="s">
        <v>147</v>
      </c>
      <c r="K474" s="93"/>
      <c r="L474" s="93"/>
      <c r="M474" s="93"/>
      <c r="N474" s="89"/>
      <c r="O474" s="90"/>
      <c r="P474" s="89"/>
      <c r="Q474" s="92"/>
      <c r="R474" s="56"/>
      <c r="S474" s="56"/>
      <c r="T474" s="56"/>
      <c r="U474" s="56"/>
      <c r="V474" s="56"/>
      <c r="W474" s="56"/>
      <c r="X474" s="56"/>
      <c r="Y474" s="56"/>
      <c r="Z474" s="56"/>
      <c r="AA474" s="56"/>
      <c r="AB474" s="56"/>
      <c r="AC474" s="56"/>
      <c r="AD474" s="56"/>
      <c r="AE474" s="56"/>
      <c r="AF474" s="56"/>
      <c r="AG474" s="56"/>
      <c r="AH474" s="56"/>
      <c r="AI474" s="56"/>
      <c r="AJ474" s="56"/>
    </row>
    <row r="475" ht="21.75" customHeight="1">
      <c r="A475" s="85">
        <v>471.0</v>
      </c>
      <c r="B475" s="79" t="s">
        <v>770</v>
      </c>
      <c r="C475" s="79" t="s">
        <v>978</v>
      </c>
      <c r="D475" s="79" t="s">
        <v>230</v>
      </c>
      <c r="E475" s="86" t="s">
        <v>145</v>
      </c>
      <c r="F475" s="87">
        <v>256.0</v>
      </c>
      <c r="G475" s="105">
        <v>41933.0</v>
      </c>
      <c r="H475" s="93" t="s">
        <v>1140</v>
      </c>
      <c r="I475" s="93" t="s">
        <v>1141</v>
      </c>
      <c r="J475" s="93" t="s">
        <v>147</v>
      </c>
      <c r="K475" s="93"/>
      <c r="L475" s="93"/>
      <c r="M475" s="93" t="s">
        <v>147</v>
      </c>
      <c r="N475" s="89"/>
      <c r="O475" s="90"/>
      <c r="P475" s="89"/>
      <c r="Q475" s="92"/>
      <c r="R475" s="56"/>
      <c r="S475" s="56"/>
      <c r="T475" s="56"/>
      <c r="U475" s="56"/>
      <c r="V475" s="56"/>
      <c r="W475" s="56"/>
      <c r="X475" s="56"/>
      <c r="Y475" s="56"/>
      <c r="Z475" s="56"/>
      <c r="AA475" s="56"/>
      <c r="AB475" s="56"/>
      <c r="AC475" s="56"/>
      <c r="AD475" s="56"/>
      <c r="AE475" s="56"/>
      <c r="AF475" s="56"/>
      <c r="AG475" s="56"/>
      <c r="AH475" s="56"/>
      <c r="AI475" s="56"/>
      <c r="AJ475" s="56"/>
    </row>
    <row r="476" ht="21.75" customHeight="1">
      <c r="A476" s="85">
        <v>472.0</v>
      </c>
      <c r="B476" s="79" t="s">
        <v>770</v>
      </c>
      <c r="C476" s="79" t="s">
        <v>978</v>
      </c>
      <c r="D476" s="79" t="s">
        <v>230</v>
      </c>
      <c r="E476" s="86" t="s">
        <v>145</v>
      </c>
      <c r="F476" s="87">
        <v>44.0</v>
      </c>
      <c r="G476" s="105">
        <v>41695.0</v>
      </c>
      <c r="H476" s="93" t="s">
        <v>1142</v>
      </c>
      <c r="I476" s="93"/>
      <c r="J476" s="93" t="s">
        <v>147</v>
      </c>
      <c r="K476" s="93"/>
      <c r="L476" s="93" t="s">
        <v>148</v>
      </c>
      <c r="M476" s="93" t="s">
        <v>147</v>
      </c>
      <c r="N476" s="89"/>
      <c r="O476" s="90"/>
      <c r="P476" s="89"/>
      <c r="Q476" s="92"/>
      <c r="R476" s="56"/>
      <c r="S476" s="56"/>
      <c r="T476" s="56"/>
      <c r="U476" s="56"/>
      <c r="V476" s="56"/>
      <c r="W476" s="56"/>
      <c r="X476" s="56"/>
      <c r="Y476" s="56"/>
      <c r="Z476" s="56"/>
      <c r="AA476" s="56"/>
      <c r="AB476" s="56"/>
      <c r="AC476" s="56"/>
      <c r="AD476" s="56"/>
      <c r="AE476" s="56"/>
      <c r="AF476" s="56"/>
      <c r="AG476" s="56"/>
      <c r="AH476" s="56"/>
      <c r="AI476" s="56"/>
      <c r="AJ476" s="56"/>
    </row>
    <row r="477" ht="21.75" customHeight="1">
      <c r="A477" s="78">
        <v>473.0</v>
      </c>
      <c r="B477" s="79" t="s">
        <v>770</v>
      </c>
      <c r="C477" s="79" t="s">
        <v>978</v>
      </c>
      <c r="D477" s="79" t="s">
        <v>230</v>
      </c>
      <c r="E477" s="86" t="s">
        <v>145</v>
      </c>
      <c r="F477" s="87">
        <v>4502.0</v>
      </c>
      <c r="G477" s="105">
        <v>41271.0</v>
      </c>
      <c r="H477" s="93" t="s">
        <v>1143</v>
      </c>
      <c r="I477" s="93" t="s">
        <v>1144</v>
      </c>
      <c r="J477" s="93" t="s">
        <v>147</v>
      </c>
      <c r="K477" s="93"/>
      <c r="L477" s="93" t="s">
        <v>148</v>
      </c>
      <c r="M477" s="93"/>
      <c r="N477" s="89"/>
      <c r="O477" s="90"/>
      <c r="P477" s="89"/>
      <c r="Q477" s="92"/>
      <c r="R477" s="56"/>
      <c r="S477" s="56"/>
      <c r="T477" s="56"/>
      <c r="U477" s="56"/>
      <c r="V477" s="56"/>
      <c r="W477" s="56"/>
      <c r="X477" s="56"/>
      <c r="Y477" s="56"/>
      <c r="Z477" s="56"/>
      <c r="AA477" s="56"/>
      <c r="AB477" s="56"/>
      <c r="AC477" s="56"/>
      <c r="AD477" s="56"/>
      <c r="AE477" s="56"/>
      <c r="AF477" s="56"/>
      <c r="AG477" s="56"/>
      <c r="AH477" s="56"/>
      <c r="AI477" s="56"/>
      <c r="AJ477" s="56"/>
    </row>
    <row r="478" ht="21.75" customHeight="1">
      <c r="A478" s="85">
        <v>474.0</v>
      </c>
      <c r="B478" s="79" t="s">
        <v>770</v>
      </c>
      <c r="C478" s="79" t="s">
        <v>978</v>
      </c>
      <c r="D478" s="79" t="s">
        <v>230</v>
      </c>
      <c r="E478" s="86" t="s">
        <v>145</v>
      </c>
      <c r="F478" s="87">
        <v>1356.0</v>
      </c>
      <c r="G478" s="105">
        <v>41108.0</v>
      </c>
      <c r="H478" s="93" t="s">
        <v>1145</v>
      </c>
      <c r="I478" s="93" t="s">
        <v>1146</v>
      </c>
      <c r="J478" s="93" t="s">
        <v>147</v>
      </c>
      <c r="K478" s="93"/>
      <c r="L478" s="93" t="s">
        <v>148</v>
      </c>
      <c r="M478" s="93"/>
      <c r="N478" s="89"/>
      <c r="O478" s="90"/>
      <c r="P478" s="89" t="s">
        <v>1147</v>
      </c>
      <c r="Q478" s="92"/>
      <c r="R478" s="56"/>
      <c r="S478" s="56"/>
      <c r="T478" s="56"/>
      <c r="U478" s="56"/>
      <c r="V478" s="56"/>
      <c r="W478" s="56"/>
      <c r="X478" s="56"/>
      <c r="Y478" s="56"/>
      <c r="Z478" s="56"/>
      <c r="AA478" s="56"/>
      <c r="AB478" s="56"/>
      <c r="AC478" s="56"/>
      <c r="AD478" s="56"/>
      <c r="AE478" s="56"/>
      <c r="AF478" s="56"/>
      <c r="AG478" s="56"/>
      <c r="AH478" s="56"/>
      <c r="AI478" s="56"/>
      <c r="AJ478" s="56"/>
    </row>
    <row r="479" ht="21.75" customHeight="1">
      <c r="A479" s="78">
        <v>475.0</v>
      </c>
      <c r="B479" s="79" t="s">
        <v>770</v>
      </c>
      <c r="C479" s="79" t="s">
        <v>978</v>
      </c>
      <c r="D479" s="79" t="s">
        <v>230</v>
      </c>
      <c r="E479" s="86" t="s">
        <v>145</v>
      </c>
      <c r="F479" s="87">
        <v>2692.0</v>
      </c>
      <c r="G479" s="105">
        <v>40374.0</v>
      </c>
      <c r="H479" s="93" t="s">
        <v>1148</v>
      </c>
      <c r="I479" s="93" t="s">
        <v>1149</v>
      </c>
      <c r="J479" s="93" t="s">
        <v>147</v>
      </c>
      <c r="K479" s="93"/>
      <c r="L479" s="93"/>
      <c r="M479" s="93"/>
      <c r="N479" s="89"/>
      <c r="O479" s="90"/>
      <c r="P479" s="89"/>
      <c r="Q479" s="92"/>
      <c r="R479" s="56"/>
      <c r="S479" s="56"/>
      <c r="T479" s="56"/>
      <c r="U479" s="56"/>
      <c r="V479" s="56"/>
      <c r="W479" s="56"/>
      <c r="X479" s="56"/>
      <c r="Y479" s="56"/>
      <c r="Z479" s="56"/>
      <c r="AA479" s="56"/>
      <c r="AB479" s="56"/>
      <c r="AC479" s="56"/>
      <c r="AD479" s="56"/>
      <c r="AE479" s="56"/>
      <c r="AF479" s="56"/>
      <c r="AG479" s="56"/>
      <c r="AH479" s="56"/>
      <c r="AI479" s="56"/>
      <c r="AJ479" s="56"/>
    </row>
    <row r="480" ht="21.75" customHeight="1">
      <c r="A480" s="78">
        <v>476.0</v>
      </c>
      <c r="B480" s="79" t="s">
        <v>770</v>
      </c>
      <c r="C480" s="79" t="s">
        <v>978</v>
      </c>
      <c r="D480" s="79" t="s">
        <v>230</v>
      </c>
      <c r="E480" s="86" t="s">
        <v>145</v>
      </c>
      <c r="F480" s="87">
        <v>58.0</v>
      </c>
      <c r="G480" s="105">
        <v>39097.0</v>
      </c>
      <c r="H480" s="93" t="s">
        <v>1150</v>
      </c>
      <c r="I480" s="93" t="s">
        <v>1151</v>
      </c>
      <c r="J480" s="93" t="s">
        <v>147</v>
      </c>
      <c r="K480" s="93"/>
      <c r="L480" s="93" t="s">
        <v>148</v>
      </c>
      <c r="M480" s="93" t="s">
        <v>147</v>
      </c>
      <c r="N480" s="89"/>
      <c r="O480" s="90"/>
      <c r="P480" s="89"/>
      <c r="Q480" s="92"/>
      <c r="R480" s="56"/>
      <c r="S480" s="56"/>
      <c r="T480" s="56"/>
      <c r="U480" s="56"/>
      <c r="V480" s="56"/>
      <c r="W480" s="56"/>
      <c r="X480" s="56"/>
      <c r="Y480" s="56"/>
      <c r="Z480" s="56"/>
      <c r="AA480" s="56"/>
      <c r="AB480" s="56"/>
      <c r="AC480" s="56"/>
      <c r="AD480" s="56"/>
      <c r="AE480" s="56"/>
      <c r="AF480" s="56"/>
      <c r="AG480" s="56"/>
      <c r="AH480" s="56"/>
      <c r="AI480" s="56"/>
      <c r="AJ480" s="56"/>
    </row>
    <row r="481" ht="21.75" customHeight="1">
      <c r="A481" s="85">
        <v>477.0</v>
      </c>
      <c r="B481" s="79" t="s">
        <v>770</v>
      </c>
      <c r="C481" s="79" t="s">
        <v>978</v>
      </c>
      <c r="D481" s="79" t="s">
        <v>230</v>
      </c>
      <c r="E481" s="86" t="s">
        <v>145</v>
      </c>
      <c r="F481" s="87">
        <v>627.0</v>
      </c>
      <c r="G481" s="105">
        <v>38814.0</v>
      </c>
      <c r="H481" s="93" t="s">
        <v>1152</v>
      </c>
      <c r="I481" s="93" t="s">
        <v>1153</v>
      </c>
      <c r="J481" s="93" t="s">
        <v>147</v>
      </c>
      <c r="K481" s="93"/>
      <c r="L481" s="93" t="s">
        <v>1154</v>
      </c>
      <c r="M481" s="93" t="s">
        <v>147</v>
      </c>
      <c r="N481" s="89"/>
      <c r="O481" s="90"/>
      <c r="P481" s="89"/>
      <c r="Q481" s="92"/>
      <c r="R481" s="56"/>
      <c r="S481" s="56"/>
      <c r="T481" s="56"/>
      <c r="U481" s="56"/>
      <c r="V481" s="56"/>
      <c r="W481" s="56"/>
      <c r="X481" s="56"/>
      <c r="Y481" s="56"/>
      <c r="Z481" s="56"/>
      <c r="AA481" s="56"/>
      <c r="AB481" s="56"/>
      <c r="AC481" s="56"/>
      <c r="AD481" s="56"/>
      <c r="AE481" s="56"/>
      <c r="AF481" s="56"/>
      <c r="AG481" s="56"/>
      <c r="AH481" s="56"/>
      <c r="AI481" s="56"/>
      <c r="AJ481" s="56"/>
    </row>
    <row r="482" ht="21.75" customHeight="1">
      <c r="A482" s="85">
        <v>478.0</v>
      </c>
      <c r="B482" s="79" t="s">
        <v>770</v>
      </c>
      <c r="C482" s="79" t="s">
        <v>978</v>
      </c>
      <c r="D482" s="79" t="s">
        <v>230</v>
      </c>
      <c r="E482" s="86" t="s">
        <v>145</v>
      </c>
      <c r="F482" s="87">
        <v>1570.0</v>
      </c>
      <c r="G482" s="105">
        <v>38505.0</v>
      </c>
      <c r="H482" s="93" t="s">
        <v>1155</v>
      </c>
      <c r="I482" s="93" t="s">
        <v>1156</v>
      </c>
      <c r="J482" s="93" t="s">
        <v>147</v>
      </c>
      <c r="K482" s="93"/>
      <c r="L482" s="93" t="s">
        <v>1157</v>
      </c>
      <c r="M482" s="93" t="s">
        <v>147</v>
      </c>
      <c r="N482" s="89"/>
      <c r="O482" s="90"/>
      <c r="P482" s="89" t="s">
        <v>1158</v>
      </c>
      <c r="Q482" s="92"/>
      <c r="R482" s="56"/>
      <c r="S482" s="56"/>
      <c r="T482" s="56"/>
      <c r="U482" s="56"/>
      <c r="V482" s="56"/>
      <c r="W482" s="56"/>
      <c r="X482" s="56"/>
      <c r="Y482" s="56"/>
      <c r="Z482" s="56"/>
      <c r="AA482" s="56"/>
      <c r="AB482" s="56"/>
      <c r="AC482" s="56"/>
      <c r="AD482" s="56"/>
      <c r="AE482" s="56"/>
      <c r="AF482" s="56"/>
      <c r="AG482" s="56"/>
      <c r="AH482" s="56"/>
      <c r="AI482" s="56"/>
      <c r="AJ482" s="56"/>
    </row>
    <row r="483" ht="21.75" customHeight="1">
      <c r="A483" s="85">
        <v>479.0</v>
      </c>
      <c r="B483" s="79" t="s">
        <v>770</v>
      </c>
      <c r="C483" s="79" t="s">
        <v>978</v>
      </c>
      <c r="D483" s="79" t="s">
        <v>230</v>
      </c>
      <c r="E483" s="86" t="s">
        <v>145</v>
      </c>
      <c r="F483" s="87">
        <v>1737.0</v>
      </c>
      <c r="G483" s="105" t="s">
        <v>1159</v>
      </c>
      <c r="H483" s="93" t="s">
        <v>1160</v>
      </c>
      <c r="I483" s="93" t="s">
        <v>1161</v>
      </c>
      <c r="J483" s="93" t="s">
        <v>147</v>
      </c>
      <c r="K483" s="93"/>
      <c r="L483" s="93" t="s">
        <v>148</v>
      </c>
      <c r="M483" s="93" t="s">
        <v>147</v>
      </c>
      <c r="N483" s="89"/>
      <c r="O483" s="90"/>
      <c r="P483" s="89"/>
      <c r="Q483" s="92"/>
      <c r="R483" s="56"/>
      <c r="S483" s="56"/>
      <c r="T483" s="56"/>
      <c r="U483" s="56"/>
      <c r="V483" s="56"/>
      <c r="W483" s="56"/>
      <c r="X483" s="56"/>
      <c r="Y483" s="56"/>
      <c r="Z483" s="56"/>
      <c r="AA483" s="56"/>
      <c r="AB483" s="56"/>
      <c r="AC483" s="56"/>
      <c r="AD483" s="56"/>
      <c r="AE483" s="56"/>
      <c r="AF483" s="56"/>
      <c r="AG483" s="56"/>
      <c r="AH483" s="56"/>
      <c r="AI483" s="56"/>
      <c r="AJ483" s="56"/>
    </row>
    <row r="484" ht="28.5" customHeight="1">
      <c r="A484" s="85">
        <v>480.0</v>
      </c>
      <c r="B484" s="79" t="s">
        <v>770</v>
      </c>
      <c r="C484" s="79" t="s">
        <v>978</v>
      </c>
      <c r="D484" s="79" t="s">
        <v>230</v>
      </c>
      <c r="E484" s="86" t="s">
        <v>145</v>
      </c>
      <c r="F484" s="87">
        <v>19200.0</v>
      </c>
      <c r="G484" s="105">
        <v>37610.0</v>
      </c>
      <c r="H484" s="93" t="s">
        <v>1162</v>
      </c>
      <c r="I484" s="93" t="s">
        <v>1163</v>
      </c>
      <c r="J484" s="93" t="s">
        <v>147</v>
      </c>
      <c r="K484" s="93"/>
      <c r="L484" s="93" t="s">
        <v>1164</v>
      </c>
      <c r="M484" s="93" t="s">
        <v>147</v>
      </c>
      <c r="N484" s="89"/>
      <c r="O484" s="90"/>
      <c r="P484" s="89"/>
      <c r="Q484" s="92"/>
      <c r="R484" s="56"/>
      <c r="S484" s="56"/>
      <c r="T484" s="56"/>
      <c r="U484" s="56"/>
      <c r="V484" s="56"/>
      <c r="W484" s="56"/>
      <c r="X484" s="56"/>
      <c r="Y484" s="56"/>
      <c r="Z484" s="56"/>
      <c r="AA484" s="56"/>
      <c r="AB484" s="56"/>
      <c r="AC484" s="56"/>
      <c r="AD484" s="56"/>
      <c r="AE484" s="56"/>
      <c r="AF484" s="56"/>
      <c r="AG484" s="56"/>
      <c r="AH484" s="56"/>
      <c r="AI484" s="56"/>
      <c r="AJ484" s="56"/>
    </row>
    <row r="485" ht="28.5" customHeight="1">
      <c r="A485" s="78">
        <v>481.0</v>
      </c>
      <c r="B485" s="79" t="s">
        <v>770</v>
      </c>
      <c r="C485" s="79" t="s">
        <v>978</v>
      </c>
      <c r="D485" s="79" t="s">
        <v>230</v>
      </c>
      <c r="E485" s="86" t="s">
        <v>145</v>
      </c>
      <c r="F485" s="87">
        <v>1995.0</v>
      </c>
      <c r="G485" s="105">
        <v>36349.0</v>
      </c>
      <c r="H485" s="93" t="s">
        <v>1165</v>
      </c>
      <c r="I485" s="93"/>
      <c r="J485" s="93" t="s">
        <v>147</v>
      </c>
      <c r="K485" s="93"/>
      <c r="L485" s="93" t="s">
        <v>148</v>
      </c>
      <c r="M485" s="93" t="s">
        <v>147</v>
      </c>
      <c r="N485" s="89"/>
      <c r="O485" s="90"/>
      <c r="P485" s="89"/>
      <c r="Q485" s="92"/>
      <c r="R485" s="56"/>
      <c r="S485" s="56"/>
      <c r="T485" s="56"/>
      <c r="U485" s="56"/>
      <c r="V485" s="56"/>
      <c r="W485" s="56"/>
      <c r="X485" s="56"/>
      <c r="Y485" s="56"/>
      <c r="Z485" s="56"/>
      <c r="AA485" s="56"/>
      <c r="AB485" s="56"/>
      <c r="AC485" s="56"/>
      <c r="AD485" s="56"/>
      <c r="AE485" s="56"/>
      <c r="AF485" s="56"/>
      <c r="AG485" s="56"/>
      <c r="AH485" s="56"/>
      <c r="AI485" s="56"/>
      <c r="AJ485" s="56"/>
    </row>
    <row r="486" ht="28.5" customHeight="1">
      <c r="A486" s="85">
        <v>482.0</v>
      </c>
      <c r="B486" s="79" t="s">
        <v>770</v>
      </c>
      <c r="C486" s="79" t="s">
        <v>978</v>
      </c>
      <c r="D486" s="79" t="s">
        <v>230</v>
      </c>
      <c r="E486" s="86" t="s">
        <v>145</v>
      </c>
      <c r="F486" s="87">
        <v>4050.0</v>
      </c>
      <c r="G486" s="105">
        <v>34674.0</v>
      </c>
      <c r="H486" s="93" t="s">
        <v>1166</v>
      </c>
      <c r="I486" s="93" t="s">
        <v>1167</v>
      </c>
      <c r="J486" s="93" t="s">
        <v>147</v>
      </c>
      <c r="K486" s="93"/>
      <c r="L486" s="93" t="s">
        <v>273</v>
      </c>
      <c r="M486" s="93" t="s">
        <v>147</v>
      </c>
      <c r="N486" s="89"/>
      <c r="O486" s="90"/>
      <c r="P486" s="89"/>
      <c r="Q486" s="92"/>
      <c r="R486" s="56"/>
      <c r="S486" s="56"/>
      <c r="T486" s="56"/>
      <c r="U486" s="56"/>
      <c r="V486" s="56"/>
      <c r="W486" s="56"/>
      <c r="X486" s="56"/>
      <c r="Y486" s="56"/>
      <c r="Z486" s="56"/>
      <c r="AA486" s="56"/>
      <c r="AB486" s="56"/>
      <c r="AC486" s="56"/>
      <c r="AD486" s="56"/>
      <c r="AE486" s="56"/>
      <c r="AF486" s="56"/>
      <c r="AG486" s="56"/>
      <c r="AH486" s="56"/>
      <c r="AI486" s="56"/>
      <c r="AJ486" s="56"/>
    </row>
    <row r="487" ht="28.5" customHeight="1">
      <c r="A487" s="85">
        <v>483.0</v>
      </c>
      <c r="B487" s="79" t="s">
        <v>770</v>
      </c>
      <c r="C487" s="79" t="s">
        <v>978</v>
      </c>
      <c r="D487" s="79" t="s">
        <v>230</v>
      </c>
      <c r="E487" s="86" t="s">
        <v>145</v>
      </c>
      <c r="F487" s="87">
        <v>3941.0</v>
      </c>
      <c r="G487" s="105">
        <v>34662.0</v>
      </c>
      <c r="H487" s="93" t="s">
        <v>1168</v>
      </c>
      <c r="I487" s="93"/>
      <c r="J487" s="93" t="s">
        <v>147</v>
      </c>
      <c r="K487" s="93"/>
      <c r="L487" s="93" t="s">
        <v>148</v>
      </c>
      <c r="M487" s="93" t="s">
        <v>147</v>
      </c>
      <c r="N487" s="89"/>
      <c r="O487" s="90"/>
      <c r="P487" s="89"/>
      <c r="Q487" s="92"/>
      <c r="R487" s="56"/>
      <c r="S487" s="56"/>
      <c r="T487" s="56"/>
      <c r="U487" s="56"/>
      <c r="V487" s="56"/>
      <c r="W487" s="56"/>
      <c r="X487" s="56"/>
      <c r="Y487" s="56"/>
      <c r="Z487" s="56"/>
      <c r="AA487" s="56"/>
      <c r="AB487" s="56"/>
      <c r="AC487" s="56"/>
      <c r="AD487" s="56"/>
      <c r="AE487" s="56"/>
      <c r="AF487" s="56"/>
      <c r="AG487" s="56"/>
      <c r="AH487" s="56"/>
      <c r="AI487" s="56"/>
      <c r="AJ487" s="56"/>
    </row>
    <row r="488" ht="28.5" customHeight="1">
      <c r="A488" s="78">
        <v>484.0</v>
      </c>
      <c r="B488" s="79" t="s">
        <v>770</v>
      </c>
      <c r="C488" s="79" t="s">
        <v>978</v>
      </c>
      <c r="D488" s="79" t="s">
        <v>230</v>
      </c>
      <c r="E488" s="86" t="s">
        <v>145</v>
      </c>
      <c r="F488" s="87">
        <v>4225.0</v>
      </c>
      <c r="G488" s="105">
        <v>33753.0</v>
      </c>
      <c r="H488" s="93" t="s">
        <v>1169</v>
      </c>
      <c r="I488" s="93" t="s">
        <v>1170</v>
      </c>
      <c r="J488" s="93" t="s">
        <v>147</v>
      </c>
      <c r="K488" s="93"/>
      <c r="L488" s="93" t="s">
        <v>148</v>
      </c>
      <c r="M488" s="93" t="s">
        <v>147</v>
      </c>
      <c r="N488" s="89"/>
      <c r="O488" s="90"/>
      <c r="P488" s="89"/>
      <c r="Q488" s="92"/>
      <c r="R488" s="56"/>
      <c r="S488" s="56"/>
      <c r="T488" s="56"/>
      <c r="U488" s="56"/>
      <c r="V488" s="56"/>
      <c r="W488" s="56"/>
      <c r="X488" s="56"/>
      <c r="Y488" s="56"/>
      <c r="Z488" s="56"/>
      <c r="AA488" s="56"/>
      <c r="AB488" s="56"/>
      <c r="AC488" s="56"/>
      <c r="AD488" s="56"/>
      <c r="AE488" s="56"/>
      <c r="AF488" s="56"/>
      <c r="AG488" s="56"/>
      <c r="AH488" s="56"/>
      <c r="AI488" s="56"/>
      <c r="AJ488" s="56"/>
    </row>
    <row r="489" ht="28.5" customHeight="1">
      <c r="A489" s="85">
        <v>485.0</v>
      </c>
      <c r="B489" s="79" t="s">
        <v>770</v>
      </c>
      <c r="C489" s="79" t="s">
        <v>978</v>
      </c>
      <c r="D489" s="79" t="s">
        <v>230</v>
      </c>
      <c r="E489" s="86" t="s">
        <v>145</v>
      </c>
      <c r="F489" s="87">
        <v>1075.0</v>
      </c>
      <c r="G489" s="105">
        <v>33687.0</v>
      </c>
      <c r="H489" s="93" t="s">
        <v>1171</v>
      </c>
      <c r="I489" s="93" t="s">
        <v>1172</v>
      </c>
      <c r="J489" s="93" t="s">
        <v>147</v>
      </c>
      <c r="K489" s="93"/>
      <c r="L489" s="93" t="s">
        <v>1173</v>
      </c>
      <c r="M489" s="93" t="s">
        <v>147</v>
      </c>
      <c r="N489" s="89"/>
      <c r="O489" s="90"/>
      <c r="P489" s="89"/>
      <c r="Q489" s="92"/>
      <c r="R489" s="56"/>
      <c r="S489" s="56"/>
      <c r="T489" s="56"/>
      <c r="U489" s="56"/>
      <c r="V489" s="56"/>
      <c r="W489" s="56"/>
      <c r="X489" s="56"/>
      <c r="Y489" s="56"/>
      <c r="Z489" s="56"/>
      <c r="AA489" s="56"/>
      <c r="AB489" s="56"/>
      <c r="AC489" s="56"/>
      <c r="AD489" s="56"/>
      <c r="AE489" s="56"/>
      <c r="AF489" s="56"/>
      <c r="AG489" s="56"/>
      <c r="AH489" s="56"/>
      <c r="AI489" s="56"/>
      <c r="AJ489" s="56"/>
    </row>
    <row r="490" ht="28.5" customHeight="1">
      <c r="A490" s="85">
        <v>486.0</v>
      </c>
      <c r="B490" s="79" t="s">
        <v>770</v>
      </c>
      <c r="C490" s="79" t="s">
        <v>978</v>
      </c>
      <c r="D490" s="79" t="s">
        <v>230</v>
      </c>
      <c r="E490" s="86" t="s">
        <v>145</v>
      </c>
      <c r="F490" s="87">
        <v>1792.0</v>
      </c>
      <c r="G490" s="105">
        <v>32996.0</v>
      </c>
      <c r="H490" s="93" t="s">
        <v>1174</v>
      </c>
      <c r="I490" s="93" t="s">
        <v>1175</v>
      </c>
      <c r="J490" s="93" t="s">
        <v>147</v>
      </c>
      <c r="K490" s="93"/>
      <c r="L490" s="93" t="s">
        <v>148</v>
      </c>
      <c r="M490" s="93" t="s">
        <v>147</v>
      </c>
      <c r="N490" s="89"/>
      <c r="O490" s="90"/>
      <c r="P490" s="89" t="s">
        <v>1176</v>
      </c>
      <c r="Q490" s="92"/>
      <c r="R490" s="56"/>
      <c r="S490" s="56"/>
      <c r="T490" s="56"/>
      <c r="U490" s="56"/>
      <c r="V490" s="56"/>
      <c r="W490" s="56"/>
      <c r="X490" s="56"/>
      <c r="Y490" s="56"/>
      <c r="Z490" s="56"/>
      <c r="AA490" s="56"/>
      <c r="AB490" s="56"/>
      <c r="AC490" s="56"/>
      <c r="AD490" s="56"/>
      <c r="AE490" s="56"/>
      <c r="AF490" s="56"/>
      <c r="AG490" s="56"/>
      <c r="AH490" s="56"/>
      <c r="AI490" s="56"/>
      <c r="AJ490" s="56"/>
    </row>
    <row r="491" ht="28.5" customHeight="1">
      <c r="A491" s="85">
        <v>487.0</v>
      </c>
      <c r="B491" s="79" t="s">
        <v>770</v>
      </c>
      <c r="C491" s="79" t="s">
        <v>978</v>
      </c>
      <c r="D491" s="79" t="s">
        <v>230</v>
      </c>
      <c r="E491" s="86" t="s">
        <v>145</v>
      </c>
      <c r="F491" s="87">
        <v>8321.0</v>
      </c>
      <c r="G491" s="105">
        <v>30532.0</v>
      </c>
      <c r="H491" s="93" t="s">
        <v>1177</v>
      </c>
      <c r="I491" s="93" t="s">
        <v>1178</v>
      </c>
      <c r="J491" s="93" t="s">
        <v>147</v>
      </c>
      <c r="K491" s="93"/>
      <c r="L491" s="93" t="s">
        <v>1179</v>
      </c>
      <c r="M491" s="93"/>
      <c r="N491" s="89"/>
      <c r="O491" s="90"/>
      <c r="P491" s="89"/>
      <c r="Q491" s="92"/>
      <c r="R491" s="56"/>
      <c r="S491" s="56"/>
      <c r="T491" s="56"/>
      <c r="U491" s="56"/>
      <c r="V491" s="56"/>
      <c r="W491" s="56"/>
      <c r="X491" s="56"/>
      <c r="Y491" s="56"/>
      <c r="Z491" s="56"/>
      <c r="AA491" s="56"/>
      <c r="AB491" s="56"/>
      <c r="AC491" s="56"/>
      <c r="AD491" s="56"/>
      <c r="AE491" s="56"/>
      <c r="AF491" s="56"/>
      <c r="AG491" s="56"/>
      <c r="AH491" s="56"/>
      <c r="AI491" s="56"/>
      <c r="AJ491" s="56"/>
    </row>
    <row r="492" ht="28.5" customHeight="1">
      <c r="A492" s="85">
        <v>488.0</v>
      </c>
      <c r="B492" s="79" t="s">
        <v>770</v>
      </c>
      <c r="C492" s="79" t="s">
        <v>978</v>
      </c>
      <c r="D492" s="79" t="s">
        <v>230</v>
      </c>
      <c r="E492" s="86" t="s">
        <v>145</v>
      </c>
      <c r="F492" s="87">
        <v>536.0</v>
      </c>
      <c r="G492" s="105">
        <v>43992.0</v>
      </c>
      <c r="H492" s="93" t="s">
        <v>1180</v>
      </c>
      <c r="I492" s="93" t="s">
        <v>1181</v>
      </c>
      <c r="J492" s="93"/>
      <c r="K492" s="93" t="s">
        <v>147</v>
      </c>
      <c r="L492" s="93" t="s">
        <v>148</v>
      </c>
      <c r="M492" s="93"/>
      <c r="N492" s="89"/>
      <c r="O492" s="90" t="s">
        <v>147</v>
      </c>
      <c r="P492" s="89" t="s">
        <v>1182</v>
      </c>
      <c r="Q492" s="92"/>
      <c r="R492" s="56"/>
      <c r="S492" s="56"/>
      <c r="T492" s="56"/>
      <c r="U492" s="56"/>
      <c r="V492" s="56"/>
      <c r="W492" s="56"/>
      <c r="X492" s="56"/>
      <c r="Y492" s="56"/>
      <c r="Z492" s="56"/>
      <c r="AA492" s="56"/>
      <c r="AB492" s="56"/>
      <c r="AC492" s="56"/>
      <c r="AD492" s="56"/>
      <c r="AE492" s="56"/>
      <c r="AF492" s="56"/>
      <c r="AG492" s="56"/>
      <c r="AH492" s="56"/>
      <c r="AI492" s="56"/>
      <c r="AJ492" s="56"/>
    </row>
    <row r="493" ht="28.5" customHeight="1">
      <c r="A493" s="78">
        <v>489.0</v>
      </c>
      <c r="B493" s="79" t="s">
        <v>770</v>
      </c>
      <c r="C493" s="79" t="s">
        <v>978</v>
      </c>
      <c r="D493" s="79" t="s">
        <v>230</v>
      </c>
      <c r="E493" s="86" t="s">
        <v>145</v>
      </c>
      <c r="F493" s="87">
        <v>385.0</v>
      </c>
      <c r="G493" s="105">
        <v>43902.0</v>
      </c>
      <c r="H493" s="93" t="s">
        <v>1183</v>
      </c>
      <c r="I493" s="93" t="s">
        <v>1184</v>
      </c>
      <c r="J493" s="93" t="s">
        <v>147</v>
      </c>
      <c r="K493" s="93"/>
      <c r="L493" s="93" t="s">
        <v>148</v>
      </c>
      <c r="M493" s="93"/>
      <c r="N493" s="89"/>
      <c r="O493" s="90"/>
      <c r="P493" s="89" t="s">
        <v>1185</v>
      </c>
      <c r="Q493" s="92"/>
      <c r="R493" s="56"/>
      <c r="S493" s="56"/>
      <c r="T493" s="56"/>
      <c r="U493" s="56"/>
      <c r="V493" s="56"/>
      <c r="W493" s="56"/>
      <c r="X493" s="56"/>
      <c r="Y493" s="56"/>
      <c r="Z493" s="56"/>
      <c r="AA493" s="56"/>
      <c r="AB493" s="56"/>
      <c r="AC493" s="56"/>
      <c r="AD493" s="56"/>
      <c r="AE493" s="56"/>
      <c r="AF493" s="56"/>
      <c r="AG493" s="56"/>
      <c r="AH493" s="56"/>
      <c r="AI493" s="56"/>
      <c r="AJ493" s="56"/>
    </row>
    <row r="494" ht="28.5" customHeight="1">
      <c r="A494" s="85">
        <v>490.0</v>
      </c>
      <c r="B494" s="79" t="s">
        <v>770</v>
      </c>
      <c r="C494" s="79" t="s">
        <v>978</v>
      </c>
      <c r="D494" s="79" t="s">
        <v>263</v>
      </c>
      <c r="E494" s="86" t="s">
        <v>145</v>
      </c>
      <c r="F494" s="87">
        <v>3.0</v>
      </c>
      <c r="G494" s="105">
        <v>43973.0</v>
      </c>
      <c r="H494" s="93" t="s">
        <v>1186</v>
      </c>
      <c r="I494" s="93" t="s">
        <v>1187</v>
      </c>
      <c r="J494" s="93" t="s">
        <v>147</v>
      </c>
      <c r="K494" s="93"/>
      <c r="L494" s="93" t="s">
        <v>148</v>
      </c>
      <c r="M494" s="93" t="s">
        <v>1043</v>
      </c>
      <c r="N494" s="89"/>
      <c r="O494" s="90"/>
      <c r="P494" s="89"/>
      <c r="Q494" s="92"/>
      <c r="R494" s="56"/>
      <c r="S494" s="56"/>
      <c r="T494" s="56"/>
      <c r="U494" s="56"/>
      <c r="V494" s="56"/>
      <c r="W494" s="56"/>
      <c r="X494" s="56"/>
      <c r="Y494" s="56"/>
      <c r="Z494" s="56"/>
      <c r="AA494" s="56"/>
      <c r="AB494" s="56"/>
      <c r="AC494" s="56"/>
      <c r="AD494" s="56"/>
      <c r="AE494" s="56"/>
      <c r="AF494" s="56"/>
      <c r="AG494" s="56"/>
      <c r="AH494" s="56"/>
      <c r="AI494" s="56"/>
      <c r="AJ494" s="56"/>
    </row>
    <row r="495" ht="28.5" customHeight="1">
      <c r="A495" s="78">
        <v>491.0</v>
      </c>
      <c r="B495" s="79" t="s">
        <v>770</v>
      </c>
      <c r="C495" s="79" t="s">
        <v>978</v>
      </c>
      <c r="D495" s="79" t="s">
        <v>263</v>
      </c>
      <c r="E495" s="86" t="s">
        <v>145</v>
      </c>
      <c r="F495" s="87">
        <v>2.0</v>
      </c>
      <c r="G495" s="105">
        <v>43902.0</v>
      </c>
      <c r="H495" s="93" t="s">
        <v>1188</v>
      </c>
      <c r="I495" s="93" t="s">
        <v>1189</v>
      </c>
      <c r="J495" s="93" t="s">
        <v>147</v>
      </c>
      <c r="K495" s="93"/>
      <c r="L495" s="93" t="s">
        <v>148</v>
      </c>
      <c r="M495" s="93" t="s">
        <v>147</v>
      </c>
      <c r="N495" s="89"/>
      <c r="O495" s="90"/>
      <c r="P495" s="89"/>
      <c r="Q495" s="92"/>
      <c r="R495" s="56"/>
      <c r="S495" s="56"/>
      <c r="T495" s="56"/>
      <c r="U495" s="56"/>
      <c r="V495" s="56"/>
      <c r="W495" s="56"/>
      <c r="X495" s="56"/>
      <c r="Y495" s="56"/>
      <c r="Z495" s="56"/>
      <c r="AA495" s="56"/>
      <c r="AB495" s="56"/>
      <c r="AC495" s="56"/>
      <c r="AD495" s="56"/>
      <c r="AE495" s="56"/>
      <c r="AF495" s="56"/>
      <c r="AG495" s="56"/>
      <c r="AH495" s="56"/>
      <c r="AI495" s="56"/>
      <c r="AJ495" s="56"/>
    </row>
    <row r="496" ht="28.5" customHeight="1">
      <c r="A496" s="85">
        <v>492.0</v>
      </c>
      <c r="B496" s="79" t="s">
        <v>770</v>
      </c>
      <c r="C496" s="79" t="s">
        <v>978</v>
      </c>
      <c r="D496" s="79" t="s">
        <v>1190</v>
      </c>
      <c r="E496" s="86" t="s">
        <v>145</v>
      </c>
      <c r="F496" s="87">
        <v>10.0</v>
      </c>
      <c r="G496" s="105">
        <v>44112.0</v>
      </c>
      <c r="H496" s="93" t="s">
        <v>1191</v>
      </c>
      <c r="I496" s="93" t="s">
        <v>1192</v>
      </c>
      <c r="J496" s="93"/>
      <c r="K496" s="93" t="s">
        <v>147</v>
      </c>
      <c r="L496" s="93" t="s">
        <v>148</v>
      </c>
      <c r="M496" s="93" t="s">
        <v>1043</v>
      </c>
      <c r="N496" s="89"/>
      <c r="O496" s="90"/>
      <c r="P496" s="89"/>
      <c r="Q496" s="92"/>
      <c r="R496" s="56"/>
      <c r="S496" s="56"/>
      <c r="T496" s="56"/>
      <c r="U496" s="56"/>
      <c r="V496" s="56"/>
      <c r="W496" s="56"/>
      <c r="X496" s="56"/>
      <c r="Y496" s="56"/>
      <c r="Z496" s="56"/>
      <c r="AA496" s="56"/>
      <c r="AB496" s="56"/>
      <c r="AC496" s="56"/>
      <c r="AD496" s="56"/>
      <c r="AE496" s="56"/>
      <c r="AF496" s="56"/>
      <c r="AG496" s="56"/>
      <c r="AH496" s="56"/>
      <c r="AI496" s="56"/>
      <c r="AJ496" s="56"/>
    </row>
    <row r="497" ht="28.5" customHeight="1">
      <c r="A497" s="85">
        <v>493.0</v>
      </c>
      <c r="B497" s="79" t="s">
        <v>770</v>
      </c>
      <c r="C497" s="79" t="s">
        <v>978</v>
      </c>
      <c r="D497" s="79" t="s">
        <v>1190</v>
      </c>
      <c r="E497" s="86" t="s">
        <v>145</v>
      </c>
      <c r="F497" s="87">
        <v>64.0</v>
      </c>
      <c r="G497" s="105">
        <v>44111.0</v>
      </c>
      <c r="H497" s="93" t="s">
        <v>1193</v>
      </c>
      <c r="I497" s="93" t="s">
        <v>1194</v>
      </c>
      <c r="J497" s="93" t="s">
        <v>147</v>
      </c>
      <c r="K497" s="93"/>
      <c r="L497" s="93" t="s">
        <v>148</v>
      </c>
      <c r="M497" s="93" t="s">
        <v>1043</v>
      </c>
      <c r="N497" s="89"/>
      <c r="O497" s="90"/>
      <c r="P497" s="89"/>
      <c r="Q497" s="92"/>
      <c r="R497" s="60"/>
      <c r="S497" s="60"/>
      <c r="T497" s="60"/>
      <c r="U497" s="60"/>
      <c r="V497" s="60"/>
      <c r="W497" s="60"/>
      <c r="X497" s="60"/>
      <c r="Y497" s="60"/>
      <c r="Z497" s="60"/>
      <c r="AA497" s="60"/>
      <c r="AB497" s="60"/>
      <c r="AC497" s="60"/>
      <c r="AD497" s="60"/>
      <c r="AE497" s="60"/>
      <c r="AF497" s="60"/>
      <c r="AG497" s="60"/>
      <c r="AH497" s="60"/>
      <c r="AI497" s="60"/>
      <c r="AJ497" s="60"/>
    </row>
    <row r="498" ht="28.5" customHeight="1">
      <c r="A498" s="78">
        <v>494.0</v>
      </c>
      <c r="B498" s="79" t="s">
        <v>770</v>
      </c>
      <c r="C498" s="79" t="s">
        <v>978</v>
      </c>
      <c r="D498" s="79" t="s">
        <v>1190</v>
      </c>
      <c r="E498" s="86" t="s">
        <v>145</v>
      </c>
      <c r="F498" s="87">
        <v>26.0</v>
      </c>
      <c r="G498" s="105">
        <v>44104.0</v>
      </c>
      <c r="H498" s="93" t="s">
        <v>1195</v>
      </c>
      <c r="I498" s="93" t="s">
        <v>1196</v>
      </c>
      <c r="J498" s="93"/>
      <c r="K498" s="93" t="s">
        <v>147</v>
      </c>
      <c r="L498" s="93" t="s">
        <v>148</v>
      </c>
      <c r="M498" s="93" t="s">
        <v>1043</v>
      </c>
      <c r="N498" s="89"/>
      <c r="O498" s="90"/>
      <c r="P498" s="89"/>
      <c r="Q498" s="92"/>
      <c r="R498" s="60"/>
      <c r="S498" s="60"/>
      <c r="T498" s="60"/>
      <c r="U498" s="60"/>
      <c r="V498" s="60"/>
      <c r="W498" s="60"/>
      <c r="X498" s="60"/>
      <c r="Y498" s="60"/>
      <c r="Z498" s="60"/>
      <c r="AA498" s="60"/>
      <c r="AB498" s="60"/>
      <c r="AC498" s="60"/>
      <c r="AD498" s="60"/>
      <c r="AE498" s="60"/>
      <c r="AF498" s="60"/>
      <c r="AG498" s="60"/>
      <c r="AH498" s="60"/>
      <c r="AI498" s="60"/>
      <c r="AJ498" s="60"/>
    </row>
    <row r="499" ht="28.5" customHeight="1">
      <c r="A499" s="85">
        <v>495.0</v>
      </c>
      <c r="B499" s="79" t="s">
        <v>770</v>
      </c>
      <c r="C499" s="79" t="s">
        <v>978</v>
      </c>
      <c r="D499" s="79" t="s">
        <v>271</v>
      </c>
      <c r="E499" s="86" t="s">
        <v>145</v>
      </c>
      <c r="F499" s="87">
        <v>41.0</v>
      </c>
      <c r="G499" s="105">
        <v>43984.0</v>
      </c>
      <c r="H499" s="93" t="s">
        <v>1197</v>
      </c>
      <c r="I499" s="93" t="s">
        <v>1198</v>
      </c>
      <c r="J499" s="93" t="s">
        <v>147</v>
      </c>
      <c r="K499" s="93"/>
      <c r="L499" s="93" t="s">
        <v>148</v>
      </c>
      <c r="M499" s="93" t="s">
        <v>1043</v>
      </c>
      <c r="N499" s="89"/>
      <c r="O499" s="90"/>
      <c r="P499" s="89"/>
      <c r="Q499" s="92"/>
      <c r="R499" s="60"/>
      <c r="S499" s="60"/>
      <c r="T499" s="60"/>
      <c r="U499" s="60"/>
      <c r="V499" s="60"/>
      <c r="W499" s="60"/>
      <c r="X499" s="60"/>
      <c r="Y499" s="60"/>
      <c r="Z499" s="60"/>
      <c r="AA499" s="60"/>
      <c r="AB499" s="60"/>
      <c r="AC499" s="60"/>
      <c r="AD499" s="60"/>
      <c r="AE499" s="60"/>
      <c r="AF499" s="60"/>
      <c r="AG499" s="60"/>
      <c r="AH499" s="60"/>
      <c r="AI499" s="60"/>
      <c r="AJ499" s="60"/>
    </row>
    <row r="500" ht="28.5" customHeight="1">
      <c r="A500" s="85">
        <v>496.0</v>
      </c>
      <c r="B500" s="79" t="s">
        <v>770</v>
      </c>
      <c r="C500" s="79" t="s">
        <v>978</v>
      </c>
      <c r="D500" s="79" t="s">
        <v>269</v>
      </c>
      <c r="E500" s="86" t="s">
        <v>145</v>
      </c>
      <c r="F500" s="87">
        <v>15.0</v>
      </c>
      <c r="G500" s="105">
        <v>43980.0</v>
      </c>
      <c r="H500" s="93" t="s">
        <v>1199</v>
      </c>
      <c r="I500" s="93" t="s">
        <v>1200</v>
      </c>
      <c r="J500" s="93"/>
      <c r="K500" s="93" t="s">
        <v>147</v>
      </c>
      <c r="L500" s="93" t="s">
        <v>148</v>
      </c>
      <c r="M500" s="93" t="s">
        <v>1043</v>
      </c>
      <c r="N500" s="89"/>
      <c r="O500" s="90"/>
      <c r="P500" s="89"/>
      <c r="Q500" s="92"/>
      <c r="R500" s="60"/>
      <c r="S500" s="60"/>
      <c r="T500" s="60"/>
      <c r="U500" s="60"/>
      <c r="V500" s="60"/>
      <c r="W500" s="60"/>
      <c r="X500" s="60"/>
      <c r="Y500" s="60"/>
      <c r="Z500" s="60"/>
      <c r="AA500" s="60"/>
      <c r="AB500" s="60"/>
      <c r="AC500" s="60"/>
      <c r="AD500" s="60"/>
      <c r="AE500" s="60"/>
      <c r="AF500" s="60"/>
      <c r="AG500" s="60"/>
      <c r="AH500" s="60"/>
      <c r="AI500" s="60"/>
      <c r="AJ500" s="60"/>
    </row>
    <row r="501" ht="28.5" customHeight="1">
      <c r="A501" s="85">
        <v>497.0</v>
      </c>
      <c r="B501" s="79" t="s">
        <v>770</v>
      </c>
      <c r="C501" s="79" t="s">
        <v>978</v>
      </c>
      <c r="D501" s="79" t="s">
        <v>271</v>
      </c>
      <c r="E501" s="86" t="s">
        <v>145</v>
      </c>
      <c r="F501" s="87">
        <v>30.0</v>
      </c>
      <c r="G501" s="105">
        <v>43959.0</v>
      </c>
      <c r="H501" s="93" t="s">
        <v>1201</v>
      </c>
      <c r="I501" s="93" t="s">
        <v>1202</v>
      </c>
      <c r="J501" s="93" t="s">
        <v>147</v>
      </c>
      <c r="K501" s="93"/>
      <c r="L501" s="93" t="s">
        <v>148</v>
      </c>
      <c r="M501" s="93" t="s">
        <v>1043</v>
      </c>
      <c r="N501" s="89"/>
      <c r="O501" s="90"/>
      <c r="P501" s="89"/>
      <c r="Q501" s="92"/>
      <c r="R501" s="56"/>
      <c r="S501" s="56"/>
      <c r="T501" s="56"/>
      <c r="U501" s="56"/>
      <c r="V501" s="56"/>
      <c r="W501" s="56"/>
      <c r="X501" s="56"/>
      <c r="Y501" s="56"/>
      <c r="Z501" s="56"/>
      <c r="AA501" s="56"/>
      <c r="AB501" s="56"/>
      <c r="AC501" s="56"/>
      <c r="AD501" s="56"/>
      <c r="AE501" s="56"/>
      <c r="AF501" s="56"/>
      <c r="AG501" s="56"/>
      <c r="AH501" s="56"/>
      <c r="AI501" s="56"/>
      <c r="AJ501" s="56"/>
    </row>
    <row r="502" ht="28.5" customHeight="1">
      <c r="A502" s="85">
        <v>498.0</v>
      </c>
      <c r="B502" s="79" t="s">
        <v>770</v>
      </c>
      <c r="C502" s="79" t="s">
        <v>978</v>
      </c>
      <c r="D502" s="79" t="s">
        <v>1203</v>
      </c>
      <c r="E502" s="86" t="s">
        <v>145</v>
      </c>
      <c r="F502" s="87">
        <v>4.0</v>
      </c>
      <c r="G502" s="105">
        <v>43930.0</v>
      </c>
      <c r="H502" s="93" t="s">
        <v>1204</v>
      </c>
      <c r="I502" s="93" t="s">
        <v>1205</v>
      </c>
      <c r="J502" s="93" t="s">
        <v>147</v>
      </c>
      <c r="K502" s="93"/>
      <c r="L502" s="93" t="s">
        <v>1206</v>
      </c>
      <c r="M502" s="93" t="s">
        <v>1043</v>
      </c>
      <c r="N502" s="89"/>
      <c r="O502" s="90"/>
      <c r="P502" s="89"/>
      <c r="Q502" s="92"/>
      <c r="R502" s="56"/>
      <c r="S502" s="56"/>
      <c r="T502" s="56"/>
      <c r="U502" s="56"/>
      <c r="V502" s="56"/>
      <c r="W502" s="56"/>
      <c r="X502" s="56"/>
      <c r="Y502" s="56"/>
      <c r="Z502" s="56"/>
      <c r="AA502" s="56"/>
      <c r="AB502" s="56"/>
      <c r="AC502" s="56"/>
      <c r="AD502" s="56"/>
      <c r="AE502" s="56"/>
      <c r="AF502" s="56"/>
      <c r="AG502" s="56"/>
      <c r="AH502" s="56"/>
      <c r="AI502" s="56"/>
      <c r="AJ502" s="56"/>
    </row>
    <row r="503" ht="28.5" customHeight="1">
      <c r="A503" s="78">
        <v>499.0</v>
      </c>
      <c r="B503" s="79" t="s">
        <v>770</v>
      </c>
      <c r="C503" s="79" t="s">
        <v>978</v>
      </c>
      <c r="D503" s="79" t="s">
        <v>269</v>
      </c>
      <c r="E503" s="86" t="s">
        <v>145</v>
      </c>
      <c r="F503" s="87">
        <v>14.0</v>
      </c>
      <c r="G503" s="105">
        <v>43929.0</v>
      </c>
      <c r="H503" s="93" t="s">
        <v>1199</v>
      </c>
      <c r="I503" s="93" t="s">
        <v>1207</v>
      </c>
      <c r="J503" s="93"/>
      <c r="K503" s="93" t="s">
        <v>147</v>
      </c>
      <c r="L503" s="93" t="s">
        <v>148</v>
      </c>
      <c r="M503" s="93" t="s">
        <v>1052</v>
      </c>
      <c r="N503" s="89"/>
      <c r="O503" s="90"/>
      <c r="P503" s="89"/>
      <c r="Q503" s="92"/>
      <c r="R503" s="56"/>
      <c r="S503" s="56"/>
      <c r="T503" s="56"/>
      <c r="U503" s="56"/>
      <c r="V503" s="56"/>
      <c r="W503" s="56"/>
      <c r="X503" s="56"/>
      <c r="Y503" s="56"/>
      <c r="Z503" s="56"/>
      <c r="AA503" s="56"/>
      <c r="AB503" s="56"/>
      <c r="AC503" s="56"/>
      <c r="AD503" s="56"/>
      <c r="AE503" s="56"/>
      <c r="AF503" s="56"/>
      <c r="AG503" s="56"/>
      <c r="AH503" s="56"/>
      <c r="AI503" s="56"/>
      <c r="AJ503" s="56"/>
    </row>
    <row r="504" ht="28.5" customHeight="1">
      <c r="A504" s="85">
        <v>500.0</v>
      </c>
      <c r="B504" s="79" t="s">
        <v>770</v>
      </c>
      <c r="C504" s="79" t="s">
        <v>978</v>
      </c>
      <c r="D504" s="79" t="s">
        <v>269</v>
      </c>
      <c r="E504" s="86" t="s">
        <v>145</v>
      </c>
      <c r="F504" s="87">
        <v>6.0</v>
      </c>
      <c r="G504" s="105">
        <v>43906.0</v>
      </c>
      <c r="H504" s="93" t="s">
        <v>1208</v>
      </c>
      <c r="I504" s="93" t="s">
        <v>1209</v>
      </c>
      <c r="J504" s="93"/>
      <c r="K504" s="93" t="s">
        <v>147</v>
      </c>
      <c r="L504" s="93" t="s">
        <v>148</v>
      </c>
      <c r="M504" s="93"/>
      <c r="N504" s="89"/>
      <c r="O504" s="90"/>
      <c r="P504" s="89"/>
      <c r="Q504" s="92"/>
      <c r="R504" s="56"/>
      <c r="S504" s="56"/>
      <c r="T504" s="56"/>
      <c r="U504" s="56"/>
      <c r="V504" s="56"/>
      <c r="W504" s="56"/>
      <c r="X504" s="56"/>
      <c r="Y504" s="56"/>
      <c r="Z504" s="56"/>
      <c r="AA504" s="56"/>
      <c r="AB504" s="56"/>
      <c r="AC504" s="56"/>
      <c r="AD504" s="56"/>
      <c r="AE504" s="56"/>
      <c r="AF504" s="56"/>
      <c r="AG504" s="56"/>
      <c r="AH504" s="56"/>
      <c r="AI504" s="56"/>
      <c r="AJ504" s="56"/>
    </row>
    <row r="505" ht="28.5" customHeight="1">
      <c r="A505" s="85">
        <v>501.0</v>
      </c>
      <c r="B505" s="79" t="s">
        <v>770</v>
      </c>
      <c r="C505" s="79" t="s">
        <v>978</v>
      </c>
      <c r="D505" s="79" t="s">
        <v>269</v>
      </c>
      <c r="E505" s="86" t="s">
        <v>145</v>
      </c>
      <c r="F505" s="87">
        <v>5.0</v>
      </c>
      <c r="G505" s="105">
        <v>43902.0</v>
      </c>
      <c r="H505" s="93" t="s">
        <v>1208</v>
      </c>
      <c r="I505" s="93" t="s">
        <v>1210</v>
      </c>
      <c r="J505" s="93"/>
      <c r="K505" s="93" t="s">
        <v>147</v>
      </c>
      <c r="L505" s="93" t="s">
        <v>148</v>
      </c>
      <c r="M505" s="93" t="s">
        <v>147</v>
      </c>
      <c r="N505" s="89"/>
      <c r="O505" s="90"/>
      <c r="P505" s="89"/>
      <c r="Q505" s="92"/>
      <c r="R505" s="56"/>
      <c r="S505" s="56"/>
      <c r="T505" s="56"/>
      <c r="U505" s="56"/>
      <c r="V505" s="56"/>
      <c r="W505" s="56"/>
      <c r="X505" s="56"/>
      <c r="Y505" s="56"/>
      <c r="Z505" s="56"/>
      <c r="AA505" s="56"/>
      <c r="AB505" s="56"/>
      <c r="AC505" s="56"/>
      <c r="AD505" s="56"/>
      <c r="AE505" s="56"/>
      <c r="AF505" s="56"/>
      <c r="AG505" s="56"/>
      <c r="AH505" s="56"/>
      <c r="AI505" s="56"/>
      <c r="AJ505" s="56"/>
    </row>
    <row r="506" ht="28.5" customHeight="1">
      <c r="A506" s="78">
        <v>502.0</v>
      </c>
      <c r="B506" s="79" t="s">
        <v>770</v>
      </c>
      <c r="C506" s="79" t="s">
        <v>978</v>
      </c>
      <c r="D506" s="79" t="s">
        <v>263</v>
      </c>
      <c r="E506" s="86" t="s">
        <v>145</v>
      </c>
      <c r="F506" s="87">
        <v>7.0</v>
      </c>
      <c r="G506" s="105">
        <v>44070.0</v>
      </c>
      <c r="H506" s="93" t="s">
        <v>1211</v>
      </c>
      <c r="I506" s="93" t="s">
        <v>1212</v>
      </c>
      <c r="J506" s="93" t="s">
        <v>147</v>
      </c>
      <c r="K506" s="93"/>
      <c r="L506" s="93" t="s">
        <v>148</v>
      </c>
      <c r="M506" s="93" t="s">
        <v>1043</v>
      </c>
      <c r="N506" s="89"/>
      <c r="O506" s="90"/>
      <c r="P506" s="89"/>
      <c r="Q506" s="92"/>
      <c r="R506" s="56"/>
      <c r="S506" s="56"/>
      <c r="T506" s="56"/>
      <c r="U506" s="56"/>
      <c r="V506" s="56"/>
      <c r="W506" s="56"/>
      <c r="X506" s="56"/>
      <c r="Y506" s="56"/>
      <c r="Z506" s="56"/>
      <c r="AA506" s="56"/>
      <c r="AB506" s="56"/>
      <c r="AC506" s="56"/>
      <c r="AD506" s="56"/>
      <c r="AE506" s="56"/>
      <c r="AF506" s="56"/>
      <c r="AG506" s="56"/>
      <c r="AH506" s="56"/>
      <c r="AI506" s="56"/>
      <c r="AJ506" s="56"/>
    </row>
    <row r="507" ht="28.5" customHeight="1">
      <c r="A507" s="85">
        <v>503.0</v>
      </c>
      <c r="B507" s="79" t="s">
        <v>770</v>
      </c>
      <c r="C507" s="79" t="s">
        <v>978</v>
      </c>
      <c r="D507" s="79" t="s">
        <v>263</v>
      </c>
      <c r="E507" s="86" t="s">
        <v>145</v>
      </c>
      <c r="F507" s="87">
        <v>5.0</v>
      </c>
      <c r="G507" s="105">
        <v>43980.0</v>
      </c>
      <c r="H507" s="93" t="s">
        <v>1213</v>
      </c>
      <c r="I507" s="93" t="s">
        <v>1214</v>
      </c>
      <c r="J507" s="93" t="s">
        <v>147</v>
      </c>
      <c r="K507" s="93"/>
      <c r="L507" s="93" t="s">
        <v>148</v>
      </c>
      <c r="M507" s="93" t="s">
        <v>1043</v>
      </c>
      <c r="N507" s="89"/>
      <c r="O507" s="90"/>
      <c r="P507" s="89"/>
      <c r="Q507" s="92"/>
      <c r="R507" s="56"/>
      <c r="S507" s="56"/>
      <c r="T507" s="56"/>
      <c r="U507" s="56"/>
      <c r="V507" s="56"/>
      <c r="W507" s="56"/>
      <c r="X507" s="56"/>
      <c r="Y507" s="56"/>
      <c r="Z507" s="56"/>
      <c r="AA507" s="56"/>
      <c r="AB507" s="56"/>
      <c r="AC507" s="56"/>
      <c r="AD507" s="56"/>
      <c r="AE507" s="56"/>
      <c r="AF507" s="56"/>
      <c r="AG507" s="56"/>
      <c r="AH507" s="56"/>
      <c r="AI507" s="56"/>
      <c r="AJ507" s="56"/>
    </row>
    <row r="508" ht="28.5" customHeight="1">
      <c r="A508" s="78">
        <v>504.0</v>
      </c>
      <c r="B508" s="79" t="s">
        <v>770</v>
      </c>
      <c r="C508" s="79" t="s">
        <v>978</v>
      </c>
      <c r="D508" s="79" t="s">
        <v>269</v>
      </c>
      <c r="E508" s="86" t="s">
        <v>145</v>
      </c>
      <c r="F508" s="87">
        <v>17.0</v>
      </c>
      <c r="G508" s="105">
        <v>43999.0</v>
      </c>
      <c r="H508" s="93" t="s">
        <v>1215</v>
      </c>
      <c r="I508" s="93" t="s">
        <v>1216</v>
      </c>
      <c r="J508" s="93"/>
      <c r="K508" s="93" t="s">
        <v>147</v>
      </c>
      <c r="L508" s="93" t="s">
        <v>148</v>
      </c>
      <c r="M508" s="93" t="s">
        <v>1043</v>
      </c>
      <c r="N508" s="89"/>
      <c r="O508" s="90"/>
      <c r="P508" s="89"/>
      <c r="Q508" s="92"/>
      <c r="R508" s="56"/>
      <c r="S508" s="56"/>
      <c r="T508" s="56"/>
      <c r="U508" s="56"/>
      <c r="V508" s="56"/>
      <c r="W508" s="56"/>
      <c r="X508" s="56"/>
      <c r="Y508" s="56"/>
      <c r="Z508" s="56"/>
      <c r="AA508" s="56"/>
      <c r="AB508" s="56"/>
      <c r="AC508" s="56"/>
      <c r="AD508" s="56"/>
      <c r="AE508" s="56"/>
      <c r="AF508" s="56"/>
      <c r="AG508" s="56"/>
      <c r="AH508" s="56"/>
      <c r="AI508" s="56"/>
      <c r="AJ508" s="56"/>
    </row>
    <row r="509" ht="28.5" customHeight="1">
      <c r="A509" s="85">
        <v>505.0</v>
      </c>
      <c r="B509" s="79" t="s">
        <v>770</v>
      </c>
      <c r="C509" s="79" t="s">
        <v>978</v>
      </c>
      <c r="D509" s="79" t="s">
        <v>1190</v>
      </c>
      <c r="E509" s="86" t="s">
        <v>145</v>
      </c>
      <c r="F509" s="87">
        <v>18.0</v>
      </c>
      <c r="G509" s="105">
        <v>43900.0</v>
      </c>
      <c r="H509" s="93" t="s">
        <v>1217</v>
      </c>
      <c r="I509" s="93" t="s">
        <v>1218</v>
      </c>
      <c r="J509" s="93" t="s">
        <v>147</v>
      </c>
      <c r="K509" s="93"/>
      <c r="L509" s="93" t="s">
        <v>148</v>
      </c>
      <c r="M509" s="93" t="s">
        <v>147</v>
      </c>
      <c r="N509" s="89"/>
      <c r="O509" s="90"/>
      <c r="P509" s="89"/>
      <c r="Q509" s="92"/>
      <c r="R509" s="56"/>
      <c r="S509" s="56"/>
      <c r="T509" s="56"/>
      <c r="U509" s="56"/>
      <c r="V509" s="56"/>
      <c r="W509" s="56"/>
      <c r="X509" s="56"/>
      <c r="Y509" s="56"/>
      <c r="Z509" s="56"/>
      <c r="AA509" s="56"/>
      <c r="AB509" s="56"/>
      <c r="AC509" s="56"/>
      <c r="AD509" s="56"/>
      <c r="AE509" s="56"/>
      <c r="AF509" s="56"/>
      <c r="AG509" s="56"/>
      <c r="AH509" s="56"/>
      <c r="AI509" s="56"/>
      <c r="AJ509" s="56"/>
    </row>
    <row r="510" ht="28.5" customHeight="1">
      <c r="A510" s="85">
        <v>506.0</v>
      </c>
      <c r="B510" s="79" t="s">
        <v>770</v>
      </c>
      <c r="C510" s="79" t="s">
        <v>978</v>
      </c>
      <c r="D510" s="79" t="s">
        <v>271</v>
      </c>
      <c r="E510" s="86" t="s">
        <v>145</v>
      </c>
      <c r="F510" s="87">
        <v>17.0</v>
      </c>
      <c r="G510" s="105">
        <v>43885.0</v>
      </c>
      <c r="H510" s="93" t="s">
        <v>1219</v>
      </c>
      <c r="I510" s="93" t="s">
        <v>1220</v>
      </c>
      <c r="J510" s="93" t="s">
        <v>147</v>
      </c>
      <c r="K510" s="93"/>
      <c r="L510" s="93" t="s">
        <v>148</v>
      </c>
      <c r="M510" s="93" t="s">
        <v>147</v>
      </c>
      <c r="N510" s="89"/>
      <c r="O510" s="90"/>
      <c r="P510" s="89"/>
      <c r="Q510" s="92"/>
      <c r="R510" s="56"/>
      <c r="S510" s="56"/>
      <c r="T510" s="56"/>
      <c r="U510" s="56"/>
      <c r="V510" s="56"/>
      <c r="W510" s="56"/>
      <c r="X510" s="56"/>
      <c r="Y510" s="56"/>
      <c r="Z510" s="56"/>
      <c r="AA510" s="56"/>
      <c r="AB510" s="56"/>
      <c r="AC510" s="56"/>
      <c r="AD510" s="56"/>
      <c r="AE510" s="56"/>
      <c r="AF510" s="56"/>
      <c r="AG510" s="56"/>
      <c r="AH510" s="56"/>
      <c r="AI510" s="56"/>
      <c r="AJ510" s="56"/>
    </row>
    <row r="511" ht="28.5" customHeight="1">
      <c r="A511" s="78">
        <v>507.0</v>
      </c>
      <c r="B511" s="79" t="s">
        <v>770</v>
      </c>
      <c r="C511" s="79" t="s">
        <v>978</v>
      </c>
      <c r="D511" s="79" t="s">
        <v>271</v>
      </c>
      <c r="E511" s="86" t="s">
        <v>145</v>
      </c>
      <c r="F511" s="87">
        <v>5.0</v>
      </c>
      <c r="G511" s="105">
        <v>43872.0</v>
      </c>
      <c r="H511" s="93" t="s">
        <v>1221</v>
      </c>
      <c r="I511" s="93" t="s">
        <v>1222</v>
      </c>
      <c r="J511" s="93" t="s">
        <v>147</v>
      </c>
      <c r="K511" s="93"/>
      <c r="L511" s="93" t="s">
        <v>148</v>
      </c>
      <c r="M511" s="93" t="s">
        <v>147</v>
      </c>
      <c r="N511" s="89"/>
      <c r="O511" s="90"/>
      <c r="P511" s="89"/>
      <c r="Q511" s="92"/>
      <c r="R511" s="56"/>
      <c r="S511" s="56"/>
      <c r="T511" s="56"/>
      <c r="U511" s="56"/>
      <c r="V511" s="56"/>
      <c r="W511" s="56"/>
      <c r="X511" s="56"/>
      <c r="Y511" s="56"/>
      <c r="Z511" s="56"/>
      <c r="AA511" s="56"/>
      <c r="AB511" s="56"/>
      <c r="AC511" s="56"/>
      <c r="AD511" s="56"/>
      <c r="AE511" s="56"/>
      <c r="AF511" s="56"/>
      <c r="AG511" s="56"/>
      <c r="AH511" s="56"/>
      <c r="AI511" s="56"/>
      <c r="AJ511" s="56"/>
    </row>
    <row r="512" ht="28.5" customHeight="1">
      <c r="A512" s="85">
        <v>508.0</v>
      </c>
      <c r="B512" s="79" t="s">
        <v>770</v>
      </c>
      <c r="C512" s="79" t="s">
        <v>978</v>
      </c>
      <c r="D512" s="79" t="s">
        <v>271</v>
      </c>
      <c r="E512" s="86" t="s">
        <v>145</v>
      </c>
      <c r="F512" s="87">
        <v>38.0</v>
      </c>
      <c r="G512" s="105">
        <v>41793.0</v>
      </c>
      <c r="H512" s="93" t="s">
        <v>1223</v>
      </c>
      <c r="I512" s="93" t="s">
        <v>1224</v>
      </c>
      <c r="J512" s="93" t="s">
        <v>147</v>
      </c>
      <c r="K512" s="93"/>
      <c r="L512" s="93" t="s">
        <v>273</v>
      </c>
      <c r="M512" s="93" t="s">
        <v>147</v>
      </c>
      <c r="N512" s="89"/>
      <c r="O512" s="90"/>
      <c r="P512" s="89"/>
      <c r="Q512" s="92"/>
      <c r="R512" s="56"/>
      <c r="S512" s="56"/>
      <c r="T512" s="56"/>
      <c r="U512" s="56"/>
      <c r="V512" s="56"/>
      <c r="W512" s="56"/>
      <c r="X512" s="56"/>
      <c r="Y512" s="56"/>
      <c r="Z512" s="56"/>
      <c r="AA512" s="56"/>
      <c r="AB512" s="56"/>
      <c r="AC512" s="56"/>
      <c r="AD512" s="56"/>
      <c r="AE512" s="56"/>
      <c r="AF512" s="56"/>
      <c r="AG512" s="56"/>
      <c r="AH512" s="56"/>
      <c r="AI512" s="56"/>
      <c r="AJ512" s="56"/>
    </row>
    <row r="513" ht="28.5" customHeight="1">
      <c r="A513" s="85">
        <v>509.0</v>
      </c>
      <c r="B513" s="79" t="s">
        <v>770</v>
      </c>
      <c r="C513" s="79" t="s">
        <v>978</v>
      </c>
      <c r="D513" s="79" t="s">
        <v>271</v>
      </c>
      <c r="E513" s="86" t="s">
        <v>145</v>
      </c>
      <c r="F513" s="87">
        <v>14.0</v>
      </c>
      <c r="G513" s="105">
        <v>41687.0</v>
      </c>
      <c r="H513" s="93" t="s">
        <v>1225</v>
      </c>
      <c r="I513" s="93" t="s">
        <v>1226</v>
      </c>
      <c r="J513" s="93" t="s">
        <v>147</v>
      </c>
      <c r="K513" s="93"/>
      <c r="L513" s="93" t="s">
        <v>273</v>
      </c>
      <c r="M513" s="93" t="s">
        <v>147</v>
      </c>
      <c r="N513" s="89"/>
      <c r="O513" s="90"/>
      <c r="P513" s="89"/>
      <c r="Q513" s="92"/>
      <c r="R513" s="56"/>
      <c r="S513" s="56"/>
      <c r="T513" s="56"/>
      <c r="U513" s="56"/>
      <c r="V513" s="56"/>
      <c r="W513" s="56"/>
      <c r="X513" s="56"/>
      <c r="Y513" s="56"/>
      <c r="Z513" s="56"/>
      <c r="AA513" s="56"/>
      <c r="AB513" s="56"/>
      <c r="AC513" s="56"/>
      <c r="AD513" s="56"/>
      <c r="AE513" s="56"/>
      <c r="AF513" s="56"/>
      <c r="AG513" s="56"/>
      <c r="AH513" s="56"/>
      <c r="AI513" s="56"/>
      <c r="AJ513" s="56"/>
    </row>
    <row r="514" ht="28.5" customHeight="1">
      <c r="A514" s="78">
        <v>510.0</v>
      </c>
      <c r="B514" s="79" t="s">
        <v>770</v>
      </c>
      <c r="C514" s="79" t="s">
        <v>978</v>
      </c>
      <c r="D514" s="79" t="s">
        <v>271</v>
      </c>
      <c r="E514" s="86" t="s">
        <v>145</v>
      </c>
      <c r="F514" s="87">
        <v>34.0</v>
      </c>
      <c r="G514" s="105">
        <v>41542.0</v>
      </c>
      <c r="H514" s="93" t="s">
        <v>1227</v>
      </c>
      <c r="I514" s="93"/>
      <c r="J514" s="93" t="s">
        <v>147</v>
      </c>
      <c r="K514" s="93"/>
      <c r="L514" s="93" t="s">
        <v>1228</v>
      </c>
      <c r="M514" s="93" t="s">
        <v>147</v>
      </c>
      <c r="N514" s="89"/>
      <c r="O514" s="90"/>
      <c r="P514" s="89"/>
      <c r="Q514" s="92"/>
      <c r="R514" s="56"/>
      <c r="S514" s="56"/>
      <c r="T514" s="56"/>
      <c r="U514" s="56"/>
      <c r="V514" s="56"/>
      <c r="W514" s="56"/>
      <c r="X514" s="56"/>
      <c r="Y514" s="56"/>
      <c r="Z514" s="56"/>
      <c r="AA514" s="56"/>
      <c r="AB514" s="56"/>
      <c r="AC514" s="56"/>
      <c r="AD514" s="56"/>
      <c r="AE514" s="56"/>
      <c r="AF514" s="56"/>
      <c r="AG514" s="56"/>
      <c r="AH514" s="56"/>
      <c r="AI514" s="56"/>
      <c r="AJ514" s="56"/>
    </row>
    <row r="515" ht="28.5" customHeight="1">
      <c r="A515" s="85">
        <v>511.0</v>
      </c>
      <c r="B515" s="79" t="s">
        <v>770</v>
      </c>
      <c r="C515" s="79" t="s">
        <v>978</v>
      </c>
      <c r="D515" s="79" t="s">
        <v>271</v>
      </c>
      <c r="E515" s="86" t="s">
        <v>145</v>
      </c>
      <c r="F515" s="87">
        <v>18.0</v>
      </c>
      <c r="G515" s="105">
        <v>41015.0</v>
      </c>
      <c r="H515" s="93" t="s">
        <v>1229</v>
      </c>
      <c r="I515" s="93" t="s">
        <v>1230</v>
      </c>
      <c r="J515" s="93" t="s">
        <v>147</v>
      </c>
      <c r="K515" s="93"/>
      <c r="L515" s="93" t="s">
        <v>273</v>
      </c>
      <c r="M515" s="93" t="s">
        <v>147</v>
      </c>
      <c r="N515" s="89"/>
      <c r="O515" s="90"/>
      <c r="P515" s="89"/>
      <c r="Q515" s="92"/>
      <c r="R515" s="56"/>
      <c r="S515" s="56"/>
      <c r="T515" s="56"/>
      <c r="U515" s="56"/>
      <c r="V515" s="56"/>
      <c r="W515" s="56"/>
      <c r="X515" s="56"/>
      <c r="Y515" s="56"/>
      <c r="Z515" s="56"/>
      <c r="AA515" s="56"/>
      <c r="AB515" s="56"/>
      <c r="AC515" s="56"/>
      <c r="AD515" s="56"/>
      <c r="AE515" s="56"/>
      <c r="AF515" s="56"/>
      <c r="AG515" s="56"/>
      <c r="AH515" s="56"/>
      <c r="AI515" s="56"/>
      <c r="AJ515" s="56"/>
    </row>
    <row r="516" ht="28.5" customHeight="1">
      <c r="A516" s="78">
        <v>512.0</v>
      </c>
      <c r="B516" s="79" t="s">
        <v>770</v>
      </c>
      <c r="C516" s="79" t="s">
        <v>978</v>
      </c>
      <c r="D516" s="79" t="s">
        <v>271</v>
      </c>
      <c r="E516" s="86" t="s">
        <v>145</v>
      </c>
      <c r="F516" s="87">
        <v>38.0</v>
      </c>
      <c r="G516" s="105">
        <v>40368.0</v>
      </c>
      <c r="H516" s="93" t="s">
        <v>1231</v>
      </c>
      <c r="I516" s="93" t="s">
        <v>1232</v>
      </c>
      <c r="J516" s="93" t="s">
        <v>147</v>
      </c>
      <c r="K516" s="93"/>
      <c r="L516" s="93" t="s">
        <v>1233</v>
      </c>
      <c r="M516" s="93" t="s">
        <v>147</v>
      </c>
      <c r="N516" s="89"/>
      <c r="O516" s="90"/>
      <c r="P516" s="89"/>
      <c r="Q516" s="92"/>
      <c r="R516" s="56"/>
      <c r="S516" s="56"/>
      <c r="T516" s="56"/>
      <c r="U516" s="56"/>
      <c r="V516" s="56"/>
      <c r="W516" s="56"/>
      <c r="X516" s="56"/>
      <c r="Y516" s="56"/>
      <c r="Z516" s="56"/>
      <c r="AA516" s="56"/>
      <c r="AB516" s="56"/>
      <c r="AC516" s="56"/>
      <c r="AD516" s="56"/>
      <c r="AE516" s="56"/>
      <c r="AF516" s="56"/>
      <c r="AG516" s="56"/>
      <c r="AH516" s="56"/>
      <c r="AI516" s="56"/>
      <c r="AJ516" s="56"/>
    </row>
    <row r="517" ht="28.5" customHeight="1">
      <c r="A517" s="85">
        <v>513.0</v>
      </c>
      <c r="B517" s="79" t="s">
        <v>770</v>
      </c>
      <c r="C517" s="79" t="s">
        <v>978</v>
      </c>
      <c r="D517" s="79" t="s">
        <v>271</v>
      </c>
      <c r="E517" s="86" t="s">
        <v>145</v>
      </c>
      <c r="F517" s="87">
        <v>149160.0</v>
      </c>
      <c r="G517" s="105">
        <v>39948.0</v>
      </c>
      <c r="H517" s="93" t="s">
        <v>1234</v>
      </c>
      <c r="I517" s="93" t="s">
        <v>1235</v>
      </c>
      <c r="J517" s="93" t="s">
        <v>147</v>
      </c>
      <c r="K517" s="93"/>
      <c r="L517" s="93" t="s">
        <v>1236</v>
      </c>
      <c r="M517" s="93" t="s">
        <v>1237</v>
      </c>
      <c r="N517" s="89"/>
      <c r="O517" s="90"/>
      <c r="P517" s="89"/>
      <c r="Q517" s="92"/>
      <c r="R517" s="56"/>
      <c r="S517" s="56"/>
      <c r="T517" s="56"/>
      <c r="U517" s="56"/>
      <c r="V517" s="56"/>
      <c r="W517" s="56"/>
      <c r="X517" s="56"/>
      <c r="Y517" s="56"/>
      <c r="Z517" s="56"/>
      <c r="AA517" s="56"/>
      <c r="AB517" s="56"/>
      <c r="AC517" s="56"/>
      <c r="AD517" s="56"/>
      <c r="AE517" s="56"/>
      <c r="AF517" s="56"/>
      <c r="AG517" s="56"/>
      <c r="AH517" s="56"/>
      <c r="AI517" s="56"/>
      <c r="AJ517" s="56"/>
    </row>
    <row r="518" ht="28.5" customHeight="1">
      <c r="A518" s="85">
        <v>514.0</v>
      </c>
      <c r="B518" s="79" t="s">
        <v>770</v>
      </c>
      <c r="C518" s="79" t="s">
        <v>978</v>
      </c>
      <c r="D518" s="79" t="s">
        <v>271</v>
      </c>
      <c r="E518" s="86" t="s">
        <v>145</v>
      </c>
      <c r="F518" s="87">
        <v>1.0</v>
      </c>
      <c r="G518" s="105">
        <v>37789.0</v>
      </c>
      <c r="H518" s="93" t="s">
        <v>1238</v>
      </c>
      <c r="I518" s="93" t="s">
        <v>1239</v>
      </c>
      <c r="J518" s="93" t="s">
        <v>147</v>
      </c>
      <c r="K518" s="93"/>
      <c r="L518" s="93" t="s">
        <v>273</v>
      </c>
      <c r="M518" s="93" t="s">
        <v>147</v>
      </c>
      <c r="N518" s="89"/>
      <c r="O518" s="90"/>
      <c r="P518" s="89"/>
      <c r="Q518" s="92"/>
      <c r="R518" s="56"/>
      <c r="S518" s="56"/>
      <c r="T518" s="56"/>
      <c r="U518" s="56"/>
      <c r="V518" s="56"/>
      <c r="W518" s="56"/>
      <c r="X518" s="56"/>
      <c r="Y518" s="56"/>
      <c r="Z518" s="56"/>
      <c r="AA518" s="56"/>
      <c r="AB518" s="56"/>
      <c r="AC518" s="56"/>
      <c r="AD518" s="56"/>
      <c r="AE518" s="56"/>
      <c r="AF518" s="56"/>
      <c r="AG518" s="56"/>
      <c r="AH518" s="56"/>
      <c r="AI518" s="56"/>
      <c r="AJ518" s="56"/>
    </row>
    <row r="519" ht="28.5" customHeight="1">
      <c r="A519" s="158">
        <v>515.0</v>
      </c>
      <c r="B519" s="79" t="s">
        <v>770</v>
      </c>
      <c r="C519" s="79" t="s">
        <v>978</v>
      </c>
      <c r="D519" s="79" t="s">
        <v>271</v>
      </c>
      <c r="E519" s="86" t="s">
        <v>145</v>
      </c>
      <c r="F519" s="87">
        <v>4.0</v>
      </c>
      <c r="G519" s="105">
        <v>35621.0</v>
      </c>
      <c r="H519" s="93" t="s">
        <v>1240</v>
      </c>
      <c r="I519" s="93" t="s">
        <v>1241</v>
      </c>
      <c r="J519" s="93" t="s">
        <v>147</v>
      </c>
      <c r="K519" s="93"/>
      <c r="L519" s="93" t="s">
        <v>273</v>
      </c>
      <c r="M519" s="93" t="s">
        <v>147</v>
      </c>
      <c r="N519" s="89"/>
      <c r="O519" s="90"/>
      <c r="P519" s="89" t="s">
        <v>1242</v>
      </c>
      <c r="Q519" s="92"/>
      <c r="R519" s="56"/>
      <c r="S519" s="56"/>
      <c r="T519" s="56"/>
      <c r="U519" s="56"/>
      <c r="V519" s="56"/>
      <c r="W519" s="56"/>
      <c r="X519" s="56"/>
      <c r="Y519" s="56"/>
      <c r="Z519" s="56"/>
      <c r="AA519" s="56"/>
      <c r="AB519" s="56"/>
      <c r="AC519" s="56"/>
      <c r="AD519" s="56"/>
      <c r="AE519" s="56"/>
      <c r="AF519" s="56"/>
      <c r="AG519" s="56"/>
      <c r="AH519" s="56"/>
      <c r="AI519" s="56"/>
      <c r="AJ519" s="56"/>
    </row>
    <row r="520" ht="28.5" customHeight="1">
      <c r="A520" s="85">
        <v>516.0</v>
      </c>
      <c r="B520" s="79" t="s">
        <v>770</v>
      </c>
      <c r="C520" s="79" t="s">
        <v>1243</v>
      </c>
      <c r="D520" s="79" t="s">
        <v>144</v>
      </c>
      <c r="E520" s="86" t="s">
        <v>145</v>
      </c>
      <c r="F520" s="87">
        <v>1826.0</v>
      </c>
      <c r="G520" s="105">
        <v>42747.0</v>
      </c>
      <c r="H520" s="93" t="s">
        <v>1244</v>
      </c>
      <c r="I520" s="93" t="s">
        <v>1245</v>
      </c>
      <c r="J520" s="93" t="s">
        <v>147</v>
      </c>
      <c r="K520" s="93"/>
      <c r="L520" s="93" t="s">
        <v>148</v>
      </c>
      <c r="M520" s="93"/>
      <c r="N520" s="89"/>
      <c r="O520" s="90"/>
      <c r="P520" s="89" t="s">
        <v>1246</v>
      </c>
      <c r="Q520" s="92"/>
      <c r="R520" s="56"/>
      <c r="S520" s="56"/>
      <c r="T520" s="56"/>
      <c r="U520" s="56"/>
      <c r="V520" s="56"/>
      <c r="W520" s="56"/>
      <c r="X520" s="56"/>
      <c r="Y520" s="56"/>
      <c r="Z520" s="56"/>
      <c r="AA520" s="56"/>
      <c r="AB520" s="56"/>
      <c r="AC520" s="56"/>
      <c r="AD520" s="56"/>
      <c r="AE520" s="56"/>
      <c r="AF520" s="56"/>
      <c r="AG520" s="56"/>
      <c r="AH520" s="56"/>
      <c r="AI520" s="56"/>
      <c r="AJ520" s="56"/>
    </row>
    <row r="521" ht="28.5" customHeight="1">
      <c r="A521" s="85">
        <v>517.0</v>
      </c>
      <c r="B521" s="79" t="s">
        <v>1247</v>
      </c>
      <c r="C521" s="79" t="s">
        <v>1243</v>
      </c>
      <c r="D521" s="79" t="s">
        <v>144</v>
      </c>
      <c r="E521" s="86" t="s">
        <v>145</v>
      </c>
      <c r="F521" s="87">
        <v>1574.0</v>
      </c>
      <c r="G521" s="105">
        <v>41123.0</v>
      </c>
      <c r="H521" s="93" t="s">
        <v>1248</v>
      </c>
      <c r="I521" s="93"/>
      <c r="J521" s="93"/>
      <c r="K521" s="93"/>
      <c r="L521" s="93" t="s">
        <v>148</v>
      </c>
      <c r="M521" s="93"/>
      <c r="N521" s="89"/>
      <c r="O521" s="90"/>
      <c r="P521" s="89"/>
      <c r="Q521" s="92"/>
      <c r="R521" s="56"/>
      <c r="S521" s="56"/>
      <c r="T521" s="56"/>
      <c r="U521" s="56"/>
      <c r="V521" s="56"/>
      <c r="W521" s="56"/>
      <c r="X521" s="56"/>
      <c r="Y521" s="56"/>
      <c r="Z521" s="56"/>
      <c r="AA521" s="56"/>
      <c r="AB521" s="56"/>
      <c r="AC521" s="56"/>
      <c r="AD521" s="56"/>
      <c r="AE521" s="56"/>
      <c r="AF521" s="56"/>
      <c r="AG521" s="56"/>
      <c r="AH521" s="56"/>
      <c r="AI521" s="56"/>
      <c r="AJ521" s="56"/>
    </row>
    <row r="522" ht="28.5" customHeight="1">
      <c r="A522" s="78">
        <v>518.0</v>
      </c>
      <c r="B522" s="79" t="s">
        <v>1247</v>
      </c>
      <c r="C522" s="79" t="s">
        <v>1243</v>
      </c>
      <c r="D522" s="79" t="s">
        <v>144</v>
      </c>
      <c r="E522" s="86" t="s">
        <v>145</v>
      </c>
      <c r="F522" s="87">
        <v>1564.0</v>
      </c>
      <c r="G522" s="105">
        <v>41102.0</v>
      </c>
      <c r="H522" s="93" t="s">
        <v>1249</v>
      </c>
      <c r="I522" s="93" t="s">
        <v>1250</v>
      </c>
      <c r="J522" s="93" t="s">
        <v>147</v>
      </c>
      <c r="K522" s="93"/>
      <c r="L522" s="93" t="s">
        <v>148</v>
      </c>
      <c r="M522" s="93" t="s">
        <v>147</v>
      </c>
      <c r="N522" s="89" t="s">
        <v>147</v>
      </c>
      <c r="O522" s="90"/>
      <c r="P522" s="89" t="s">
        <v>1251</v>
      </c>
      <c r="Q522" s="92"/>
      <c r="R522" s="56"/>
      <c r="S522" s="154"/>
      <c r="T522" s="56"/>
      <c r="U522" s="56"/>
      <c r="V522" s="56"/>
      <c r="W522" s="56"/>
      <c r="X522" s="56"/>
      <c r="Y522" s="56"/>
      <c r="Z522" s="56"/>
      <c r="AA522" s="56"/>
      <c r="AB522" s="56"/>
      <c r="AC522" s="56"/>
      <c r="AD522" s="56"/>
      <c r="AE522" s="56"/>
      <c r="AF522" s="56"/>
      <c r="AG522" s="56"/>
      <c r="AH522" s="56"/>
      <c r="AI522" s="56"/>
      <c r="AJ522" s="56"/>
    </row>
    <row r="523" ht="28.5" customHeight="1">
      <c r="A523" s="85">
        <v>519.0</v>
      </c>
      <c r="B523" s="79" t="s">
        <v>1247</v>
      </c>
      <c r="C523" s="79" t="s">
        <v>1243</v>
      </c>
      <c r="D523" s="79" t="s">
        <v>144</v>
      </c>
      <c r="E523" s="86" t="s">
        <v>145</v>
      </c>
      <c r="F523" s="87">
        <v>4085.0</v>
      </c>
      <c r="G523" s="105">
        <v>40848.0</v>
      </c>
      <c r="H523" s="93" t="s">
        <v>1252</v>
      </c>
      <c r="I523" s="93"/>
      <c r="J523" s="93" t="s">
        <v>147</v>
      </c>
      <c r="K523" s="93"/>
      <c r="L523" s="93" t="s">
        <v>148</v>
      </c>
      <c r="M523" s="93" t="s">
        <v>147</v>
      </c>
      <c r="N523" s="89"/>
      <c r="O523" s="90"/>
      <c r="P523" s="91" t="s">
        <v>1253</v>
      </c>
      <c r="Q523" s="92"/>
      <c r="R523" s="56"/>
      <c r="S523" s="154"/>
      <c r="T523" s="56"/>
      <c r="U523" s="56"/>
      <c r="V523" s="56"/>
      <c r="W523" s="56"/>
      <c r="X523" s="56"/>
      <c r="Y523" s="56"/>
      <c r="Z523" s="56"/>
      <c r="AA523" s="56"/>
      <c r="AB523" s="56"/>
      <c r="AC523" s="56"/>
      <c r="AD523" s="56"/>
      <c r="AE523" s="56"/>
      <c r="AF523" s="56"/>
      <c r="AG523" s="56"/>
      <c r="AH523" s="56"/>
      <c r="AI523" s="56"/>
      <c r="AJ523" s="56"/>
    </row>
    <row r="524" ht="28.5" customHeight="1">
      <c r="A524" s="85">
        <v>520.0</v>
      </c>
      <c r="B524" s="79" t="s">
        <v>1247</v>
      </c>
      <c r="C524" s="79" t="s">
        <v>1243</v>
      </c>
      <c r="D524" s="79" t="s">
        <v>144</v>
      </c>
      <c r="E524" s="86" t="s">
        <v>145</v>
      </c>
      <c r="F524" s="87">
        <v>1393.0</v>
      </c>
      <c r="G524" s="105">
        <v>40371.0</v>
      </c>
      <c r="H524" s="93" t="s">
        <v>1254</v>
      </c>
      <c r="I524" s="93"/>
      <c r="J524" s="93" t="s">
        <v>147</v>
      </c>
      <c r="K524" s="93"/>
      <c r="L524" s="93" t="s">
        <v>148</v>
      </c>
      <c r="M524" s="93" t="s">
        <v>147</v>
      </c>
      <c r="N524" s="89"/>
      <c r="O524" s="90"/>
      <c r="P524" s="89"/>
      <c r="Q524" s="92"/>
      <c r="R524" s="56"/>
      <c r="S524" s="154"/>
      <c r="T524" s="56"/>
      <c r="U524" s="56"/>
      <c r="V524" s="56"/>
      <c r="W524" s="56"/>
      <c r="X524" s="56"/>
      <c r="Y524" s="56"/>
      <c r="Z524" s="56"/>
      <c r="AA524" s="56"/>
      <c r="AB524" s="56"/>
      <c r="AC524" s="56"/>
      <c r="AD524" s="56"/>
      <c r="AE524" s="56"/>
      <c r="AF524" s="56"/>
      <c r="AG524" s="56"/>
      <c r="AH524" s="56"/>
      <c r="AI524" s="56"/>
      <c r="AJ524" s="56"/>
    </row>
    <row r="525" ht="28.5" customHeight="1">
      <c r="A525" s="78">
        <v>521.0</v>
      </c>
      <c r="B525" s="79" t="s">
        <v>1247</v>
      </c>
      <c r="C525" s="79" t="s">
        <v>1243</v>
      </c>
      <c r="D525" s="79" t="s">
        <v>144</v>
      </c>
      <c r="E525" s="86" t="s">
        <v>145</v>
      </c>
      <c r="F525" s="87">
        <v>1285.0</v>
      </c>
      <c r="G525" s="105">
        <v>39835.0</v>
      </c>
      <c r="H525" s="93" t="s">
        <v>1255</v>
      </c>
      <c r="I525" s="93" t="s">
        <v>1256</v>
      </c>
      <c r="J525" s="93" t="s">
        <v>147</v>
      </c>
      <c r="K525" s="93"/>
      <c r="L525" s="93" t="s">
        <v>148</v>
      </c>
      <c r="M525" s="93" t="s">
        <v>147</v>
      </c>
      <c r="N525" s="89" t="s">
        <v>147</v>
      </c>
      <c r="O525" s="90"/>
      <c r="P525" s="89"/>
      <c r="Q525" s="92"/>
      <c r="R525" s="56"/>
      <c r="S525" s="154"/>
      <c r="T525" s="56"/>
      <c r="U525" s="56"/>
      <c r="V525" s="56"/>
      <c r="W525" s="56"/>
      <c r="X525" s="56"/>
      <c r="Y525" s="56"/>
      <c r="Z525" s="56"/>
      <c r="AA525" s="56"/>
      <c r="AB525" s="56"/>
      <c r="AC525" s="56"/>
      <c r="AD525" s="56"/>
      <c r="AE525" s="56"/>
      <c r="AF525" s="56"/>
      <c r="AG525" s="56"/>
      <c r="AH525" s="56"/>
      <c r="AI525" s="56"/>
      <c r="AJ525" s="56"/>
    </row>
    <row r="526" ht="28.5" customHeight="1">
      <c r="A526" s="85">
        <v>522.0</v>
      </c>
      <c r="B526" s="79" t="s">
        <v>1247</v>
      </c>
      <c r="C526" s="79" t="s">
        <v>1243</v>
      </c>
      <c r="D526" s="79" t="s">
        <v>144</v>
      </c>
      <c r="E526" s="86" t="s">
        <v>145</v>
      </c>
      <c r="F526" s="87">
        <v>1273.0</v>
      </c>
      <c r="G526" s="105">
        <v>39818.0</v>
      </c>
      <c r="H526" s="93" t="s">
        <v>1257</v>
      </c>
      <c r="I526" s="93"/>
      <c r="J526" s="93" t="s">
        <v>147</v>
      </c>
      <c r="K526" s="93"/>
      <c r="L526" s="93" t="s">
        <v>148</v>
      </c>
      <c r="M526" s="93" t="s">
        <v>147</v>
      </c>
      <c r="N526" s="89"/>
      <c r="O526" s="90"/>
      <c r="P526" s="89"/>
      <c r="Q526" s="92"/>
      <c r="R526" s="56"/>
      <c r="S526" s="154"/>
      <c r="T526" s="56"/>
      <c r="U526" s="56"/>
      <c r="V526" s="56"/>
      <c r="W526" s="56"/>
      <c r="X526" s="56"/>
      <c r="Y526" s="56"/>
      <c r="Z526" s="56"/>
      <c r="AA526" s="56"/>
      <c r="AB526" s="56"/>
      <c r="AC526" s="56"/>
      <c r="AD526" s="56"/>
      <c r="AE526" s="56"/>
      <c r="AF526" s="56"/>
      <c r="AG526" s="56"/>
      <c r="AH526" s="56"/>
      <c r="AI526" s="56"/>
      <c r="AJ526" s="56"/>
    </row>
    <row r="527" ht="28.5" customHeight="1">
      <c r="A527" s="78">
        <v>523.0</v>
      </c>
      <c r="B527" s="79" t="s">
        <v>1247</v>
      </c>
      <c r="C527" s="79" t="s">
        <v>1243</v>
      </c>
      <c r="D527" s="79" t="s">
        <v>144</v>
      </c>
      <c r="E527" s="86" t="s">
        <v>145</v>
      </c>
      <c r="F527" s="87">
        <v>1233.0</v>
      </c>
      <c r="G527" s="105">
        <v>39651.0</v>
      </c>
      <c r="H527" s="93" t="s">
        <v>1258</v>
      </c>
      <c r="I527" s="93"/>
      <c r="J527" s="93" t="s">
        <v>147</v>
      </c>
      <c r="K527" s="93"/>
      <c r="L527" s="93" t="s">
        <v>148</v>
      </c>
      <c r="M527" s="93" t="s">
        <v>147</v>
      </c>
      <c r="N527" s="89"/>
      <c r="O527" s="90"/>
      <c r="P527" s="89"/>
      <c r="Q527" s="92"/>
      <c r="R527" s="56"/>
      <c r="S527" s="154"/>
      <c r="T527" s="56"/>
      <c r="U527" s="56"/>
      <c r="V527" s="56"/>
      <c r="W527" s="56"/>
      <c r="X527" s="56"/>
      <c r="Y527" s="56"/>
      <c r="Z527" s="56"/>
      <c r="AA527" s="56"/>
      <c r="AB527" s="56"/>
      <c r="AC527" s="56"/>
      <c r="AD527" s="56"/>
      <c r="AE527" s="56"/>
      <c r="AF527" s="56"/>
      <c r="AG527" s="56"/>
      <c r="AH527" s="56"/>
      <c r="AI527" s="56"/>
      <c r="AJ527" s="56"/>
    </row>
    <row r="528" ht="28.5" customHeight="1">
      <c r="A528" s="85">
        <v>524.0</v>
      </c>
      <c r="B528" s="79" t="s">
        <v>1247</v>
      </c>
      <c r="C528" s="79" t="s">
        <v>1243</v>
      </c>
      <c r="D528" s="79" t="s">
        <v>144</v>
      </c>
      <c r="E528" s="86" t="s">
        <v>145</v>
      </c>
      <c r="F528" s="87">
        <v>1204.0</v>
      </c>
      <c r="G528" s="105">
        <v>39633.0</v>
      </c>
      <c r="H528" s="93" t="s">
        <v>1259</v>
      </c>
      <c r="I528" s="93"/>
      <c r="J528" s="93" t="s">
        <v>147</v>
      </c>
      <c r="K528" s="93"/>
      <c r="L528" s="93" t="s">
        <v>148</v>
      </c>
      <c r="M528" s="93" t="s">
        <v>147</v>
      </c>
      <c r="N528" s="89"/>
      <c r="O528" s="90"/>
      <c r="P528" s="89"/>
      <c r="Q528" s="92"/>
      <c r="R528" s="56"/>
      <c r="S528" s="154"/>
      <c r="T528" s="56"/>
      <c r="U528" s="56"/>
      <c r="V528" s="56"/>
      <c r="W528" s="56"/>
      <c r="X528" s="56"/>
      <c r="Y528" s="56"/>
      <c r="Z528" s="56"/>
      <c r="AA528" s="56"/>
      <c r="AB528" s="56"/>
      <c r="AC528" s="56"/>
      <c r="AD528" s="56"/>
      <c r="AE528" s="56"/>
      <c r="AF528" s="56"/>
      <c r="AG528" s="56"/>
      <c r="AH528" s="56"/>
      <c r="AI528" s="56"/>
      <c r="AJ528" s="56"/>
    </row>
    <row r="529" ht="28.5" customHeight="1">
      <c r="A529" s="85">
        <v>525.0</v>
      </c>
      <c r="B529" s="79" t="s">
        <v>1247</v>
      </c>
      <c r="C529" s="79" t="s">
        <v>1243</v>
      </c>
      <c r="D529" s="79" t="s">
        <v>144</v>
      </c>
      <c r="E529" s="86" t="s">
        <v>145</v>
      </c>
      <c r="F529" s="87">
        <v>1142.0</v>
      </c>
      <c r="G529" s="105">
        <v>39261.0</v>
      </c>
      <c r="H529" s="93" t="s">
        <v>1260</v>
      </c>
      <c r="I529" s="93"/>
      <c r="J529" s="93" t="s">
        <v>147</v>
      </c>
      <c r="K529" s="93"/>
      <c r="L529" s="93" t="s">
        <v>148</v>
      </c>
      <c r="M529" s="93" t="s">
        <v>147</v>
      </c>
      <c r="N529" s="89"/>
      <c r="O529" s="90"/>
      <c r="P529" s="89"/>
      <c r="Q529" s="92"/>
      <c r="R529" s="56"/>
      <c r="S529" s="154"/>
      <c r="T529" s="56"/>
      <c r="U529" s="56"/>
      <c r="V529" s="56"/>
      <c r="W529" s="56"/>
      <c r="X529" s="56"/>
      <c r="Y529" s="56"/>
      <c r="Z529" s="56"/>
      <c r="AA529" s="56"/>
      <c r="AB529" s="56"/>
      <c r="AC529" s="56"/>
      <c r="AD529" s="56"/>
      <c r="AE529" s="56"/>
      <c r="AF529" s="56"/>
      <c r="AG529" s="56"/>
      <c r="AH529" s="56"/>
      <c r="AI529" s="56"/>
      <c r="AJ529" s="56"/>
    </row>
    <row r="530" ht="28.5" customHeight="1">
      <c r="A530" s="78">
        <v>526.0</v>
      </c>
      <c r="B530" s="79" t="s">
        <v>1247</v>
      </c>
      <c r="C530" s="79" t="s">
        <v>1243</v>
      </c>
      <c r="D530" s="79" t="s">
        <v>144</v>
      </c>
      <c r="E530" s="86" t="s">
        <v>145</v>
      </c>
      <c r="F530" s="87">
        <v>1123.0</v>
      </c>
      <c r="G530" s="105">
        <v>39104.0</v>
      </c>
      <c r="H530" s="93" t="s">
        <v>1261</v>
      </c>
      <c r="I530" s="93"/>
      <c r="J530" s="93" t="s">
        <v>147</v>
      </c>
      <c r="K530" s="93"/>
      <c r="L530" s="93" t="s">
        <v>148</v>
      </c>
      <c r="M530" s="93" t="s">
        <v>147</v>
      </c>
      <c r="N530" s="89"/>
      <c r="O530" s="90"/>
      <c r="P530" s="89"/>
      <c r="Q530" s="92"/>
      <c r="R530" s="56"/>
      <c r="S530" s="159"/>
      <c r="T530" s="56"/>
      <c r="U530" s="56"/>
      <c r="V530" s="56"/>
      <c r="W530" s="56"/>
      <c r="X530" s="56"/>
      <c r="Y530" s="56"/>
      <c r="Z530" s="56"/>
      <c r="AA530" s="56"/>
      <c r="AB530" s="56"/>
      <c r="AC530" s="56"/>
      <c r="AD530" s="56"/>
      <c r="AE530" s="56"/>
      <c r="AF530" s="56"/>
      <c r="AG530" s="56"/>
      <c r="AH530" s="56"/>
      <c r="AI530" s="56"/>
      <c r="AJ530" s="56"/>
    </row>
    <row r="531" ht="28.5" customHeight="1">
      <c r="A531" s="85">
        <v>527.0</v>
      </c>
      <c r="B531" s="79" t="s">
        <v>1247</v>
      </c>
      <c r="C531" s="79" t="s">
        <v>1243</v>
      </c>
      <c r="D531" s="79" t="s">
        <v>144</v>
      </c>
      <c r="E531" s="86" t="s">
        <v>145</v>
      </c>
      <c r="F531" s="87">
        <v>1116.0</v>
      </c>
      <c r="G531" s="105">
        <v>39078.0</v>
      </c>
      <c r="H531" s="93" t="s">
        <v>1262</v>
      </c>
      <c r="I531" s="93"/>
      <c r="J531" s="93" t="s">
        <v>147</v>
      </c>
      <c r="K531" s="93"/>
      <c r="L531" s="93" t="s">
        <v>148</v>
      </c>
      <c r="M531" s="93" t="s">
        <v>147</v>
      </c>
      <c r="N531" s="89"/>
      <c r="O531" s="90"/>
      <c r="P531" s="89" t="s">
        <v>1263</v>
      </c>
      <c r="Q531" s="92"/>
      <c r="R531" s="56"/>
      <c r="S531" s="56"/>
      <c r="T531" s="56"/>
      <c r="U531" s="56"/>
      <c r="V531" s="56"/>
      <c r="W531" s="56"/>
      <c r="X531" s="56"/>
      <c r="Y531" s="56"/>
      <c r="Z531" s="56"/>
      <c r="AA531" s="56"/>
      <c r="AB531" s="56"/>
      <c r="AC531" s="56"/>
      <c r="AD531" s="56"/>
      <c r="AE531" s="56"/>
      <c r="AF531" s="56"/>
      <c r="AG531" s="56"/>
      <c r="AH531" s="56"/>
      <c r="AI531" s="56"/>
      <c r="AJ531" s="56"/>
    </row>
    <row r="532" ht="28.5" customHeight="1">
      <c r="A532" s="85">
        <v>528.0</v>
      </c>
      <c r="B532" s="79" t="s">
        <v>1247</v>
      </c>
      <c r="C532" s="79" t="s">
        <v>1243</v>
      </c>
      <c r="D532" s="79" t="s">
        <v>144</v>
      </c>
      <c r="E532" s="86" t="s">
        <v>145</v>
      </c>
      <c r="F532" s="87">
        <v>1066.0</v>
      </c>
      <c r="G532" s="105">
        <v>38927.0</v>
      </c>
      <c r="H532" s="93" t="s">
        <v>1264</v>
      </c>
      <c r="I532" s="93"/>
      <c r="J532" s="93" t="s">
        <v>147</v>
      </c>
      <c r="K532" s="93"/>
      <c r="L532" s="93" t="s">
        <v>148</v>
      </c>
      <c r="M532" s="93" t="s">
        <v>147</v>
      </c>
      <c r="N532" s="89" t="s">
        <v>147</v>
      </c>
      <c r="O532" s="90"/>
      <c r="P532" s="89" t="s">
        <v>1265</v>
      </c>
      <c r="Q532" s="92"/>
      <c r="R532" s="56"/>
      <c r="S532" s="56"/>
      <c r="T532" s="56"/>
      <c r="U532" s="56"/>
      <c r="V532" s="56"/>
      <c r="W532" s="56"/>
      <c r="X532" s="56"/>
      <c r="Y532" s="56"/>
      <c r="Z532" s="56"/>
      <c r="AA532" s="56"/>
      <c r="AB532" s="56"/>
      <c r="AC532" s="56"/>
      <c r="AD532" s="56"/>
      <c r="AE532" s="56"/>
      <c r="AF532" s="56"/>
      <c r="AG532" s="56"/>
      <c r="AH532" s="56"/>
      <c r="AI532" s="56"/>
      <c r="AJ532" s="56"/>
    </row>
    <row r="533" ht="28.5" customHeight="1">
      <c r="A533" s="78">
        <v>529.0</v>
      </c>
      <c r="B533" s="79" t="s">
        <v>1247</v>
      </c>
      <c r="C533" s="79" t="s">
        <v>1243</v>
      </c>
      <c r="D533" s="79" t="s">
        <v>144</v>
      </c>
      <c r="E533" s="86" t="s">
        <v>145</v>
      </c>
      <c r="F533" s="87">
        <v>906.0</v>
      </c>
      <c r="G533" s="105">
        <v>38230.0</v>
      </c>
      <c r="H533" s="93" t="s">
        <v>1266</v>
      </c>
      <c r="I533" s="93"/>
      <c r="J533" s="93" t="s">
        <v>147</v>
      </c>
      <c r="K533" s="93" t="s">
        <v>147</v>
      </c>
      <c r="L533" s="93" t="s">
        <v>148</v>
      </c>
      <c r="M533" s="93" t="s">
        <v>147</v>
      </c>
      <c r="N533" s="89" t="s">
        <v>147</v>
      </c>
      <c r="O533" s="90"/>
      <c r="P533" s="94" t="s">
        <v>1267</v>
      </c>
      <c r="Q533" s="92"/>
      <c r="R533" s="56"/>
      <c r="S533" s="56"/>
      <c r="T533" s="56"/>
      <c r="U533" s="56"/>
      <c r="V533" s="56"/>
      <c r="W533" s="56"/>
      <c r="X533" s="56"/>
      <c r="Y533" s="56"/>
      <c r="Z533" s="56"/>
      <c r="AA533" s="56"/>
      <c r="AB533" s="56"/>
      <c r="AC533" s="56"/>
      <c r="AD533" s="56"/>
      <c r="AE533" s="56"/>
      <c r="AF533" s="56"/>
      <c r="AG533" s="56"/>
      <c r="AH533" s="56"/>
      <c r="AI533" s="56"/>
      <c r="AJ533" s="56"/>
    </row>
    <row r="534" ht="28.5" customHeight="1">
      <c r="A534" s="85">
        <v>530.0</v>
      </c>
      <c r="B534" s="79" t="s">
        <v>1247</v>
      </c>
      <c r="C534" s="79" t="s">
        <v>1243</v>
      </c>
      <c r="D534" s="79" t="s">
        <v>144</v>
      </c>
      <c r="E534" s="86" t="s">
        <v>145</v>
      </c>
      <c r="F534" s="87">
        <v>890.0</v>
      </c>
      <c r="G534" s="105">
        <v>38175.0</v>
      </c>
      <c r="H534" s="93" t="s">
        <v>1268</v>
      </c>
      <c r="I534" s="93"/>
      <c r="J534" s="93" t="s">
        <v>147</v>
      </c>
      <c r="K534" s="93"/>
      <c r="L534" s="93" t="s">
        <v>148</v>
      </c>
      <c r="M534" s="93" t="s">
        <v>147</v>
      </c>
      <c r="N534" s="89"/>
      <c r="O534" s="90"/>
      <c r="P534" s="89"/>
      <c r="Q534" s="92"/>
      <c r="R534" s="56"/>
      <c r="S534" s="56"/>
      <c r="T534" s="56"/>
      <c r="U534" s="56"/>
      <c r="V534" s="56"/>
      <c r="W534" s="56"/>
      <c r="X534" s="56"/>
      <c r="Y534" s="56"/>
      <c r="Z534" s="56"/>
      <c r="AA534" s="56"/>
      <c r="AB534" s="56"/>
      <c r="AC534" s="56"/>
      <c r="AD534" s="56"/>
      <c r="AE534" s="56"/>
      <c r="AF534" s="56"/>
      <c r="AG534" s="56"/>
      <c r="AH534" s="56"/>
      <c r="AI534" s="56"/>
      <c r="AJ534" s="56"/>
    </row>
    <row r="535" ht="28.5" customHeight="1">
      <c r="A535" s="85">
        <v>531.0</v>
      </c>
      <c r="B535" s="79" t="s">
        <v>1247</v>
      </c>
      <c r="C535" s="79" t="s">
        <v>1243</v>
      </c>
      <c r="D535" s="79" t="s">
        <v>144</v>
      </c>
      <c r="E535" s="86" t="s">
        <v>145</v>
      </c>
      <c r="F535" s="87">
        <v>860.0</v>
      </c>
      <c r="G535" s="105">
        <v>37981.0</v>
      </c>
      <c r="H535" s="93" t="s">
        <v>1269</v>
      </c>
      <c r="I535" s="93"/>
      <c r="J535" s="93" t="s">
        <v>147</v>
      </c>
      <c r="K535" s="93"/>
      <c r="L535" s="93" t="s">
        <v>148</v>
      </c>
      <c r="M535" s="93" t="s">
        <v>147</v>
      </c>
      <c r="N535" s="89" t="s">
        <v>147</v>
      </c>
      <c r="O535" s="90"/>
      <c r="P535" s="89" t="s">
        <v>1270</v>
      </c>
      <c r="Q535" s="92"/>
      <c r="R535" s="56"/>
      <c r="S535" s="56"/>
      <c r="T535" s="56"/>
      <c r="U535" s="56"/>
      <c r="V535" s="56"/>
      <c r="W535" s="56"/>
      <c r="X535" s="56"/>
      <c r="Y535" s="56"/>
      <c r="Z535" s="56"/>
      <c r="AA535" s="56"/>
      <c r="AB535" s="56"/>
      <c r="AC535" s="56"/>
      <c r="AD535" s="56"/>
      <c r="AE535" s="56"/>
      <c r="AF535" s="56"/>
      <c r="AG535" s="56"/>
      <c r="AH535" s="56"/>
      <c r="AI535" s="56"/>
      <c r="AJ535" s="56"/>
    </row>
    <row r="536" ht="28.5" customHeight="1">
      <c r="A536" s="85">
        <v>532.0</v>
      </c>
      <c r="B536" s="79" t="s">
        <v>1247</v>
      </c>
      <c r="C536" s="79" t="s">
        <v>1243</v>
      </c>
      <c r="D536" s="79" t="s">
        <v>144</v>
      </c>
      <c r="E536" s="86" t="s">
        <v>145</v>
      </c>
      <c r="F536" s="87">
        <v>797.0</v>
      </c>
      <c r="G536" s="105">
        <v>37650.0</v>
      </c>
      <c r="H536" s="93" t="s">
        <v>1271</v>
      </c>
      <c r="I536" s="93"/>
      <c r="J536" s="93" t="s">
        <v>147</v>
      </c>
      <c r="K536" s="93"/>
      <c r="L536" s="93" t="s">
        <v>148</v>
      </c>
      <c r="M536" s="93" t="s">
        <v>147</v>
      </c>
      <c r="N536" s="89"/>
      <c r="O536" s="90"/>
      <c r="P536" s="89"/>
      <c r="Q536" s="92"/>
      <c r="R536" s="56"/>
      <c r="S536" s="56"/>
      <c r="T536" s="56"/>
      <c r="U536" s="56"/>
      <c r="V536" s="56"/>
      <c r="W536" s="56"/>
      <c r="X536" s="56"/>
      <c r="Y536" s="56"/>
      <c r="Z536" s="56"/>
      <c r="AA536" s="56"/>
      <c r="AB536" s="56"/>
      <c r="AC536" s="56"/>
      <c r="AD536" s="56"/>
      <c r="AE536" s="56"/>
      <c r="AF536" s="56"/>
      <c r="AG536" s="56"/>
      <c r="AH536" s="56"/>
      <c r="AI536" s="56"/>
      <c r="AJ536" s="56"/>
    </row>
    <row r="537" ht="28.5" customHeight="1">
      <c r="A537" s="78">
        <v>533.0</v>
      </c>
      <c r="B537" s="79" t="s">
        <v>1247</v>
      </c>
      <c r="C537" s="79" t="s">
        <v>1243</v>
      </c>
      <c r="D537" s="79" t="s">
        <v>144</v>
      </c>
      <c r="E537" s="86" t="s">
        <v>145</v>
      </c>
      <c r="F537" s="106">
        <v>640.0</v>
      </c>
      <c r="G537" s="105">
        <v>36896.0</v>
      </c>
      <c r="H537" s="93" t="s">
        <v>1272</v>
      </c>
      <c r="I537" s="93" t="s">
        <v>1256</v>
      </c>
      <c r="J537" s="93" t="s">
        <v>147</v>
      </c>
      <c r="K537" s="93"/>
      <c r="L537" s="93" t="s">
        <v>148</v>
      </c>
      <c r="M537" s="93"/>
      <c r="N537" s="89"/>
      <c r="O537" s="90" t="s">
        <v>147</v>
      </c>
      <c r="P537" s="160" t="s">
        <v>1273</v>
      </c>
      <c r="Q537" s="92"/>
      <c r="R537" s="56"/>
      <c r="S537" s="56"/>
      <c r="T537" s="56"/>
      <c r="U537" s="56"/>
      <c r="V537" s="56"/>
      <c r="W537" s="56"/>
      <c r="X537" s="56"/>
      <c r="Y537" s="56"/>
      <c r="Z537" s="56"/>
      <c r="AA537" s="56"/>
      <c r="AB537" s="56"/>
      <c r="AC537" s="56"/>
      <c r="AD537" s="56"/>
      <c r="AE537" s="56"/>
      <c r="AF537" s="56"/>
      <c r="AG537" s="56"/>
      <c r="AH537" s="56"/>
      <c r="AI537" s="56"/>
      <c r="AJ537" s="56"/>
    </row>
    <row r="538" ht="28.5" customHeight="1">
      <c r="A538" s="85">
        <v>534.0</v>
      </c>
      <c r="B538" s="79" t="s">
        <v>1247</v>
      </c>
      <c r="C538" s="79" t="s">
        <v>1243</v>
      </c>
      <c r="D538" s="79" t="s">
        <v>144</v>
      </c>
      <c r="E538" s="86" t="s">
        <v>145</v>
      </c>
      <c r="F538" s="106">
        <v>700.0</v>
      </c>
      <c r="G538" s="105">
        <v>37202.0</v>
      </c>
      <c r="H538" s="93" t="s">
        <v>1274</v>
      </c>
      <c r="I538" s="93"/>
      <c r="J538" s="93" t="s">
        <v>147</v>
      </c>
      <c r="K538" s="93"/>
      <c r="L538" s="93" t="s">
        <v>148</v>
      </c>
      <c r="M538" s="93" t="s">
        <v>147</v>
      </c>
      <c r="N538" s="89" t="s">
        <v>147</v>
      </c>
      <c r="O538" s="90"/>
      <c r="P538" s="89" t="s">
        <v>1275</v>
      </c>
      <c r="Q538" s="92"/>
      <c r="R538" s="56"/>
      <c r="S538" s="56"/>
      <c r="T538" s="56"/>
      <c r="U538" s="56"/>
      <c r="V538" s="56"/>
      <c r="W538" s="56"/>
      <c r="X538" s="56"/>
      <c r="Y538" s="56"/>
      <c r="Z538" s="56"/>
      <c r="AA538" s="56"/>
      <c r="AB538" s="56"/>
      <c r="AC538" s="56"/>
      <c r="AD538" s="56"/>
      <c r="AE538" s="56"/>
      <c r="AF538" s="56"/>
      <c r="AG538" s="56"/>
      <c r="AH538" s="56"/>
      <c r="AI538" s="56"/>
      <c r="AJ538" s="56"/>
    </row>
    <row r="539" ht="28.5" customHeight="1">
      <c r="A539" s="85">
        <v>535.0</v>
      </c>
      <c r="B539" s="79" t="s">
        <v>1247</v>
      </c>
      <c r="C539" s="79" t="s">
        <v>1243</v>
      </c>
      <c r="D539" s="79" t="s">
        <v>144</v>
      </c>
      <c r="E539" s="86" t="s">
        <v>145</v>
      </c>
      <c r="F539" s="106">
        <v>610.0</v>
      </c>
      <c r="G539" s="105">
        <v>36753.0</v>
      </c>
      <c r="H539" s="93" t="s">
        <v>1276</v>
      </c>
      <c r="I539" s="93"/>
      <c r="J539" s="93" t="s">
        <v>147</v>
      </c>
      <c r="K539" s="93"/>
      <c r="L539" s="93" t="s">
        <v>148</v>
      </c>
      <c r="M539" s="93" t="s">
        <v>147</v>
      </c>
      <c r="N539" s="89" t="s">
        <v>147</v>
      </c>
      <c r="O539" s="90"/>
      <c r="P539" s="89" t="s">
        <v>1277</v>
      </c>
      <c r="Q539" s="92"/>
      <c r="R539" s="56"/>
      <c r="S539" s="56"/>
      <c r="T539" s="56"/>
      <c r="U539" s="56"/>
      <c r="V539" s="56"/>
      <c r="W539" s="56"/>
      <c r="X539" s="56"/>
      <c r="Y539" s="56"/>
      <c r="Z539" s="56"/>
      <c r="AA539" s="56"/>
      <c r="AB539" s="56"/>
      <c r="AC539" s="56"/>
      <c r="AD539" s="56"/>
      <c r="AE539" s="56"/>
      <c r="AF539" s="56"/>
      <c r="AG539" s="56"/>
      <c r="AH539" s="56"/>
      <c r="AI539" s="56"/>
      <c r="AJ539" s="56"/>
    </row>
    <row r="540" ht="28.5" customHeight="1">
      <c r="A540" s="78">
        <v>536.0</v>
      </c>
      <c r="B540" s="79" t="s">
        <v>1247</v>
      </c>
      <c r="C540" s="79" t="s">
        <v>1243</v>
      </c>
      <c r="D540" s="79" t="s">
        <v>144</v>
      </c>
      <c r="E540" s="86" t="s">
        <v>145</v>
      </c>
      <c r="F540" s="106">
        <v>599.0</v>
      </c>
      <c r="G540" s="105">
        <v>36731.0</v>
      </c>
      <c r="H540" s="93" t="s">
        <v>1278</v>
      </c>
      <c r="I540" s="93" t="s">
        <v>1279</v>
      </c>
      <c r="J540" s="93" t="s">
        <v>147</v>
      </c>
      <c r="K540" s="93"/>
      <c r="L540" s="93" t="s">
        <v>148</v>
      </c>
      <c r="M540" s="93" t="s">
        <v>147</v>
      </c>
      <c r="N540" s="89" t="s">
        <v>147</v>
      </c>
      <c r="O540" s="90"/>
      <c r="P540" s="89" t="s">
        <v>1280</v>
      </c>
      <c r="Q540" s="92"/>
      <c r="R540" s="56"/>
      <c r="S540" s="56"/>
      <c r="T540" s="56"/>
      <c r="U540" s="56"/>
      <c r="V540" s="56"/>
      <c r="W540" s="56"/>
      <c r="X540" s="56"/>
      <c r="Y540" s="56"/>
      <c r="Z540" s="56"/>
      <c r="AA540" s="56"/>
      <c r="AB540" s="56"/>
      <c r="AC540" s="56"/>
      <c r="AD540" s="56"/>
      <c r="AE540" s="56"/>
      <c r="AF540" s="56"/>
      <c r="AG540" s="56"/>
      <c r="AH540" s="56"/>
      <c r="AI540" s="56"/>
      <c r="AJ540" s="56"/>
    </row>
    <row r="541" ht="28.5" customHeight="1">
      <c r="A541" s="85">
        <v>537.0</v>
      </c>
      <c r="B541" s="79" t="s">
        <v>1247</v>
      </c>
      <c r="C541" s="79" t="s">
        <v>1243</v>
      </c>
      <c r="D541" s="79" t="s">
        <v>144</v>
      </c>
      <c r="E541" s="86" t="s">
        <v>145</v>
      </c>
      <c r="F541" s="106">
        <v>600.0</v>
      </c>
      <c r="G541" s="105">
        <v>36731.0</v>
      </c>
      <c r="H541" s="93" t="s">
        <v>1281</v>
      </c>
      <c r="I541" s="93"/>
      <c r="J541" s="93" t="s">
        <v>147</v>
      </c>
      <c r="K541" s="93"/>
      <c r="L541" s="93" t="s">
        <v>148</v>
      </c>
      <c r="M541" s="93" t="s">
        <v>147</v>
      </c>
      <c r="N541" s="89" t="s">
        <v>147</v>
      </c>
      <c r="O541" s="90"/>
      <c r="P541" s="89" t="s">
        <v>1282</v>
      </c>
      <c r="Q541" s="92"/>
      <c r="R541" s="56"/>
      <c r="S541" s="56"/>
      <c r="T541" s="56"/>
      <c r="U541" s="56"/>
      <c r="V541" s="56"/>
      <c r="W541" s="56"/>
      <c r="X541" s="56"/>
      <c r="Y541" s="56"/>
      <c r="Z541" s="56"/>
      <c r="AA541" s="56"/>
      <c r="AB541" s="56"/>
      <c r="AC541" s="56"/>
      <c r="AD541" s="56"/>
      <c r="AE541" s="56"/>
      <c r="AF541" s="56"/>
      <c r="AG541" s="56"/>
      <c r="AH541" s="56"/>
      <c r="AI541" s="56"/>
      <c r="AJ541" s="56"/>
    </row>
    <row r="542" ht="28.5" customHeight="1">
      <c r="A542" s="85">
        <v>538.0</v>
      </c>
      <c r="B542" s="79" t="s">
        <v>1247</v>
      </c>
      <c r="C542" s="79" t="s">
        <v>1243</v>
      </c>
      <c r="D542" s="79" t="s">
        <v>144</v>
      </c>
      <c r="E542" s="86" t="s">
        <v>145</v>
      </c>
      <c r="F542" s="87">
        <v>550.0</v>
      </c>
      <c r="G542" s="105">
        <v>36524.0</v>
      </c>
      <c r="H542" s="93" t="s">
        <v>1283</v>
      </c>
      <c r="I542" s="93"/>
      <c r="J542" s="93" t="s">
        <v>147</v>
      </c>
      <c r="K542" s="93"/>
      <c r="L542" s="93" t="s">
        <v>148</v>
      </c>
      <c r="M542" s="93" t="s">
        <v>147</v>
      </c>
      <c r="N542" s="89" t="s">
        <v>147</v>
      </c>
      <c r="O542" s="90"/>
      <c r="P542" s="89" t="s">
        <v>1284</v>
      </c>
      <c r="Q542" s="92"/>
      <c r="R542" s="56"/>
      <c r="S542" s="56"/>
      <c r="T542" s="56"/>
      <c r="U542" s="56"/>
      <c r="V542" s="56"/>
      <c r="W542" s="56"/>
      <c r="X542" s="56"/>
      <c r="Y542" s="56"/>
      <c r="Z542" s="56"/>
      <c r="AA542" s="56"/>
      <c r="AB542" s="56"/>
      <c r="AC542" s="56"/>
      <c r="AD542" s="56"/>
      <c r="AE542" s="56"/>
      <c r="AF542" s="56"/>
      <c r="AG542" s="56"/>
      <c r="AH542" s="56"/>
      <c r="AI542" s="56"/>
      <c r="AJ542" s="56"/>
    </row>
    <row r="543" ht="28.5" customHeight="1">
      <c r="A543" s="78">
        <v>539.0</v>
      </c>
      <c r="B543" s="79" t="s">
        <v>1247</v>
      </c>
      <c r="C543" s="79" t="s">
        <v>1243</v>
      </c>
      <c r="D543" s="79" t="s">
        <v>144</v>
      </c>
      <c r="E543" s="86" t="s">
        <v>145</v>
      </c>
      <c r="F543" s="87">
        <v>476.0</v>
      </c>
      <c r="G543" s="105">
        <v>36045.0</v>
      </c>
      <c r="H543" s="93" t="s">
        <v>1285</v>
      </c>
      <c r="I543" s="93"/>
      <c r="J543" s="93" t="s">
        <v>147</v>
      </c>
      <c r="K543" s="93"/>
      <c r="L543" s="93" t="s">
        <v>148</v>
      </c>
      <c r="M543" s="93" t="s">
        <v>147</v>
      </c>
      <c r="N543" s="89"/>
      <c r="O543" s="90"/>
      <c r="P543" s="89" t="s">
        <v>1286</v>
      </c>
      <c r="Q543" s="92"/>
      <c r="R543" s="56"/>
      <c r="S543" s="56"/>
      <c r="T543" s="56"/>
      <c r="U543" s="56"/>
      <c r="V543" s="56"/>
      <c r="W543" s="56"/>
      <c r="X543" s="56"/>
      <c r="Y543" s="56"/>
      <c r="Z543" s="56"/>
      <c r="AA543" s="56"/>
      <c r="AB543" s="56"/>
      <c r="AC543" s="56"/>
      <c r="AD543" s="56"/>
      <c r="AE543" s="56"/>
      <c r="AF543" s="56"/>
      <c r="AG543" s="56"/>
      <c r="AH543" s="56"/>
      <c r="AI543" s="56"/>
      <c r="AJ543" s="56"/>
    </row>
    <row r="544" ht="28.5" customHeight="1">
      <c r="A544" s="85">
        <v>540.0</v>
      </c>
      <c r="B544" s="79" t="s">
        <v>1247</v>
      </c>
      <c r="C544" s="79" t="s">
        <v>1243</v>
      </c>
      <c r="D544" s="79" t="s">
        <v>144</v>
      </c>
      <c r="E544" s="86" t="s">
        <v>145</v>
      </c>
      <c r="F544" s="87">
        <v>472.0</v>
      </c>
      <c r="G544" s="105">
        <v>36012.0</v>
      </c>
      <c r="H544" s="93" t="s">
        <v>1287</v>
      </c>
      <c r="I544" s="93"/>
      <c r="J544" s="93" t="s">
        <v>147</v>
      </c>
      <c r="K544" s="93"/>
      <c r="L544" s="93" t="s">
        <v>148</v>
      </c>
      <c r="M544" s="93" t="s">
        <v>147</v>
      </c>
      <c r="N544" s="89" t="s">
        <v>147</v>
      </c>
      <c r="O544" s="90"/>
      <c r="P544" s="89" t="s">
        <v>1288</v>
      </c>
      <c r="Q544" s="92"/>
      <c r="R544" s="56"/>
      <c r="S544" s="56"/>
      <c r="T544" s="56"/>
      <c r="U544" s="56"/>
      <c r="V544" s="56"/>
      <c r="W544" s="56"/>
      <c r="X544" s="56"/>
      <c r="Y544" s="56"/>
      <c r="Z544" s="56"/>
      <c r="AA544" s="56"/>
      <c r="AB544" s="56"/>
      <c r="AC544" s="56"/>
      <c r="AD544" s="56"/>
      <c r="AE544" s="56"/>
      <c r="AF544" s="56"/>
      <c r="AG544" s="56"/>
      <c r="AH544" s="56"/>
      <c r="AI544" s="56"/>
      <c r="AJ544" s="56"/>
    </row>
    <row r="545" ht="28.5" customHeight="1">
      <c r="A545" s="85">
        <v>541.0</v>
      </c>
      <c r="B545" s="79" t="s">
        <v>1247</v>
      </c>
      <c r="C545" s="79" t="s">
        <v>1243</v>
      </c>
      <c r="D545" s="79" t="s">
        <v>144</v>
      </c>
      <c r="E545" s="86" t="s">
        <v>145</v>
      </c>
      <c r="F545" s="87">
        <v>393.0</v>
      </c>
      <c r="G545" s="105">
        <v>35640.0</v>
      </c>
      <c r="H545" s="93" t="s">
        <v>1289</v>
      </c>
      <c r="I545" s="93" t="s">
        <v>1290</v>
      </c>
      <c r="J545" s="93" t="s">
        <v>147</v>
      </c>
      <c r="K545" s="93"/>
      <c r="L545" s="93" t="s">
        <v>148</v>
      </c>
      <c r="M545" s="93" t="s">
        <v>147</v>
      </c>
      <c r="N545" s="89"/>
      <c r="O545" s="90"/>
      <c r="P545" s="89"/>
      <c r="Q545" s="92"/>
      <c r="R545" s="56"/>
      <c r="S545" s="56"/>
      <c r="T545" s="56"/>
      <c r="U545" s="56"/>
      <c r="V545" s="56"/>
      <c r="W545" s="56"/>
      <c r="X545" s="56"/>
      <c r="Y545" s="56"/>
      <c r="Z545" s="56"/>
      <c r="AA545" s="56"/>
      <c r="AB545" s="56"/>
      <c r="AC545" s="56"/>
      <c r="AD545" s="56"/>
      <c r="AE545" s="56"/>
      <c r="AF545" s="56"/>
      <c r="AG545" s="56"/>
      <c r="AH545" s="56"/>
      <c r="AI545" s="56"/>
      <c r="AJ545" s="56"/>
    </row>
    <row r="546" ht="28.5" customHeight="1">
      <c r="A546" s="78">
        <v>542.0</v>
      </c>
      <c r="B546" s="79" t="s">
        <v>1247</v>
      </c>
      <c r="C546" s="79" t="s">
        <v>1243</v>
      </c>
      <c r="D546" s="79" t="s">
        <v>144</v>
      </c>
      <c r="E546" s="86" t="s">
        <v>145</v>
      </c>
      <c r="F546" s="87">
        <v>332.0</v>
      </c>
      <c r="G546" s="105">
        <v>35418.0</v>
      </c>
      <c r="H546" s="93" t="s">
        <v>1291</v>
      </c>
      <c r="I546" s="93"/>
      <c r="J546" s="93" t="s">
        <v>147</v>
      </c>
      <c r="K546" s="93"/>
      <c r="L546" s="93" t="s">
        <v>148</v>
      </c>
      <c r="M546" s="93" t="s">
        <v>147</v>
      </c>
      <c r="N546" s="89" t="s">
        <v>147</v>
      </c>
      <c r="O546" s="90"/>
      <c r="P546" s="89" t="s">
        <v>1292</v>
      </c>
      <c r="Q546" s="92"/>
      <c r="R546" s="56"/>
      <c r="S546" s="56"/>
      <c r="T546" s="56"/>
      <c r="U546" s="56"/>
      <c r="V546" s="56"/>
      <c r="W546" s="56"/>
      <c r="X546" s="56"/>
      <c r="Y546" s="56"/>
      <c r="Z546" s="56"/>
      <c r="AA546" s="56"/>
      <c r="AB546" s="56"/>
      <c r="AC546" s="56"/>
      <c r="AD546" s="56"/>
      <c r="AE546" s="56"/>
      <c r="AF546" s="56"/>
      <c r="AG546" s="56"/>
      <c r="AH546" s="56"/>
      <c r="AI546" s="56"/>
      <c r="AJ546" s="56"/>
    </row>
    <row r="547" ht="28.5" customHeight="1">
      <c r="A547" s="85">
        <v>543.0</v>
      </c>
      <c r="B547" s="79" t="s">
        <v>1247</v>
      </c>
      <c r="C547" s="79" t="s">
        <v>1243</v>
      </c>
      <c r="D547" s="79" t="s">
        <v>144</v>
      </c>
      <c r="E547" s="86" t="s">
        <v>145</v>
      </c>
      <c r="F547" s="87">
        <v>50.0</v>
      </c>
      <c r="G547" s="105">
        <v>33235.0</v>
      </c>
      <c r="H547" s="93" t="s">
        <v>1293</v>
      </c>
      <c r="I547" s="93"/>
      <c r="J547" s="93" t="s">
        <v>147</v>
      </c>
      <c r="K547" s="93"/>
      <c r="L547" s="93" t="s">
        <v>148</v>
      </c>
      <c r="M547" s="93" t="s">
        <v>147</v>
      </c>
      <c r="N547" s="89" t="s">
        <v>147</v>
      </c>
      <c r="O547" s="90"/>
      <c r="P547" s="89" t="s">
        <v>1294</v>
      </c>
      <c r="Q547" s="92"/>
      <c r="R547" s="56"/>
      <c r="S547" s="56"/>
      <c r="T547" s="56"/>
      <c r="U547" s="56"/>
      <c r="V547" s="56"/>
      <c r="W547" s="56"/>
      <c r="X547" s="56"/>
      <c r="Y547" s="56"/>
      <c r="Z547" s="56"/>
      <c r="AA547" s="56"/>
      <c r="AB547" s="56"/>
      <c r="AC547" s="56"/>
      <c r="AD547" s="56"/>
      <c r="AE547" s="56"/>
      <c r="AF547" s="56"/>
      <c r="AG547" s="56"/>
      <c r="AH547" s="56"/>
      <c r="AI547" s="56"/>
      <c r="AJ547" s="56"/>
    </row>
    <row r="548" ht="28.5" customHeight="1">
      <c r="A548" s="85">
        <v>544.0</v>
      </c>
      <c r="B548" s="79" t="s">
        <v>1247</v>
      </c>
      <c r="C548" s="79" t="s">
        <v>1243</v>
      </c>
      <c r="D548" s="79" t="s">
        <v>144</v>
      </c>
      <c r="E548" s="86" t="s">
        <v>145</v>
      </c>
      <c r="F548" s="87">
        <v>91.0</v>
      </c>
      <c r="G548" s="105">
        <v>32871.0</v>
      </c>
      <c r="H548" s="93" t="s">
        <v>1295</v>
      </c>
      <c r="I548" s="93"/>
      <c r="J548" s="93" t="s">
        <v>147</v>
      </c>
      <c r="K548" s="93"/>
      <c r="L548" s="93" t="s">
        <v>148</v>
      </c>
      <c r="M548" s="93" t="s">
        <v>147</v>
      </c>
      <c r="N548" s="89"/>
      <c r="O548" s="90"/>
      <c r="P548" s="89" t="s">
        <v>1296</v>
      </c>
      <c r="Q548" s="92"/>
      <c r="R548" s="56"/>
      <c r="S548" s="56"/>
      <c r="T548" s="56"/>
      <c r="U548" s="56"/>
      <c r="V548" s="56"/>
      <c r="W548" s="56"/>
      <c r="X548" s="56"/>
      <c r="Y548" s="56"/>
      <c r="Z548" s="56"/>
      <c r="AA548" s="56"/>
      <c r="AB548" s="56"/>
      <c r="AC548" s="56"/>
      <c r="AD548" s="56"/>
      <c r="AE548" s="56"/>
      <c r="AF548" s="56"/>
      <c r="AG548" s="56"/>
      <c r="AH548" s="56"/>
      <c r="AI548" s="56"/>
      <c r="AJ548" s="56"/>
    </row>
    <row r="549" ht="28.5" customHeight="1">
      <c r="A549" s="78">
        <v>545.0</v>
      </c>
      <c r="B549" s="79" t="s">
        <v>1247</v>
      </c>
      <c r="C549" s="79" t="s">
        <v>1243</v>
      </c>
      <c r="D549" s="79" t="s">
        <v>144</v>
      </c>
      <c r="E549" s="86" t="s">
        <v>145</v>
      </c>
      <c r="F549" s="87">
        <v>71.0</v>
      </c>
      <c r="G549" s="105">
        <v>32496.0</v>
      </c>
      <c r="H549" s="93" t="s">
        <v>1297</v>
      </c>
      <c r="I549" s="93"/>
      <c r="J549" s="93" t="s">
        <v>147</v>
      </c>
      <c r="K549" s="93"/>
      <c r="L549" s="93" t="s">
        <v>148</v>
      </c>
      <c r="M549" s="93" t="s">
        <v>147</v>
      </c>
      <c r="N549" s="89"/>
      <c r="O549" s="90"/>
      <c r="P549" s="89" t="s">
        <v>1298</v>
      </c>
      <c r="Q549" s="92"/>
      <c r="R549" s="56"/>
      <c r="S549" s="56"/>
      <c r="T549" s="56"/>
      <c r="U549" s="56"/>
      <c r="V549" s="56"/>
      <c r="W549" s="56"/>
      <c r="X549" s="56"/>
      <c r="Y549" s="56"/>
      <c r="Z549" s="56"/>
      <c r="AA549" s="56"/>
      <c r="AB549" s="56"/>
      <c r="AC549" s="56"/>
      <c r="AD549" s="56"/>
      <c r="AE549" s="56"/>
      <c r="AF549" s="56"/>
      <c r="AG549" s="56"/>
      <c r="AH549" s="56"/>
      <c r="AI549" s="56"/>
      <c r="AJ549" s="56"/>
    </row>
    <row r="550" ht="28.5" customHeight="1">
      <c r="A550" s="85">
        <v>546.0</v>
      </c>
      <c r="B550" s="79" t="s">
        <v>1247</v>
      </c>
      <c r="C550" s="79" t="s">
        <v>1243</v>
      </c>
      <c r="D550" s="79" t="s">
        <v>144</v>
      </c>
      <c r="E550" s="86" t="s">
        <v>145</v>
      </c>
      <c r="F550" s="87">
        <v>50.0</v>
      </c>
      <c r="G550" s="105">
        <v>31694.0</v>
      </c>
      <c r="H550" s="93" t="s">
        <v>1299</v>
      </c>
      <c r="I550" s="93"/>
      <c r="J550" s="93" t="s">
        <v>147</v>
      </c>
      <c r="K550" s="93"/>
      <c r="L550" s="93"/>
      <c r="M550" s="93" t="s">
        <v>147</v>
      </c>
      <c r="N550" s="89"/>
      <c r="O550" s="113"/>
      <c r="P550" s="89"/>
      <c r="Q550" s="92"/>
      <c r="R550" s="56"/>
      <c r="S550" s="56"/>
      <c r="T550" s="56"/>
      <c r="U550" s="56"/>
      <c r="V550" s="56"/>
      <c r="W550" s="56"/>
      <c r="X550" s="56"/>
      <c r="Y550" s="56"/>
      <c r="Z550" s="56"/>
      <c r="AA550" s="56"/>
      <c r="AB550" s="56"/>
      <c r="AC550" s="56"/>
      <c r="AD550" s="56"/>
      <c r="AE550" s="56"/>
      <c r="AF550" s="56"/>
      <c r="AG550" s="56"/>
      <c r="AH550" s="56"/>
      <c r="AI550" s="56"/>
      <c r="AJ550" s="56"/>
    </row>
    <row r="551" ht="28.5" customHeight="1">
      <c r="A551" s="85">
        <v>547.0</v>
      </c>
      <c r="B551" s="79" t="s">
        <v>1247</v>
      </c>
      <c r="C551" s="79" t="s">
        <v>1243</v>
      </c>
      <c r="D551" s="79" t="s">
        <v>144</v>
      </c>
      <c r="E551" s="86" t="s">
        <v>145</v>
      </c>
      <c r="F551" s="87">
        <v>32.0</v>
      </c>
      <c r="G551" s="105">
        <v>31446.0</v>
      </c>
      <c r="H551" s="93" t="s">
        <v>1300</v>
      </c>
      <c r="I551" s="93"/>
      <c r="J551" s="93" t="s">
        <v>147</v>
      </c>
      <c r="K551" s="93"/>
      <c r="L551" s="93" t="s">
        <v>148</v>
      </c>
      <c r="M551" s="93" t="s">
        <v>147</v>
      </c>
      <c r="N551" s="89"/>
      <c r="O551" s="90"/>
      <c r="P551" s="89"/>
      <c r="Q551" s="92"/>
      <c r="R551" s="56"/>
      <c r="S551" s="56"/>
      <c r="T551" s="56"/>
      <c r="U551" s="56"/>
      <c r="V551" s="56"/>
      <c r="W551" s="56"/>
      <c r="X551" s="56"/>
      <c r="Y551" s="56"/>
      <c r="Z551" s="56"/>
      <c r="AA551" s="56"/>
      <c r="AB551" s="56"/>
      <c r="AC551" s="56"/>
      <c r="AD551" s="56"/>
      <c r="AE551" s="56"/>
      <c r="AF551" s="56"/>
      <c r="AG551" s="56"/>
      <c r="AH551" s="56"/>
      <c r="AI551" s="56"/>
      <c r="AJ551" s="56"/>
    </row>
    <row r="552" ht="28.5" customHeight="1">
      <c r="A552" s="78">
        <v>548.0</v>
      </c>
      <c r="B552" s="79" t="s">
        <v>1247</v>
      </c>
      <c r="C552" s="79" t="s">
        <v>1243</v>
      </c>
      <c r="D552" s="79" t="s">
        <v>144</v>
      </c>
      <c r="E552" s="86" t="s">
        <v>145</v>
      </c>
      <c r="F552" s="87">
        <v>113.0</v>
      </c>
      <c r="G552" s="105">
        <v>31397.0</v>
      </c>
      <c r="H552" s="93" t="s">
        <v>1301</v>
      </c>
      <c r="I552" s="93"/>
      <c r="J552" s="93" t="s">
        <v>147</v>
      </c>
      <c r="K552" s="93"/>
      <c r="L552" s="93" t="s">
        <v>148</v>
      </c>
      <c r="M552" s="93" t="s">
        <v>147</v>
      </c>
      <c r="N552" s="89"/>
      <c r="O552" s="90"/>
      <c r="P552" s="89"/>
      <c r="Q552" s="92"/>
      <c r="R552" s="56"/>
      <c r="S552" s="56"/>
      <c r="T552" s="56"/>
      <c r="U552" s="56"/>
      <c r="V552" s="56"/>
      <c r="W552" s="56"/>
      <c r="X552" s="56"/>
      <c r="Y552" s="56"/>
      <c r="Z552" s="56"/>
      <c r="AA552" s="56"/>
      <c r="AB552" s="56"/>
      <c r="AC552" s="56"/>
      <c r="AD552" s="56"/>
      <c r="AE552" s="56"/>
      <c r="AF552" s="56"/>
      <c r="AG552" s="56"/>
      <c r="AH552" s="56"/>
      <c r="AI552" s="56"/>
      <c r="AJ552" s="56"/>
    </row>
    <row r="553" ht="28.5" customHeight="1">
      <c r="A553" s="85">
        <v>549.0</v>
      </c>
      <c r="B553" s="79" t="s">
        <v>1247</v>
      </c>
      <c r="C553" s="79" t="s">
        <v>1243</v>
      </c>
      <c r="D553" s="79" t="s">
        <v>144</v>
      </c>
      <c r="E553" s="86" t="s">
        <v>145</v>
      </c>
      <c r="F553" s="87">
        <v>62.0</v>
      </c>
      <c r="G553" s="105">
        <v>31306.0</v>
      </c>
      <c r="H553" s="93" t="s">
        <v>1302</v>
      </c>
      <c r="I553" s="93"/>
      <c r="J553" s="93" t="s">
        <v>147</v>
      </c>
      <c r="K553" s="93"/>
      <c r="L553" s="93" t="s">
        <v>148</v>
      </c>
      <c r="M553" s="93" t="s">
        <v>147</v>
      </c>
      <c r="N553" s="89"/>
      <c r="O553" s="90"/>
      <c r="P553" s="89"/>
      <c r="Q553" s="92"/>
      <c r="R553" s="56"/>
      <c r="S553" s="56"/>
      <c r="T553" s="56"/>
      <c r="U553" s="56"/>
      <c r="V553" s="56"/>
      <c r="W553" s="56"/>
      <c r="X553" s="56"/>
      <c r="Y553" s="56"/>
      <c r="Z553" s="56"/>
      <c r="AA553" s="56"/>
      <c r="AB553" s="56"/>
      <c r="AC553" s="56"/>
      <c r="AD553" s="56"/>
      <c r="AE553" s="56"/>
      <c r="AF553" s="56"/>
      <c r="AG553" s="56"/>
      <c r="AH553" s="56"/>
      <c r="AI553" s="56"/>
      <c r="AJ553" s="56"/>
    </row>
    <row r="554" ht="28.5" customHeight="1">
      <c r="A554" s="85">
        <v>550.0</v>
      </c>
      <c r="B554" s="79" t="s">
        <v>1247</v>
      </c>
      <c r="C554" s="79" t="s">
        <v>1243</v>
      </c>
      <c r="D554" s="79" t="s">
        <v>144</v>
      </c>
      <c r="E554" s="86" t="s">
        <v>145</v>
      </c>
      <c r="F554" s="87">
        <v>33.0</v>
      </c>
      <c r="G554" s="105">
        <v>31076.0</v>
      </c>
      <c r="H554" s="93" t="s">
        <v>1303</v>
      </c>
      <c r="I554" s="93"/>
      <c r="J554" s="93" t="s">
        <v>147</v>
      </c>
      <c r="K554" s="93"/>
      <c r="L554" s="93" t="s">
        <v>148</v>
      </c>
      <c r="M554" s="93" t="s">
        <v>147</v>
      </c>
      <c r="N554" s="89"/>
      <c r="O554" s="90"/>
      <c r="P554" s="89"/>
      <c r="Q554" s="92"/>
      <c r="R554" s="56"/>
      <c r="S554" s="56"/>
      <c r="T554" s="56"/>
      <c r="U554" s="56"/>
      <c r="V554" s="56"/>
      <c r="W554" s="56"/>
      <c r="X554" s="56"/>
      <c r="Y554" s="56"/>
      <c r="Z554" s="56"/>
      <c r="AA554" s="56"/>
      <c r="AB554" s="56"/>
      <c r="AC554" s="56"/>
      <c r="AD554" s="56"/>
      <c r="AE554" s="56"/>
      <c r="AF554" s="56"/>
      <c r="AG554" s="56"/>
      <c r="AH554" s="56"/>
      <c r="AI554" s="56"/>
      <c r="AJ554" s="56"/>
    </row>
    <row r="555" ht="28.5" customHeight="1">
      <c r="A555" s="85">
        <v>551.0</v>
      </c>
      <c r="B555" s="79" t="s">
        <v>1247</v>
      </c>
      <c r="C555" s="79" t="s">
        <v>1243</v>
      </c>
      <c r="D555" s="79" t="s">
        <v>144</v>
      </c>
      <c r="E555" s="86" t="s">
        <v>145</v>
      </c>
      <c r="F555" s="87">
        <v>44.0</v>
      </c>
      <c r="G555" s="105">
        <v>29584.0</v>
      </c>
      <c r="H555" s="93" t="s">
        <v>1304</v>
      </c>
      <c r="I555" s="93"/>
      <c r="J555" s="93" t="s">
        <v>147</v>
      </c>
      <c r="K555" s="93"/>
      <c r="L555" s="93" t="s">
        <v>148</v>
      </c>
      <c r="M555" s="93" t="s">
        <v>147</v>
      </c>
      <c r="N555" s="89"/>
      <c r="O555" s="90"/>
      <c r="P555" s="89"/>
      <c r="Q555" s="92"/>
      <c r="R555" s="56"/>
      <c r="S555" s="56"/>
      <c r="T555" s="56"/>
      <c r="U555" s="56"/>
      <c r="V555" s="56"/>
      <c r="W555" s="56"/>
      <c r="X555" s="56"/>
      <c r="Y555" s="56"/>
      <c r="Z555" s="56"/>
      <c r="AA555" s="56"/>
      <c r="AB555" s="56"/>
      <c r="AC555" s="56"/>
      <c r="AD555" s="56"/>
      <c r="AE555" s="56"/>
      <c r="AF555" s="56"/>
      <c r="AG555" s="56"/>
      <c r="AH555" s="56"/>
      <c r="AI555" s="56"/>
      <c r="AJ555" s="56"/>
    </row>
    <row r="556" ht="28.5" customHeight="1">
      <c r="A556" s="85">
        <v>552.0</v>
      </c>
      <c r="B556" s="79" t="s">
        <v>1247</v>
      </c>
      <c r="C556" s="79" t="s">
        <v>1243</v>
      </c>
      <c r="D556" s="79" t="s">
        <v>144</v>
      </c>
      <c r="E556" s="86" t="s">
        <v>145</v>
      </c>
      <c r="F556" s="87">
        <v>7.0</v>
      </c>
      <c r="G556" s="105" t="s">
        <v>1305</v>
      </c>
      <c r="H556" s="93" t="s">
        <v>1306</v>
      </c>
      <c r="I556" s="93"/>
      <c r="J556" s="93" t="s">
        <v>147</v>
      </c>
      <c r="K556" s="93"/>
      <c r="L556" s="93" t="s">
        <v>148</v>
      </c>
      <c r="M556" s="93" t="s">
        <v>147</v>
      </c>
      <c r="N556" s="89" t="s">
        <v>147</v>
      </c>
      <c r="O556" s="90"/>
      <c r="P556" s="89" t="s">
        <v>1307</v>
      </c>
      <c r="Q556" s="92"/>
      <c r="R556" s="56"/>
      <c r="S556" s="56"/>
      <c r="T556" s="56"/>
      <c r="U556" s="56"/>
      <c r="V556" s="56"/>
      <c r="W556" s="56"/>
      <c r="X556" s="56"/>
      <c r="Y556" s="56"/>
      <c r="Z556" s="56"/>
      <c r="AA556" s="56"/>
      <c r="AB556" s="56"/>
      <c r="AC556" s="56"/>
      <c r="AD556" s="56"/>
      <c r="AE556" s="56"/>
      <c r="AF556" s="56"/>
      <c r="AG556" s="56"/>
      <c r="AH556" s="56"/>
      <c r="AI556" s="56"/>
      <c r="AJ556" s="56"/>
    </row>
    <row r="557" ht="28.5" customHeight="1">
      <c r="A557" s="78">
        <v>553.0</v>
      </c>
      <c r="B557" s="79" t="s">
        <v>1247</v>
      </c>
      <c r="C557" s="79" t="s">
        <v>1243</v>
      </c>
      <c r="D557" s="79" t="s">
        <v>144</v>
      </c>
      <c r="E557" s="86" t="s">
        <v>145</v>
      </c>
      <c r="F557" s="87">
        <v>44.0</v>
      </c>
      <c r="G557" s="105">
        <v>28478.0</v>
      </c>
      <c r="H557" s="93" t="s">
        <v>1308</v>
      </c>
      <c r="I557" s="93"/>
      <c r="J557" s="93" t="s">
        <v>147</v>
      </c>
      <c r="K557" s="93"/>
      <c r="L557" s="93" t="s">
        <v>148</v>
      </c>
      <c r="M557" s="93" t="s">
        <v>147</v>
      </c>
      <c r="N557" s="89"/>
      <c r="O557" s="90"/>
      <c r="P557" s="89"/>
      <c r="Q557" s="92"/>
      <c r="R557" s="56"/>
      <c r="S557" s="56"/>
      <c r="T557" s="56"/>
      <c r="U557" s="56"/>
      <c r="V557" s="56"/>
      <c r="W557" s="56"/>
      <c r="X557" s="56"/>
      <c r="Y557" s="56"/>
      <c r="Z557" s="56"/>
      <c r="AA557" s="56"/>
      <c r="AB557" s="56"/>
      <c r="AC557" s="56"/>
      <c r="AD557" s="56"/>
      <c r="AE557" s="56"/>
      <c r="AF557" s="56"/>
      <c r="AG557" s="56"/>
      <c r="AH557" s="56"/>
      <c r="AI557" s="56"/>
      <c r="AJ557" s="56"/>
    </row>
    <row r="558" ht="28.5" customHeight="1">
      <c r="A558" s="85">
        <v>554.0</v>
      </c>
      <c r="B558" s="79" t="s">
        <v>1247</v>
      </c>
      <c r="C558" s="79" t="s">
        <v>1243</v>
      </c>
      <c r="D558" s="79" t="s">
        <v>144</v>
      </c>
      <c r="E558" s="86" t="s">
        <v>145</v>
      </c>
      <c r="F558" s="87">
        <v>4.0</v>
      </c>
      <c r="G558" s="105">
        <v>27780.0</v>
      </c>
      <c r="H558" s="93" t="s">
        <v>1309</v>
      </c>
      <c r="I558" s="93"/>
      <c r="J558" s="93" t="s">
        <v>147</v>
      </c>
      <c r="K558" s="93"/>
      <c r="L558" s="93" t="s">
        <v>148</v>
      </c>
      <c r="M558" s="93" t="s">
        <v>147</v>
      </c>
      <c r="N558" s="89" t="s">
        <v>147</v>
      </c>
      <c r="O558" s="90"/>
      <c r="P558" s="89" t="s">
        <v>1310</v>
      </c>
      <c r="Q558" s="92"/>
      <c r="R558" s="56"/>
      <c r="S558" s="56"/>
      <c r="T558" s="56"/>
      <c r="U558" s="56"/>
      <c r="V558" s="56"/>
      <c r="W558" s="56"/>
      <c r="X558" s="56"/>
      <c r="Y558" s="56"/>
      <c r="Z558" s="56"/>
      <c r="AA558" s="56"/>
      <c r="AB558" s="56"/>
      <c r="AC558" s="56"/>
      <c r="AD558" s="56"/>
      <c r="AE558" s="56"/>
      <c r="AF558" s="56"/>
      <c r="AG558" s="56"/>
      <c r="AH558" s="56"/>
      <c r="AI558" s="56"/>
      <c r="AJ558" s="56"/>
    </row>
    <row r="559" ht="28.5" customHeight="1">
      <c r="A559" s="85">
        <v>555.0</v>
      </c>
      <c r="B559" s="79" t="s">
        <v>1247</v>
      </c>
      <c r="C559" s="79" t="s">
        <v>1243</v>
      </c>
      <c r="D559" s="79" t="s">
        <v>144</v>
      </c>
      <c r="E559" s="86" t="s">
        <v>145</v>
      </c>
      <c r="F559" s="87">
        <v>12.0</v>
      </c>
      <c r="G559" s="105">
        <v>27410.0</v>
      </c>
      <c r="H559" s="93" t="s">
        <v>1311</v>
      </c>
      <c r="I559" s="93"/>
      <c r="J559" s="93" t="s">
        <v>147</v>
      </c>
      <c r="K559" s="93"/>
      <c r="L559" s="93" t="s">
        <v>148</v>
      </c>
      <c r="M559" s="93" t="s">
        <v>147</v>
      </c>
      <c r="N559" s="89"/>
      <c r="O559" s="90"/>
      <c r="P559" s="89"/>
      <c r="Q559" s="92"/>
      <c r="R559" s="56"/>
      <c r="S559" s="56"/>
      <c r="T559" s="56"/>
      <c r="U559" s="56"/>
      <c r="V559" s="56"/>
      <c r="W559" s="56"/>
      <c r="X559" s="56"/>
      <c r="Y559" s="56"/>
      <c r="Z559" s="56"/>
      <c r="AA559" s="56"/>
      <c r="AB559" s="56"/>
      <c r="AC559" s="56"/>
      <c r="AD559" s="56"/>
      <c r="AE559" s="56"/>
      <c r="AF559" s="56"/>
      <c r="AG559" s="56"/>
      <c r="AH559" s="56"/>
      <c r="AI559" s="56"/>
      <c r="AJ559" s="56"/>
    </row>
    <row r="560" ht="28.5" customHeight="1">
      <c r="A560" s="78">
        <v>556.0</v>
      </c>
      <c r="B560" s="79" t="s">
        <v>1247</v>
      </c>
      <c r="C560" s="79" t="s">
        <v>1243</v>
      </c>
      <c r="D560" s="79" t="s">
        <v>144</v>
      </c>
      <c r="E560" s="86" t="s">
        <v>145</v>
      </c>
      <c r="F560" s="87">
        <v>33.0</v>
      </c>
      <c r="G560" s="105">
        <v>27029.0</v>
      </c>
      <c r="H560" s="93" t="s">
        <v>1312</v>
      </c>
      <c r="I560" s="93"/>
      <c r="J560" s="93" t="s">
        <v>147</v>
      </c>
      <c r="K560" s="93"/>
      <c r="L560" s="93" t="s">
        <v>148</v>
      </c>
      <c r="M560" s="93" t="s">
        <v>147</v>
      </c>
      <c r="N560" s="89"/>
      <c r="O560" s="90"/>
      <c r="P560" s="89"/>
      <c r="Q560" s="92"/>
      <c r="R560" s="56"/>
      <c r="S560" s="56"/>
      <c r="T560" s="56"/>
      <c r="U560" s="56"/>
      <c r="V560" s="56"/>
      <c r="W560" s="56"/>
      <c r="X560" s="56"/>
      <c r="Y560" s="56"/>
      <c r="Z560" s="56"/>
      <c r="AA560" s="56"/>
      <c r="AB560" s="56"/>
      <c r="AC560" s="56"/>
      <c r="AD560" s="56"/>
      <c r="AE560" s="56"/>
      <c r="AF560" s="56"/>
      <c r="AG560" s="56"/>
      <c r="AH560" s="56"/>
      <c r="AI560" s="56"/>
      <c r="AJ560" s="56"/>
    </row>
    <row r="561" ht="28.5" customHeight="1">
      <c r="A561" s="85">
        <v>557.0</v>
      </c>
      <c r="B561" s="79" t="s">
        <v>1247</v>
      </c>
      <c r="C561" s="79" t="s">
        <v>1243</v>
      </c>
      <c r="D561" s="79" t="s">
        <v>144</v>
      </c>
      <c r="E561" s="86" t="s">
        <v>145</v>
      </c>
      <c r="F561" s="87">
        <v>5.0</v>
      </c>
      <c r="G561" s="105">
        <v>25489.0</v>
      </c>
      <c r="H561" s="93" t="s">
        <v>1313</v>
      </c>
      <c r="I561" s="93"/>
      <c r="J561" s="93" t="s">
        <v>147</v>
      </c>
      <c r="K561" s="93"/>
      <c r="L561" s="93" t="s">
        <v>148</v>
      </c>
      <c r="M561" s="93" t="s">
        <v>147</v>
      </c>
      <c r="N561" s="89"/>
      <c r="O561" s="90"/>
      <c r="P561" s="89"/>
      <c r="Q561" s="92"/>
      <c r="R561" s="56"/>
      <c r="S561" s="56"/>
      <c r="T561" s="56"/>
      <c r="U561" s="56"/>
      <c r="V561" s="56"/>
      <c r="W561" s="56"/>
      <c r="X561" s="56"/>
      <c r="Y561" s="56"/>
      <c r="Z561" s="56"/>
      <c r="AA561" s="56"/>
      <c r="AB561" s="56"/>
      <c r="AC561" s="56"/>
      <c r="AD561" s="56"/>
      <c r="AE561" s="56"/>
      <c r="AF561" s="56"/>
      <c r="AG561" s="56"/>
      <c r="AH561" s="56"/>
      <c r="AI561" s="56"/>
      <c r="AJ561" s="56"/>
    </row>
    <row r="562" ht="28.5" customHeight="1">
      <c r="A562" s="85">
        <v>558.0</v>
      </c>
      <c r="B562" s="79" t="s">
        <v>1247</v>
      </c>
      <c r="C562" s="79" t="s">
        <v>1243</v>
      </c>
      <c r="D562" s="79" t="s">
        <v>144</v>
      </c>
      <c r="E562" s="86" t="s">
        <v>145</v>
      </c>
      <c r="F562" s="87">
        <v>4.0</v>
      </c>
      <c r="G562" s="105">
        <v>24220.0</v>
      </c>
      <c r="H562" s="93" t="s">
        <v>1314</v>
      </c>
      <c r="I562" s="93"/>
      <c r="J562" s="93" t="s">
        <v>147</v>
      </c>
      <c r="K562" s="93"/>
      <c r="L562" s="93" t="s">
        <v>148</v>
      </c>
      <c r="M562" s="93" t="s">
        <v>147</v>
      </c>
      <c r="N562" s="89"/>
      <c r="O562" s="90"/>
      <c r="P562" s="89"/>
      <c r="Q562" s="92"/>
      <c r="R562" s="56"/>
      <c r="S562" s="56"/>
      <c r="T562" s="56"/>
      <c r="U562" s="56"/>
      <c r="V562" s="56"/>
      <c r="W562" s="56"/>
      <c r="X562" s="56"/>
      <c r="Y562" s="56"/>
      <c r="Z562" s="56"/>
      <c r="AA562" s="56"/>
      <c r="AB562" s="56"/>
      <c r="AC562" s="56"/>
      <c r="AD562" s="56"/>
      <c r="AE562" s="56"/>
      <c r="AF562" s="56"/>
      <c r="AG562" s="56"/>
      <c r="AH562" s="56"/>
      <c r="AI562" s="56"/>
      <c r="AJ562" s="56"/>
    </row>
    <row r="563" ht="28.5" customHeight="1">
      <c r="A563" s="78">
        <v>559.0</v>
      </c>
      <c r="B563" s="79" t="s">
        <v>1247</v>
      </c>
      <c r="C563" s="79" t="s">
        <v>1243</v>
      </c>
      <c r="D563" s="79" t="s">
        <v>144</v>
      </c>
      <c r="E563" s="86" t="s">
        <v>145</v>
      </c>
      <c r="F563" s="87">
        <v>67.0</v>
      </c>
      <c r="G563" s="105">
        <v>23742.0</v>
      </c>
      <c r="H563" s="93" t="s">
        <v>1315</v>
      </c>
      <c r="I563" s="93"/>
      <c r="J563" s="93" t="s">
        <v>147</v>
      </c>
      <c r="K563" s="93"/>
      <c r="L563" s="93"/>
      <c r="M563" s="93"/>
      <c r="N563" s="89"/>
      <c r="O563" s="90" t="s">
        <v>147</v>
      </c>
      <c r="P563" s="89"/>
      <c r="Q563" s="92"/>
      <c r="R563" s="56"/>
      <c r="S563" s="56"/>
      <c r="T563" s="56"/>
      <c r="U563" s="56"/>
      <c r="V563" s="56"/>
      <c r="W563" s="56"/>
      <c r="X563" s="56"/>
      <c r="Y563" s="56"/>
      <c r="Z563" s="56"/>
      <c r="AA563" s="56"/>
      <c r="AB563" s="56"/>
      <c r="AC563" s="56"/>
      <c r="AD563" s="56"/>
      <c r="AE563" s="56"/>
      <c r="AF563" s="56"/>
      <c r="AG563" s="56"/>
      <c r="AH563" s="56"/>
      <c r="AI563" s="56"/>
      <c r="AJ563" s="56"/>
    </row>
    <row r="564" ht="28.5" customHeight="1">
      <c r="A564" s="85">
        <v>560.0</v>
      </c>
      <c r="B564" s="79" t="s">
        <v>1247</v>
      </c>
      <c r="C564" s="79" t="s">
        <v>1243</v>
      </c>
      <c r="D564" s="79" t="s">
        <v>144</v>
      </c>
      <c r="E564" s="86" t="s">
        <v>145</v>
      </c>
      <c r="F564" s="87">
        <v>58.0</v>
      </c>
      <c r="G564" s="105">
        <v>23324.0</v>
      </c>
      <c r="H564" s="93" t="s">
        <v>1316</v>
      </c>
      <c r="I564" s="93"/>
      <c r="J564" s="93" t="s">
        <v>147</v>
      </c>
      <c r="K564" s="93"/>
      <c r="L564" s="93" t="s">
        <v>148</v>
      </c>
      <c r="M564" s="93" t="s">
        <v>147</v>
      </c>
      <c r="N564" s="89"/>
      <c r="O564" s="90"/>
      <c r="P564" s="89"/>
      <c r="Q564" s="92"/>
      <c r="R564" s="56"/>
      <c r="S564" s="56"/>
      <c r="T564" s="56"/>
      <c r="U564" s="56"/>
      <c r="V564" s="56"/>
      <c r="W564" s="56"/>
      <c r="X564" s="56"/>
      <c r="Y564" s="56"/>
      <c r="Z564" s="56"/>
      <c r="AA564" s="56"/>
      <c r="AB564" s="56"/>
      <c r="AC564" s="56"/>
      <c r="AD564" s="56"/>
      <c r="AE564" s="56"/>
      <c r="AF564" s="56"/>
      <c r="AG564" s="56"/>
      <c r="AH564" s="56"/>
      <c r="AI564" s="56"/>
      <c r="AJ564" s="56"/>
    </row>
    <row r="565" ht="28.5" customHeight="1">
      <c r="A565" s="85">
        <v>561.0</v>
      </c>
      <c r="B565" s="79" t="s">
        <v>1247</v>
      </c>
      <c r="C565" s="79" t="s">
        <v>1243</v>
      </c>
      <c r="D565" s="79" t="s">
        <v>144</v>
      </c>
      <c r="E565" s="86" t="s">
        <v>145</v>
      </c>
      <c r="F565" s="87">
        <v>48.0</v>
      </c>
      <c r="G565" s="105">
        <v>22937.0</v>
      </c>
      <c r="H565" s="93" t="s">
        <v>1317</v>
      </c>
      <c r="I565" s="93"/>
      <c r="J565" s="93" t="s">
        <v>147</v>
      </c>
      <c r="K565" s="93"/>
      <c r="L565" s="93" t="s">
        <v>148</v>
      </c>
      <c r="M565" s="93" t="s">
        <v>147</v>
      </c>
      <c r="N565" s="89" t="s">
        <v>147</v>
      </c>
      <c r="O565" s="90"/>
      <c r="P565" s="89" t="s">
        <v>1318</v>
      </c>
      <c r="Q565" s="92"/>
      <c r="R565" s="56"/>
      <c r="S565" s="56"/>
      <c r="T565" s="56"/>
      <c r="U565" s="56"/>
      <c r="V565" s="56"/>
      <c r="W565" s="56"/>
      <c r="X565" s="56"/>
      <c r="Y565" s="56"/>
      <c r="Z565" s="56"/>
      <c r="AA565" s="56"/>
      <c r="AB565" s="56"/>
      <c r="AC565" s="56"/>
      <c r="AD565" s="56"/>
      <c r="AE565" s="56"/>
      <c r="AF565" s="56"/>
      <c r="AG565" s="56"/>
      <c r="AH565" s="56"/>
      <c r="AI565" s="56"/>
      <c r="AJ565" s="56"/>
    </row>
    <row r="566" ht="28.5" customHeight="1">
      <c r="A566" s="78">
        <v>562.0</v>
      </c>
      <c r="B566" s="79" t="s">
        <v>1247</v>
      </c>
      <c r="C566" s="79" t="s">
        <v>1243</v>
      </c>
      <c r="D566" s="79" t="s">
        <v>144</v>
      </c>
      <c r="E566" s="86" t="s">
        <v>145</v>
      </c>
      <c r="F566" s="87">
        <v>171.0</v>
      </c>
      <c r="G566" s="105">
        <v>22629.0</v>
      </c>
      <c r="H566" s="93" t="s">
        <v>1319</v>
      </c>
      <c r="I566" s="93"/>
      <c r="J566" s="93" t="s">
        <v>147</v>
      </c>
      <c r="K566" s="93"/>
      <c r="L566" s="93" t="s">
        <v>711</v>
      </c>
      <c r="M566" s="93" t="s">
        <v>147</v>
      </c>
      <c r="N566" s="89"/>
      <c r="O566" s="90"/>
      <c r="P566" s="89"/>
      <c r="Q566" s="92"/>
      <c r="R566" s="56"/>
      <c r="S566" s="56"/>
      <c r="T566" s="56"/>
      <c r="U566" s="56"/>
      <c r="V566" s="56"/>
      <c r="W566" s="56"/>
      <c r="X566" s="56"/>
      <c r="Y566" s="56"/>
      <c r="Z566" s="56"/>
      <c r="AA566" s="56"/>
      <c r="AB566" s="56"/>
      <c r="AC566" s="56"/>
      <c r="AD566" s="56"/>
      <c r="AE566" s="56"/>
      <c r="AF566" s="56"/>
      <c r="AG566" s="56"/>
      <c r="AH566" s="56"/>
      <c r="AI566" s="56"/>
      <c r="AJ566" s="56"/>
    </row>
    <row r="567" ht="28.5" customHeight="1">
      <c r="A567" s="85">
        <v>563.0</v>
      </c>
      <c r="B567" s="79" t="s">
        <v>1247</v>
      </c>
      <c r="C567" s="79" t="s">
        <v>1243</v>
      </c>
      <c r="D567" s="79" t="s">
        <v>144</v>
      </c>
      <c r="E567" s="86" t="s">
        <v>145</v>
      </c>
      <c r="F567" s="87">
        <v>7.0</v>
      </c>
      <c r="G567" s="105">
        <v>22350.0</v>
      </c>
      <c r="H567" s="93" t="s">
        <v>1320</v>
      </c>
      <c r="I567" s="93"/>
      <c r="J567" s="93" t="s">
        <v>147</v>
      </c>
      <c r="K567" s="93"/>
      <c r="L567" s="93" t="s">
        <v>148</v>
      </c>
      <c r="M567" s="93" t="s">
        <v>147</v>
      </c>
      <c r="N567" s="89"/>
      <c r="O567" s="90"/>
      <c r="P567" s="89"/>
      <c r="Q567" s="92"/>
      <c r="R567" s="56"/>
      <c r="S567" s="56"/>
      <c r="T567" s="56"/>
      <c r="U567" s="56"/>
      <c r="V567" s="56"/>
      <c r="W567" s="56"/>
      <c r="X567" s="56"/>
      <c r="Y567" s="56"/>
      <c r="Z567" s="56"/>
      <c r="AA567" s="56"/>
      <c r="AB567" s="56"/>
      <c r="AC567" s="56"/>
      <c r="AD567" s="56"/>
      <c r="AE567" s="56"/>
      <c r="AF567" s="56"/>
      <c r="AG567" s="56"/>
      <c r="AH567" s="56"/>
      <c r="AI567" s="56"/>
      <c r="AJ567" s="56"/>
    </row>
    <row r="568" ht="28.5" customHeight="1">
      <c r="A568" s="85">
        <v>564.0</v>
      </c>
      <c r="B568" s="79" t="s">
        <v>1247</v>
      </c>
      <c r="C568" s="79" t="s">
        <v>1243</v>
      </c>
      <c r="D568" s="79" t="s">
        <v>144</v>
      </c>
      <c r="E568" s="86" t="s">
        <v>145</v>
      </c>
      <c r="F568" s="87">
        <v>84.0</v>
      </c>
      <c r="G568" s="105">
        <v>17878.0</v>
      </c>
      <c r="H568" s="93" t="s">
        <v>1321</v>
      </c>
      <c r="I568" s="93"/>
      <c r="J568" s="93" t="s">
        <v>147</v>
      </c>
      <c r="K568" s="93"/>
      <c r="L568" s="93" t="s">
        <v>148</v>
      </c>
      <c r="M568" s="93"/>
      <c r="N568" s="89"/>
      <c r="O568" s="90" t="s">
        <v>147</v>
      </c>
      <c r="P568" s="89" t="s">
        <v>1322</v>
      </c>
      <c r="Q568" s="92"/>
      <c r="R568" s="56"/>
      <c r="S568" s="56"/>
      <c r="T568" s="56"/>
      <c r="U568" s="56"/>
      <c r="V568" s="56"/>
      <c r="W568" s="56"/>
      <c r="X568" s="56"/>
      <c r="Y568" s="56"/>
      <c r="Z568" s="56"/>
      <c r="AA568" s="56"/>
      <c r="AB568" s="56"/>
      <c r="AC568" s="56"/>
      <c r="AD568" s="56"/>
      <c r="AE568" s="56"/>
      <c r="AF568" s="56"/>
      <c r="AG568" s="56"/>
      <c r="AH568" s="56"/>
      <c r="AI568" s="56"/>
      <c r="AJ568" s="56"/>
    </row>
    <row r="569" ht="28.5" customHeight="1">
      <c r="A569" s="78">
        <v>565.0</v>
      </c>
      <c r="B569" s="79" t="s">
        <v>1247</v>
      </c>
      <c r="C569" s="79" t="s">
        <v>1243</v>
      </c>
      <c r="D569" s="79" t="s">
        <v>144</v>
      </c>
      <c r="E569" s="86" t="s">
        <v>145</v>
      </c>
      <c r="F569" s="87">
        <v>72.0</v>
      </c>
      <c r="G569" s="105">
        <v>17525.0</v>
      </c>
      <c r="H569" s="93" t="s">
        <v>1323</v>
      </c>
      <c r="I569" s="93"/>
      <c r="J569" s="93" t="s">
        <v>147</v>
      </c>
      <c r="K569" s="93"/>
      <c r="L569" s="93" t="s">
        <v>148</v>
      </c>
      <c r="M569" s="93"/>
      <c r="N569" s="89"/>
      <c r="O569" s="90" t="s">
        <v>147</v>
      </c>
      <c r="P569" s="89"/>
      <c r="Q569" s="92"/>
      <c r="R569" s="56"/>
      <c r="S569" s="56"/>
      <c r="T569" s="56"/>
      <c r="U569" s="56"/>
      <c r="V569" s="56"/>
      <c r="W569" s="56"/>
      <c r="X569" s="56"/>
      <c r="Y569" s="56"/>
      <c r="Z569" s="56"/>
      <c r="AA569" s="56"/>
      <c r="AB569" s="56"/>
      <c r="AC569" s="56"/>
      <c r="AD569" s="56"/>
      <c r="AE569" s="56"/>
      <c r="AF569" s="56"/>
      <c r="AG569" s="56"/>
      <c r="AH569" s="56"/>
      <c r="AI569" s="56"/>
      <c r="AJ569" s="56"/>
    </row>
    <row r="570" ht="28.5" customHeight="1">
      <c r="A570" s="85">
        <v>566.0</v>
      </c>
      <c r="B570" s="79" t="s">
        <v>1247</v>
      </c>
      <c r="C570" s="79" t="s">
        <v>1243</v>
      </c>
      <c r="D570" s="79" t="s">
        <v>144</v>
      </c>
      <c r="E570" s="86" t="s">
        <v>145</v>
      </c>
      <c r="F570" s="87">
        <v>65.0</v>
      </c>
      <c r="G570" s="105">
        <v>17156.0</v>
      </c>
      <c r="H570" s="93" t="s">
        <v>1324</v>
      </c>
      <c r="I570" s="93"/>
      <c r="J570" s="93" t="s">
        <v>147</v>
      </c>
      <c r="K570" s="93"/>
      <c r="L570" s="93" t="s">
        <v>148</v>
      </c>
      <c r="M570" s="93"/>
      <c r="N570" s="89"/>
      <c r="O570" s="90" t="s">
        <v>147</v>
      </c>
      <c r="P570" s="89"/>
      <c r="Q570" s="92"/>
      <c r="R570" s="56"/>
      <c r="S570" s="56"/>
      <c r="T570" s="56"/>
      <c r="U570" s="56"/>
      <c r="V570" s="56"/>
      <c r="W570" s="56"/>
      <c r="X570" s="56"/>
      <c r="Y570" s="56"/>
      <c r="Z570" s="56"/>
      <c r="AA570" s="56"/>
      <c r="AB570" s="56"/>
      <c r="AC570" s="56"/>
      <c r="AD570" s="56"/>
      <c r="AE570" s="56"/>
      <c r="AF570" s="56"/>
      <c r="AG570" s="56"/>
      <c r="AH570" s="56"/>
      <c r="AI570" s="56"/>
      <c r="AJ570" s="56"/>
    </row>
    <row r="571" ht="28.5" customHeight="1">
      <c r="A571" s="85">
        <v>567.0</v>
      </c>
      <c r="B571" s="79" t="s">
        <v>1247</v>
      </c>
      <c r="C571" s="79" t="s">
        <v>1243</v>
      </c>
      <c r="D571" s="79" t="s">
        <v>144</v>
      </c>
      <c r="E571" s="86" t="s">
        <v>145</v>
      </c>
      <c r="F571" s="87">
        <v>6.0</v>
      </c>
      <c r="G571" s="105">
        <v>16487.0</v>
      </c>
      <c r="H571" s="93" t="s">
        <v>1324</v>
      </c>
      <c r="I571" s="93"/>
      <c r="J571" s="93" t="s">
        <v>147</v>
      </c>
      <c r="K571" s="93"/>
      <c r="L571" s="93" t="s">
        <v>148</v>
      </c>
      <c r="M571" s="93" t="s">
        <v>147</v>
      </c>
      <c r="N571" s="89" t="s">
        <v>147</v>
      </c>
      <c r="O571" s="90"/>
      <c r="P571" s="89" t="s">
        <v>1325</v>
      </c>
      <c r="Q571" s="92"/>
      <c r="R571" s="56"/>
      <c r="S571" s="56"/>
      <c r="T571" s="56"/>
      <c r="U571" s="56"/>
      <c r="V571" s="56"/>
      <c r="W571" s="56"/>
      <c r="X571" s="56"/>
      <c r="Y571" s="56"/>
      <c r="Z571" s="56"/>
      <c r="AA571" s="56"/>
      <c r="AB571" s="56"/>
      <c r="AC571" s="56"/>
      <c r="AD571" s="56"/>
      <c r="AE571" s="56"/>
      <c r="AF571" s="56"/>
      <c r="AG571" s="56"/>
      <c r="AH571" s="56"/>
      <c r="AI571" s="56"/>
      <c r="AJ571" s="56"/>
    </row>
    <row r="572" ht="28.5" customHeight="1">
      <c r="A572" s="78">
        <v>568.0</v>
      </c>
      <c r="B572" s="79" t="s">
        <v>1247</v>
      </c>
      <c r="C572" s="79" t="s">
        <v>1243</v>
      </c>
      <c r="D572" s="79" t="s">
        <v>144</v>
      </c>
      <c r="E572" s="86" t="s">
        <v>145</v>
      </c>
      <c r="F572" s="87">
        <v>63.0</v>
      </c>
      <c r="G572" s="105">
        <v>16064.0</v>
      </c>
      <c r="H572" s="93" t="s">
        <v>1326</v>
      </c>
      <c r="I572" s="93"/>
      <c r="J572" s="93" t="s">
        <v>147</v>
      </c>
      <c r="K572" s="93"/>
      <c r="L572" s="93" t="s">
        <v>148</v>
      </c>
      <c r="M572" s="93" t="s">
        <v>147</v>
      </c>
      <c r="N572" s="89"/>
      <c r="O572" s="90"/>
      <c r="P572" s="89"/>
      <c r="Q572" s="92"/>
      <c r="R572" s="56"/>
      <c r="S572" s="56"/>
      <c r="T572" s="56"/>
      <c r="U572" s="56"/>
      <c r="V572" s="56"/>
      <c r="W572" s="56"/>
      <c r="X572" s="56"/>
      <c r="Y572" s="56"/>
      <c r="Z572" s="56"/>
      <c r="AA572" s="56"/>
      <c r="AB572" s="56"/>
      <c r="AC572" s="56"/>
      <c r="AD572" s="56"/>
      <c r="AE572" s="56"/>
      <c r="AF572" s="56"/>
      <c r="AG572" s="56"/>
      <c r="AH572" s="56"/>
      <c r="AI572" s="56"/>
      <c r="AJ572" s="56"/>
    </row>
    <row r="573" ht="28.5" customHeight="1">
      <c r="A573" s="85">
        <v>569.0</v>
      </c>
      <c r="B573" s="79" t="s">
        <v>1247</v>
      </c>
      <c r="C573" s="79" t="s">
        <v>1243</v>
      </c>
      <c r="D573" s="79" t="s">
        <v>144</v>
      </c>
      <c r="E573" s="86" t="s">
        <v>145</v>
      </c>
      <c r="F573" s="87">
        <v>29.0</v>
      </c>
      <c r="G573" s="105">
        <v>14573.0</v>
      </c>
      <c r="H573" s="93" t="s">
        <v>1327</v>
      </c>
      <c r="I573" s="93"/>
      <c r="J573" s="93" t="s">
        <v>147</v>
      </c>
      <c r="K573" s="93"/>
      <c r="L573" s="93" t="s">
        <v>148</v>
      </c>
      <c r="M573" s="93"/>
      <c r="N573" s="89"/>
      <c r="O573" s="90" t="s">
        <v>147</v>
      </c>
      <c r="P573" s="89"/>
      <c r="Q573" s="92"/>
      <c r="R573" s="56"/>
      <c r="S573" s="56"/>
      <c r="T573" s="56"/>
      <c r="U573" s="56"/>
      <c r="V573" s="56"/>
      <c r="W573" s="56"/>
      <c r="X573" s="56"/>
      <c r="Y573" s="56"/>
      <c r="Z573" s="56"/>
      <c r="AA573" s="56"/>
      <c r="AB573" s="56"/>
      <c r="AC573" s="56"/>
      <c r="AD573" s="56"/>
      <c r="AE573" s="56"/>
      <c r="AF573" s="56"/>
      <c r="AG573" s="56"/>
      <c r="AH573" s="56"/>
      <c r="AI573" s="56"/>
      <c r="AJ573" s="56"/>
    </row>
    <row r="574" ht="28.5" customHeight="1">
      <c r="A574" s="85">
        <v>570.0</v>
      </c>
      <c r="B574" s="79" t="s">
        <v>1247</v>
      </c>
      <c r="C574" s="79" t="s">
        <v>1243</v>
      </c>
      <c r="D574" s="79" t="s">
        <v>144</v>
      </c>
      <c r="E574" s="86" t="s">
        <v>145</v>
      </c>
      <c r="F574" s="87">
        <v>37.0</v>
      </c>
      <c r="G574" s="105">
        <v>12379.0</v>
      </c>
      <c r="H574" s="93" t="s">
        <v>1328</v>
      </c>
      <c r="I574" s="93"/>
      <c r="J574" s="93" t="s">
        <v>147</v>
      </c>
      <c r="K574" s="93"/>
      <c r="L574" s="93" t="s">
        <v>148</v>
      </c>
      <c r="M574" s="93" t="s">
        <v>147</v>
      </c>
      <c r="N574" s="89"/>
      <c r="O574" s="90"/>
      <c r="P574" s="89"/>
      <c r="Q574" s="92"/>
      <c r="R574" s="56"/>
      <c r="S574" s="56"/>
      <c r="T574" s="56"/>
      <c r="U574" s="56"/>
      <c r="V574" s="56"/>
      <c r="W574" s="56"/>
      <c r="X574" s="56"/>
      <c r="Y574" s="56"/>
      <c r="Z574" s="56"/>
      <c r="AA574" s="56"/>
      <c r="AB574" s="56"/>
      <c r="AC574" s="56"/>
      <c r="AD574" s="56"/>
      <c r="AE574" s="56"/>
      <c r="AF574" s="56"/>
      <c r="AG574" s="56"/>
      <c r="AH574" s="56"/>
      <c r="AI574" s="56"/>
      <c r="AJ574" s="56"/>
    </row>
    <row r="575" ht="28.5" customHeight="1">
      <c r="A575" s="78">
        <v>571.0</v>
      </c>
      <c r="B575" s="79" t="s">
        <v>1247</v>
      </c>
      <c r="C575" s="79" t="s">
        <v>1243</v>
      </c>
      <c r="D575" s="79" t="s">
        <v>144</v>
      </c>
      <c r="E575" s="86" t="s">
        <v>145</v>
      </c>
      <c r="F575" s="87">
        <v>116.0</v>
      </c>
      <c r="G575" s="105">
        <v>10554.0</v>
      </c>
      <c r="H575" s="93" t="s">
        <v>1329</v>
      </c>
      <c r="I575" s="93"/>
      <c r="J575" s="93" t="s">
        <v>147</v>
      </c>
      <c r="K575" s="93"/>
      <c r="L575" s="93" t="s">
        <v>148</v>
      </c>
      <c r="M575" s="93" t="s">
        <v>147</v>
      </c>
      <c r="N575" s="89"/>
      <c r="O575" s="90"/>
      <c r="P575" s="89"/>
      <c r="Q575" s="92"/>
      <c r="R575" s="56"/>
      <c r="S575" s="56"/>
      <c r="T575" s="56"/>
      <c r="U575" s="56"/>
      <c r="V575" s="56"/>
      <c r="W575" s="56"/>
      <c r="X575" s="56"/>
      <c r="Y575" s="56"/>
      <c r="Z575" s="56"/>
      <c r="AA575" s="56"/>
      <c r="AB575" s="56"/>
      <c r="AC575" s="56"/>
      <c r="AD575" s="56"/>
      <c r="AE575" s="56"/>
      <c r="AF575" s="56"/>
      <c r="AG575" s="56"/>
      <c r="AH575" s="56"/>
      <c r="AI575" s="56"/>
      <c r="AJ575" s="56"/>
    </row>
    <row r="576" ht="28.5" customHeight="1">
      <c r="A576" s="85">
        <v>572.0</v>
      </c>
      <c r="B576" s="79" t="s">
        <v>1247</v>
      </c>
      <c r="C576" s="79" t="s">
        <v>1243</v>
      </c>
      <c r="D576" s="79" t="s">
        <v>144</v>
      </c>
      <c r="E576" s="86" t="s">
        <v>145</v>
      </c>
      <c r="F576" s="87">
        <v>114.0</v>
      </c>
      <c r="G576" s="105">
        <v>5087.0</v>
      </c>
      <c r="H576" s="93" t="s">
        <v>1330</v>
      </c>
      <c r="I576" s="93"/>
      <c r="J576" s="93" t="s">
        <v>147</v>
      </c>
      <c r="K576" s="93"/>
      <c r="L576" s="93" t="s">
        <v>148</v>
      </c>
      <c r="M576" s="93" t="s">
        <v>147</v>
      </c>
      <c r="N576" s="89"/>
      <c r="O576" s="90"/>
      <c r="P576" s="89" t="s">
        <v>1331</v>
      </c>
      <c r="Q576" s="92"/>
      <c r="R576" s="56"/>
      <c r="S576" s="56"/>
      <c r="T576" s="56"/>
      <c r="U576" s="56"/>
      <c r="V576" s="56"/>
      <c r="W576" s="56"/>
      <c r="X576" s="56"/>
      <c r="Y576" s="56"/>
      <c r="Z576" s="56"/>
      <c r="AA576" s="56"/>
      <c r="AB576" s="56"/>
      <c r="AC576" s="56"/>
      <c r="AD576" s="56"/>
      <c r="AE576" s="56"/>
      <c r="AF576" s="56"/>
      <c r="AG576" s="56"/>
      <c r="AH576" s="56"/>
      <c r="AI576" s="56"/>
      <c r="AJ576" s="56"/>
    </row>
    <row r="577" ht="28.5" customHeight="1">
      <c r="A577" s="85">
        <v>573.0</v>
      </c>
      <c r="B577" s="79" t="s">
        <v>1247</v>
      </c>
      <c r="C577" s="79" t="s">
        <v>1243</v>
      </c>
      <c r="D577" s="79" t="s">
        <v>161</v>
      </c>
      <c r="E577" s="86" t="s">
        <v>145</v>
      </c>
      <c r="F577" s="87">
        <v>1983.0</v>
      </c>
      <c r="G577" s="105">
        <v>43069.0</v>
      </c>
      <c r="H577" s="93" t="s">
        <v>1332</v>
      </c>
      <c r="I577" s="93"/>
      <c r="J577" s="93" t="s">
        <v>147</v>
      </c>
      <c r="K577" s="93"/>
      <c r="L577" s="93" t="s">
        <v>148</v>
      </c>
      <c r="M577" s="93" t="s">
        <v>147</v>
      </c>
      <c r="N577" s="89"/>
      <c r="O577" s="90"/>
      <c r="P577" s="89" t="s">
        <v>1333</v>
      </c>
      <c r="Q577" s="92"/>
      <c r="R577" s="56"/>
      <c r="S577" s="56"/>
      <c r="T577" s="56"/>
      <c r="U577" s="56"/>
      <c r="V577" s="56"/>
      <c r="W577" s="56"/>
      <c r="X577" s="56"/>
      <c r="Y577" s="56"/>
      <c r="Z577" s="56"/>
      <c r="AA577" s="56"/>
      <c r="AB577" s="56"/>
      <c r="AC577" s="56"/>
      <c r="AD577" s="56"/>
      <c r="AE577" s="56"/>
      <c r="AF577" s="56"/>
      <c r="AG577" s="56"/>
      <c r="AH577" s="56"/>
      <c r="AI577" s="56"/>
      <c r="AJ577" s="56"/>
    </row>
    <row r="578" ht="28.5" customHeight="1">
      <c r="A578" s="78">
        <v>574.0</v>
      </c>
      <c r="B578" s="79" t="s">
        <v>1247</v>
      </c>
      <c r="C578" s="79" t="s">
        <v>1243</v>
      </c>
      <c r="D578" s="79" t="s">
        <v>161</v>
      </c>
      <c r="E578" s="86" t="s">
        <v>145</v>
      </c>
      <c r="F578" s="87">
        <v>915.0</v>
      </c>
      <c r="G578" s="105">
        <v>42885.0</v>
      </c>
      <c r="H578" s="93" t="s">
        <v>1334</v>
      </c>
      <c r="I578" s="93"/>
      <c r="J578" s="93" t="s">
        <v>147</v>
      </c>
      <c r="K578" s="93"/>
      <c r="L578" s="93" t="s">
        <v>148</v>
      </c>
      <c r="M578" s="93" t="s">
        <v>147</v>
      </c>
      <c r="N578" s="89" t="s">
        <v>147</v>
      </c>
      <c r="O578" s="90"/>
      <c r="P578" s="89" t="s">
        <v>1335</v>
      </c>
      <c r="Q578" s="92"/>
      <c r="R578" s="56"/>
      <c r="S578" s="56"/>
      <c r="T578" s="56"/>
      <c r="U578" s="56"/>
      <c r="V578" s="56"/>
      <c r="W578" s="56"/>
      <c r="X578" s="56"/>
      <c r="Y578" s="56"/>
      <c r="Z578" s="56"/>
      <c r="AA578" s="56"/>
      <c r="AB578" s="56"/>
      <c r="AC578" s="56"/>
      <c r="AD578" s="56"/>
      <c r="AE578" s="56"/>
      <c r="AF578" s="56"/>
      <c r="AG578" s="56"/>
      <c r="AH578" s="56"/>
      <c r="AI578" s="56"/>
      <c r="AJ578" s="56"/>
    </row>
    <row r="579" ht="28.5" customHeight="1">
      <c r="A579" s="78">
        <v>575.0</v>
      </c>
      <c r="B579" s="79" t="s">
        <v>1247</v>
      </c>
      <c r="C579" s="79" t="s">
        <v>1243</v>
      </c>
      <c r="D579" s="79" t="s">
        <v>161</v>
      </c>
      <c r="E579" s="86" t="s">
        <v>145</v>
      </c>
      <c r="F579" s="87">
        <v>1311.0</v>
      </c>
      <c r="G579" s="105">
        <v>42173.0</v>
      </c>
      <c r="H579" s="93" t="s">
        <v>1336</v>
      </c>
      <c r="I579" s="93"/>
      <c r="J579" s="93" t="s">
        <v>147</v>
      </c>
      <c r="K579" s="93"/>
      <c r="L579" s="93"/>
      <c r="M579" s="93"/>
      <c r="N579" s="89"/>
      <c r="O579" s="90" t="s">
        <v>147</v>
      </c>
      <c r="P579" s="89" t="s">
        <v>1337</v>
      </c>
      <c r="Q579" s="92"/>
      <c r="R579" s="56"/>
      <c r="S579" s="56"/>
      <c r="T579" s="56"/>
      <c r="U579" s="56"/>
      <c r="V579" s="56"/>
      <c r="W579" s="56"/>
      <c r="X579" s="56"/>
      <c r="Y579" s="56"/>
      <c r="Z579" s="56"/>
      <c r="AA579" s="56"/>
      <c r="AB579" s="56"/>
      <c r="AC579" s="56"/>
      <c r="AD579" s="56"/>
      <c r="AE579" s="56"/>
      <c r="AF579" s="56"/>
      <c r="AG579" s="56"/>
      <c r="AH579" s="56"/>
      <c r="AI579" s="56"/>
      <c r="AJ579" s="56"/>
    </row>
    <row r="580" ht="28.5" customHeight="1">
      <c r="A580" s="85">
        <v>576.0</v>
      </c>
      <c r="B580" s="79" t="s">
        <v>1247</v>
      </c>
      <c r="C580" s="79" t="s">
        <v>1243</v>
      </c>
      <c r="D580" s="79" t="s">
        <v>161</v>
      </c>
      <c r="E580" s="86" t="s">
        <v>145</v>
      </c>
      <c r="F580" s="87">
        <v>1290.0</v>
      </c>
      <c r="G580" s="105">
        <v>42172.0</v>
      </c>
      <c r="H580" s="93" t="s">
        <v>1338</v>
      </c>
      <c r="I580" s="93"/>
      <c r="J580" s="93" t="s">
        <v>147</v>
      </c>
      <c r="K580" s="93"/>
      <c r="L580" s="93" t="s">
        <v>148</v>
      </c>
      <c r="M580" s="93" t="s">
        <v>147</v>
      </c>
      <c r="N580" s="89"/>
      <c r="O580" s="90"/>
      <c r="P580" s="89"/>
      <c r="Q580" s="92"/>
      <c r="R580" s="56"/>
      <c r="S580" s="56"/>
      <c r="T580" s="56"/>
      <c r="U580" s="56"/>
      <c r="V580" s="56"/>
      <c r="W580" s="56"/>
      <c r="X580" s="56"/>
      <c r="Y580" s="56"/>
      <c r="Z580" s="56"/>
      <c r="AA580" s="56"/>
      <c r="AB580" s="56"/>
      <c r="AC580" s="56"/>
      <c r="AD580" s="56"/>
      <c r="AE580" s="56"/>
      <c r="AF580" s="56"/>
      <c r="AG580" s="56"/>
      <c r="AH580" s="56"/>
      <c r="AI580" s="56"/>
      <c r="AJ580" s="56"/>
    </row>
    <row r="581" ht="28.5" customHeight="1">
      <c r="A581" s="78">
        <v>577.0</v>
      </c>
      <c r="B581" s="79" t="s">
        <v>1247</v>
      </c>
      <c r="C581" s="79" t="s">
        <v>1243</v>
      </c>
      <c r="D581" s="79" t="s">
        <v>161</v>
      </c>
      <c r="E581" s="86" t="s">
        <v>145</v>
      </c>
      <c r="F581" s="87">
        <v>1388.0</v>
      </c>
      <c r="G581" s="105">
        <v>41453.0</v>
      </c>
      <c r="H581" s="93" t="s">
        <v>1339</v>
      </c>
      <c r="I581" s="93"/>
      <c r="J581" s="93" t="s">
        <v>147</v>
      </c>
      <c r="K581" s="93"/>
      <c r="L581" s="93" t="s">
        <v>148</v>
      </c>
      <c r="M581" s="93" t="s">
        <v>147</v>
      </c>
      <c r="N581" s="89"/>
      <c r="O581" s="90"/>
      <c r="P581" s="89"/>
      <c r="Q581" s="92"/>
      <c r="R581" s="56"/>
      <c r="S581" s="56"/>
      <c r="T581" s="56"/>
      <c r="U581" s="56"/>
      <c r="V581" s="56"/>
      <c r="W581" s="56"/>
      <c r="X581" s="56"/>
      <c r="Y581" s="56"/>
      <c r="Z581" s="56"/>
      <c r="AA581" s="56"/>
      <c r="AB581" s="56"/>
      <c r="AC581" s="56"/>
      <c r="AD581" s="56"/>
      <c r="AE581" s="56"/>
      <c r="AF581" s="56"/>
      <c r="AG581" s="56"/>
      <c r="AH581" s="56"/>
      <c r="AI581" s="56"/>
      <c r="AJ581" s="56"/>
    </row>
    <row r="582" ht="28.5" customHeight="1">
      <c r="A582" s="78">
        <v>578.0</v>
      </c>
      <c r="B582" s="79" t="s">
        <v>1247</v>
      </c>
      <c r="C582" s="79" t="s">
        <v>1243</v>
      </c>
      <c r="D582" s="79" t="s">
        <v>161</v>
      </c>
      <c r="E582" s="86" t="s">
        <v>145</v>
      </c>
      <c r="F582" s="87">
        <v>877.0</v>
      </c>
      <c r="G582" s="105">
        <v>41394.0</v>
      </c>
      <c r="H582" s="93" t="s">
        <v>1340</v>
      </c>
      <c r="I582" s="93"/>
      <c r="J582" s="93" t="s">
        <v>147</v>
      </c>
      <c r="K582" s="93"/>
      <c r="L582" s="93" t="s">
        <v>148</v>
      </c>
      <c r="M582" s="93" t="s">
        <v>147</v>
      </c>
      <c r="N582" s="89"/>
      <c r="O582" s="90"/>
      <c r="P582" s="89"/>
      <c r="Q582" s="92"/>
      <c r="R582" s="56"/>
      <c r="S582" s="56"/>
      <c r="T582" s="56"/>
      <c r="U582" s="56"/>
      <c r="V582" s="56"/>
      <c r="W582" s="56"/>
      <c r="X582" s="56"/>
      <c r="Y582" s="56"/>
      <c r="Z582" s="56"/>
      <c r="AA582" s="56"/>
      <c r="AB582" s="56"/>
      <c r="AC582" s="56"/>
      <c r="AD582" s="56"/>
      <c r="AE582" s="56"/>
      <c r="AF582" s="56"/>
      <c r="AG582" s="56"/>
      <c r="AH582" s="56"/>
      <c r="AI582" s="56"/>
      <c r="AJ582" s="56"/>
    </row>
    <row r="583" ht="28.5" customHeight="1">
      <c r="A583" s="85">
        <v>579.0</v>
      </c>
      <c r="B583" s="79" t="s">
        <v>1247</v>
      </c>
      <c r="C583" s="79" t="s">
        <v>1243</v>
      </c>
      <c r="D583" s="79" t="s">
        <v>161</v>
      </c>
      <c r="E583" s="86" t="s">
        <v>145</v>
      </c>
      <c r="F583" s="87">
        <v>1191.0</v>
      </c>
      <c r="G583" s="105">
        <v>41065.0</v>
      </c>
      <c r="H583" s="93" t="s">
        <v>1341</v>
      </c>
      <c r="I583" s="93"/>
      <c r="J583" s="93" t="s">
        <v>147</v>
      </c>
      <c r="K583" s="93"/>
      <c r="L583" s="93" t="s">
        <v>148</v>
      </c>
      <c r="M583" s="93" t="s">
        <v>147</v>
      </c>
      <c r="N583" s="89"/>
      <c r="O583" s="90"/>
      <c r="P583" s="89"/>
      <c r="Q583" s="92"/>
      <c r="R583" s="56"/>
      <c r="S583" s="56"/>
      <c r="T583" s="56"/>
      <c r="U583" s="56"/>
      <c r="V583" s="56"/>
      <c r="W583" s="56"/>
      <c r="X583" s="56"/>
      <c r="Y583" s="56"/>
      <c r="Z583" s="56"/>
      <c r="AA583" s="56"/>
      <c r="AB583" s="56"/>
      <c r="AC583" s="56"/>
      <c r="AD583" s="56"/>
      <c r="AE583" s="56"/>
      <c r="AF583" s="56"/>
      <c r="AG583" s="56"/>
      <c r="AH583" s="56"/>
      <c r="AI583" s="56"/>
      <c r="AJ583" s="56"/>
    </row>
    <row r="584" ht="28.5" customHeight="1">
      <c r="A584" s="78">
        <v>580.0</v>
      </c>
      <c r="B584" s="79" t="s">
        <v>1247</v>
      </c>
      <c r="C584" s="79" t="s">
        <v>1243</v>
      </c>
      <c r="D584" s="79" t="s">
        <v>161</v>
      </c>
      <c r="E584" s="86" t="s">
        <v>145</v>
      </c>
      <c r="F584" s="87">
        <v>2040.0</v>
      </c>
      <c r="G584" s="105">
        <v>40704.0</v>
      </c>
      <c r="H584" s="93" t="s">
        <v>1342</v>
      </c>
      <c r="I584" s="93"/>
      <c r="J584" s="93" t="s">
        <v>147</v>
      </c>
      <c r="K584" s="93"/>
      <c r="L584" s="93" t="s">
        <v>148</v>
      </c>
      <c r="M584" s="93" t="s">
        <v>147</v>
      </c>
      <c r="N584" s="89" t="s">
        <v>147</v>
      </c>
      <c r="O584" s="90"/>
      <c r="P584" s="89" t="s">
        <v>1343</v>
      </c>
      <c r="Q584" s="92"/>
      <c r="R584" s="56"/>
      <c r="S584" s="56"/>
      <c r="T584" s="56"/>
      <c r="U584" s="56"/>
      <c r="V584" s="56"/>
      <c r="W584" s="56"/>
      <c r="X584" s="56"/>
      <c r="Y584" s="56"/>
      <c r="Z584" s="56"/>
      <c r="AA584" s="56"/>
      <c r="AB584" s="56"/>
      <c r="AC584" s="56"/>
      <c r="AD584" s="56"/>
      <c r="AE584" s="56"/>
      <c r="AF584" s="56"/>
      <c r="AG584" s="56"/>
      <c r="AH584" s="56"/>
      <c r="AI584" s="56"/>
      <c r="AJ584" s="56"/>
    </row>
    <row r="585" ht="28.5" customHeight="1">
      <c r="A585" s="85">
        <v>581.0</v>
      </c>
      <c r="B585" s="79" t="s">
        <v>1247</v>
      </c>
      <c r="C585" s="79" t="s">
        <v>1243</v>
      </c>
      <c r="D585" s="79" t="s">
        <v>161</v>
      </c>
      <c r="E585" s="86" t="s">
        <v>145</v>
      </c>
      <c r="F585" s="87">
        <v>2390.0</v>
      </c>
      <c r="G585" s="93" t="s">
        <v>1344</v>
      </c>
      <c r="H585" s="93" t="s">
        <v>1345</v>
      </c>
      <c r="I585" s="93"/>
      <c r="J585" s="93" t="s">
        <v>147</v>
      </c>
      <c r="K585" s="93"/>
      <c r="L585" s="93"/>
      <c r="M585" s="93"/>
      <c r="N585" s="89"/>
      <c r="O585" s="90" t="s">
        <v>147</v>
      </c>
      <c r="P585" s="89" t="s">
        <v>1346</v>
      </c>
      <c r="Q585" s="92"/>
      <c r="R585" s="56"/>
      <c r="S585" s="56"/>
      <c r="T585" s="56"/>
      <c r="U585" s="56"/>
      <c r="V585" s="56"/>
      <c r="W585" s="56"/>
      <c r="X585" s="56"/>
      <c r="Y585" s="56"/>
      <c r="Z585" s="56"/>
      <c r="AA585" s="56"/>
      <c r="AB585" s="56"/>
      <c r="AC585" s="56"/>
      <c r="AD585" s="56"/>
      <c r="AE585" s="56"/>
      <c r="AF585" s="56"/>
      <c r="AG585" s="56"/>
      <c r="AH585" s="56"/>
      <c r="AI585" s="56"/>
      <c r="AJ585" s="56"/>
    </row>
    <row r="586" ht="28.5" customHeight="1">
      <c r="A586" s="85">
        <v>582.0</v>
      </c>
      <c r="B586" s="79" t="s">
        <v>1247</v>
      </c>
      <c r="C586" s="79" t="s">
        <v>1243</v>
      </c>
      <c r="D586" s="79" t="s">
        <v>161</v>
      </c>
      <c r="E586" s="86" t="s">
        <v>145</v>
      </c>
      <c r="F586" s="87">
        <v>2601.0</v>
      </c>
      <c r="G586" s="105">
        <v>40007.0</v>
      </c>
      <c r="H586" s="93" t="s">
        <v>1347</v>
      </c>
      <c r="I586" s="93"/>
      <c r="J586" s="93" t="s">
        <v>147</v>
      </c>
      <c r="K586" s="93"/>
      <c r="L586" s="93" t="s">
        <v>148</v>
      </c>
      <c r="M586" s="93" t="s">
        <v>147</v>
      </c>
      <c r="N586" s="89"/>
      <c r="O586" s="90"/>
      <c r="P586" s="89"/>
      <c r="Q586" s="92"/>
      <c r="R586" s="56"/>
      <c r="S586" s="56"/>
      <c r="T586" s="56"/>
      <c r="U586" s="56"/>
      <c r="V586" s="56"/>
      <c r="W586" s="56"/>
      <c r="X586" s="56"/>
      <c r="Y586" s="56"/>
      <c r="Z586" s="56"/>
      <c r="AA586" s="56"/>
      <c r="AB586" s="56"/>
      <c r="AC586" s="56"/>
      <c r="AD586" s="56"/>
      <c r="AE586" s="56"/>
      <c r="AF586" s="56"/>
      <c r="AG586" s="56"/>
      <c r="AH586" s="56"/>
      <c r="AI586" s="56"/>
      <c r="AJ586" s="56"/>
    </row>
    <row r="587" ht="28.5" customHeight="1">
      <c r="A587" s="85">
        <v>583.0</v>
      </c>
      <c r="B587" s="79" t="s">
        <v>1247</v>
      </c>
      <c r="C587" s="79" t="s">
        <v>1243</v>
      </c>
      <c r="D587" s="79" t="s">
        <v>161</v>
      </c>
      <c r="E587" s="86" t="s">
        <v>145</v>
      </c>
      <c r="F587" s="87">
        <v>3900.0</v>
      </c>
      <c r="G587" s="105">
        <v>39728.0</v>
      </c>
      <c r="H587" s="93" t="s">
        <v>1348</v>
      </c>
      <c r="I587" s="93"/>
      <c r="J587" s="93" t="s">
        <v>147</v>
      </c>
      <c r="K587" s="93"/>
      <c r="L587" s="93" t="s">
        <v>148</v>
      </c>
      <c r="M587" s="93" t="s">
        <v>147</v>
      </c>
      <c r="N587" s="89"/>
      <c r="O587" s="90"/>
      <c r="P587" s="89"/>
      <c r="Q587" s="92"/>
      <c r="R587" s="56"/>
      <c r="S587" s="56"/>
      <c r="T587" s="56"/>
      <c r="U587" s="56"/>
      <c r="V587" s="56"/>
      <c r="W587" s="56"/>
      <c r="X587" s="56"/>
      <c r="Y587" s="56"/>
      <c r="Z587" s="56"/>
      <c r="AA587" s="56"/>
      <c r="AB587" s="56"/>
      <c r="AC587" s="56"/>
      <c r="AD587" s="56"/>
      <c r="AE587" s="56"/>
      <c r="AF587" s="56"/>
      <c r="AG587" s="56"/>
      <c r="AH587" s="56"/>
      <c r="AI587" s="56"/>
      <c r="AJ587" s="56"/>
    </row>
    <row r="588" ht="28.5" customHeight="1">
      <c r="A588" s="85">
        <v>584.0</v>
      </c>
      <c r="B588" s="79" t="s">
        <v>1247</v>
      </c>
      <c r="C588" s="79" t="s">
        <v>1243</v>
      </c>
      <c r="D588" s="79" t="s">
        <v>161</v>
      </c>
      <c r="E588" s="86" t="s">
        <v>145</v>
      </c>
      <c r="F588" s="87">
        <v>2721.0</v>
      </c>
      <c r="G588" s="105">
        <v>39652.0</v>
      </c>
      <c r="H588" s="93" t="s">
        <v>1349</v>
      </c>
      <c r="I588" s="93"/>
      <c r="J588" s="93" t="s">
        <v>147</v>
      </c>
      <c r="K588" s="93"/>
      <c r="L588" s="93" t="s">
        <v>148</v>
      </c>
      <c r="M588" s="93" t="s">
        <v>147</v>
      </c>
      <c r="N588" s="89"/>
      <c r="O588" s="90"/>
      <c r="P588" s="89"/>
      <c r="Q588" s="92"/>
      <c r="R588" s="56"/>
      <c r="S588" s="56"/>
      <c r="T588" s="56"/>
      <c r="U588" s="56"/>
      <c r="V588" s="56"/>
      <c r="W588" s="56"/>
      <c r="X588" s="56"/>
      <c r="Y588" s="56"/>
      <c r="Z588" s="56"/>
      <c r="AA588" s="56"/>
      <c r="AB588" s="56"/>
      <c r="AC588" s="56"/>
      <c r="AD588" s="56"/>
      <c r="AE588" s="56"/>
      <c r="AF588" s="56"/>
      <c r="AG588" s="56"/>
      <c r="AH588" s="56"/>
      <c r="AI588" s="56"/>
      <c r="AJ588" s="56"/>
    </row>
    <row r="589" ht="28.5" customHeight="1">
      <c r="A589" s="85">
        <v>585.0</v>
      </c>
      <c r="B589" s="79" t="s">
        <v>1247</v>
      </c>
      <c r="C589" s="79" t="s">
        <v>1243</v>
      </c>
      <c r="D589" s="79" t="s">
        <v>161</v>
      </c>
      <c r="E589" s="86" t="s">
        <v>145</v>
      </c>
      <c r="F589" s="87">
        <v>1670.0</v>
      </c>
      <c r="G589" s="105">
        <v>39216.0</v>
      </c>
      <c r="H589" s="93" t="s">
        <v>1350</v>
      </c>
      <c r="I589" s="93"/>
      <c r="J589" s="93" t="s">
        <v>147</v>
      </c>
      <c r="K589" s="93"/>
      <c r="L589" s="93" t="s">
        <v>148</v>
      </c>
      <c r="M589" s="93" t="s">
        <v>147</v>
      </c>
      <c r="N589" s="89" t="s">
        <v>147</v>
      </c>
      <c r="O589" s="90"/>
      <c r="P589" s="89" t="s">
        <v>1351</v>
      </c>
      <c r="Q589" s="92"/>
      <c r="R589" s="56"/>
      <c r="S589" s="56"/>
      <c r="T589" s="56"/>
      <c r="U589" s="56"/>
      <c r="V589" s="56"/>
      <c r="W589" s="56"/>
      <c r="X589" s="56"/>
      <c r="Y589" s="56"/>
      <c r="Z589" s="56"/>
      <c r="AA589" s="56"/>
      <c r="AB589" s="56"/>
      <c r="AC589" s="56"/>
      <c r="AD589" s="56"/>
      <c r="AE589" s="56"/>
      <c r="AF589" s="56"/>
      <c r="AG589" s="56"/>
      <c r="AH589" s="56"/>
      <c r="AI589" s="56"/>
      <c r="AJ589" s="56"/>
    </row>
    <row r="590" ht="28.5" customHeight="1">
      <c r="A590" s="85">
        <v>586.0</v>
      </c>
      <c r="B590" s="79" t="s">
        <v>1247</v>
      </c>
      <c r="C590" s="79" t="s">
        <v>1243</v>
      </c>
      <c r="D590" s="79" t="s">
        <v>161</v>
      </c>
      <c r="E590" s="86" t="s">
        <v>145</v>
      </c>
      <c r="F590" s="87">
        <v>1636.0</v>
      </c>
      <c r="G590" s="105">
        <v>38863.0</v>
      </c>
      <c r="H590" s="93" t="s">
        <v>1352</v>
      </c>
      <c r="I590" s="93"/>
      <c r="J590" s="93" t="s">
        <v>147</v>
      </c>
      <c r="K590" s="93"/>
      <c r="L590" s="93" t="s">
        <v>148</v>
      </c>
      <c r="M590" s="93" t="s">
        <v>147</v>
      </c>
      <c r="N590" s="89"/>
      <c r="O590" s="90"/>
      <c r="P590" s="89"/>
      <c r="Q590" s="92"/>
      <c r="R590" s="56"/>
      <c r="S590" s="56"/>
      <c r="T590" s="56"/>
      <c r="U590" s="56"/>
      <c r="V590" s="56"/>
      <c r="W590" s="56"/>
      <c r="X590" s="56"/>
      <c r="Y590" s="56"/>
      <c r="Z590" s="56"/>
      <c r="AA590" s="56"/>
      <c r="AB590" s="56"/>
      <c r="AC590" s="56"/>
      <c r="AD590" s="56"/>
      <c r="AE590" s="56"/>
      <c r="AF590" s="56"/>
      <c r="AG590" s="56"/>
      <c r="AH590" s="56"/>
      <c r="AI590" s="56"/>
      <c r="AJ590" s="56"/>
    </row>
    <row r="591" ht="28.5" customHeight="1">
      <c r="A591" s="78">
        <v>587.0</v>
      </c>
      <c r="B591" s="79" t="s">
        <v>1247</v>
      </c>
      <c r="C591" s="79" t="s">
        <v>1243</v>
      </c>
      <c r="D591" s="79" t="s">
        <v>161</v>
      </c>
      <c r="E591" s="86" t="s">
        <v>145</v>
      </c>
      <c r="F591" s="87">
        <v>4640.0</v>
      </c>
      <c r="G591" s="105">
        <v>38705.0</v>
      </c>
      <c r="H591" s="93" t="s">
        <v>1353</v>
      </c>
      <c r="I591" s="93"/>
      <c r="J591" s="93" t="s">
        <v>147</v>
      </c>
      <c r="K591" s="93"/>
      <c r="L591" s="93" t="s">
        <v>148</v>
      </c>
      <c r="M591" s="93" t="s">
        <v>147</v>
      </c>
      <c r="N591" s="89"/>
      <c r="O591" s="90"/>
      <c r="P591" s="89"/>
      <c r="Q591" s="92"/>
      <c r="R591" s="56"/>
      <c r="S591" s="56"/>
      <c r="T591" s="56"/>
      <c r="U591" s="56"/>
      <c r="V591" s="56"/>
      <c r="W591" s="56"/>
      <c r="X591" s="56"/>
      <c r="Y591" s="56"/>
      <c r="Z591" s="56"/>
      <c r="AA591" s="56"/>
      <c r="AB591" s="56"/>
      <c r="AC591" s="56"/>
      <c r="AD591" s="56"/>
      <c r="AE591" s="56"/>
      <c r="AF591" s="56"/>
      <c r="AG591" s="56"/>
      <c r="AH591" s="56"/>
      <c r="AI591" s="56"/>
      <c r="AJ591" s="56"/>
    </row>
    <row r="592" ht="28.5" customHeight="1">
      <c r="A592" s="85">
        <v>588.0</v>
      </c>
      <c r="B592" s="79" t="s">
        <v>1247</v>
      </c>
      <c r="C592" s="79" t="s">
        <v>1243</v>
      </c>
      <c r="D592" s="79" t="s">
        <v>161</v>
      </c>
      <c r="E592" s="86" t="s">
        <v>145</v>
      </c>
      <c r="F592" s="87">
        <v>1464.0</v>
      </c>
      <c r="G592" s="105">
        <v>38482.0</v>
      </c>
      <c r="H592" s="93" t="s">
        <v>1354</v>
      </c>
      <c r="I592" s="93"/>
      <c r="J592" s="93" t="s">
        <v>147</v>
      </c>
      <c r="K592" s="93"/>
      <c r="L592" s="93" t="s">
        <v>148</v>
      </c>
      <c r="M592" s="93" t="s">
        <v>147</v>
      </c>
      <c r="N592" s="89"/>
      <c r="O592" s="90"/>
      <c r="P592" s="89"/>
      <c r="Q592" s="92"/>
      <c r="R592" s="56"/>
      <c r="S592" s="56"/>
      <c r="T592" s="56"/>
      <c r="U592" s="56"/>
      <c r="V592" s="56"/>
      <c r="W592" s="56"/>
      <c r="X592" s="56"/>
      <c r="Y592" s="56"/>
      <c r="Z592" s="56"/>
      <c r="AA592" s="56"/>
      <c r="AB592" s="56"/>
      <c r="AC592" s="56"/>
      <c r="AD592" s="56"/>
      <c r="AE592" s="56"/>
      <c r="AF592" s="56"/>
      <c r="AG592" s="56"/>
      <c r="AH592" s="56"/>
      <c r="AI592" s="56"/>
      <c r="AJ592" s="56"/>
    </row>
    <row r="593" ht="28.5" customHeight="1">
      <c r="A593" s="85">
        <v>589.0</v>
      </c>
      <c r="B593" s="79" t="s">
        <v>1247</v>
      </c>
      <c r="C593" s="79" t="s">
        <v>1243</v>
      </c>
      <c r="D593" s="79" t="s">
        <v>161</v>
      </c>
      <c r="E593" s="86" t="s">
        <v>145</v>
      </c>
      <c r="F593" s="87">
        <v>1465.0</v>
      </c>
      <c r="G593" s="105">
        <v>38482.0</v>
      </c>
      <c r="H593" s="93" t="s">
        <v>1355</v>
      </c>
      <c r="I593" s="93"/>
      <c r="J593" s="93" t="s">
        <v>147</v>
      </c>
      <c r="K593" s="93"/>
      <c r="L593" s="93" t="s">
        <v>148</v>
      </c>
      <c r="M593" s="93" t="s">
        <v>147</v>
      </c>
      <c r="N593" s="89" t="s">
        <v>147</v>
      </c>
      <c r="O593" s="90"/>
      <c r="P593" s="89" t="s">
        <v>1356</v>
      </c>
      <c r="Q593" s="92"/>
      <c r="R593" s="56"/>
      <c r="S593" s="56"/>
      <c r="T593" s="56"/>
      <c r="U593" s="56"/>
      <c r="V593" s="56"/>
      <c r="W593" s="56"/>
      <c r="X593" s="56"/>
      <c r="Y593" s="56"/>
      <c r="Z593" s="56"/>
      <c r="AA593" s="56"/>
      <c r="AB593" s="56"/>
      <c r="AC593" s="56"/>
      <c r="AD593" s="56"/>
      <c r="AE593" s="56"/>
      <c r="AF593" s="56"/>
      <c r="AG593" s="56"/>
      <c r="AH593" s="56"/>
      <c r="AI593" s="56"/>
      <c r="AJ593" s="56"/>
    </row>
    <row r="594" ht="28.5" customHeight="1">
      <c r="A594" s="78">
        <v>590.0</v>
      </c>
      <c r="B594" s="79" t="s">
        <v>1247</v>
      </c>
      <c r="C594" s="79" t="s">
        <v>1243</v>
      </c>
      <c r="D594" s="79" t="s">
        <v>161</v>
      </c>
      <c r="E594" s="86" t="s">
        <v>145</v>
      </c>
      <c r="F594" s="87">
        <v>4040.0</v>
      </c>
      <c r="G594" s="105">
        <v>38324.0</v>
      </c>
      <c r="H594" s="93" t="s">
        <v>1357</v>
      </c>
      <c r="I594" s="93"/>
      <c r="J594" s="93" t="s">
        <v>147</v>
      </c>
      <c r="K594" s="93"/>
      <c r="L594" s="93"/>
      <c r="M594" s="93"/>
      <c r="N594" s="89"/>
      <c r="O594" s="90" t="s">
        <v>147</v>
      </c>
      <c r="P594" s="89" t="s">
        <v>1358</v>
      </c>
      <c r="Q594" s="92"/>
      <c r="R594" s="56"/>
      <c r="S594" s="56"/>
      <c r="T594" s="56"/>
      <c r="U594" s="56"/>
      <c r="V594" s="56"/>
      <c r="W594" s="56"/>
      <c r="X594" s="56"/>
      <c r="Y594" s="56"/>
      <c r="Z594" s="56"/>
      <c r="AA594" s="56"/>
      <c r="AB594" s="56"/>
      <c r="AC594" s="56"/>
      <c r="AD594" s="56"/>
      <c r="AE594" s="56"/>
      <c r="AF594" s="56"/>
      <c r="AG594" s="56"/>
      <c r="AH594" s="56"/>
      <c r="AI594" s="56"/>
      <c r="AJ594" s="56"/>
    </row>
    <row r="595" ht="28.5" customHeight="1">
      <c r="A595" s="85">
        <v>591.0</v>
      </c>
      <c r="B595" s="79" t="s">
        <v>1247</v>
      </c>
      <c r="C595" s="79" t="s">
        <v>1243</v>
      </c>
      <c r="D595" s="79" t="s">
        <v>161</v>
      </c>
      <c r="E595" s="86" t="s">
        <v>145</v>
      </c>
      <c r="F595" s="106">
        <v>2090.0</v>
      </c>
      <c r="G595" s="105">
        <v>37828.0</v>
      </c>
      <c r="H595" s="93" t="s">
        <v>1359</v>
      </c>
      <c r="I595" s="93"/>
      <c r="J595" s="93" t="s">
        <v>147</v>
      </c>
      <c r="K595" s="93"/>
      <c r="L595" s="93" t="s">
        <v>148</v>
      </c>
      <c r="M595" s="93" t="s">
        <v>147</v>
      </c>
      <c r="N595" s="89"/>
      <c r="O595" s="90"/>
      <c r="P595" s="89"/>
      <c r="Q595" s="92"/>
      <c r="R595" s="56"/>
      <c r="S595" s="56"/>
      <c r="T595" s="56"/>
      <c r="U595" s="56"/>
      <c r="V595" s="56"/>
      <c r="W595" s="56"/>
      <c r="X595" s="56"/>
      <c r="Y595" s="56"/>
      <c r="Z595" s="56"/>
      <c r="AA595" s="56"/>
      <c r="AB595" s="56"/>
      <c r="AC595" s="56"/>
      <c r="AD595" s="56"/>
      <c r="AE595" s="56"/>
      <c r="AF595" s="56"/>
      <c r="AG595" s="56"/>
      <c r="AH595" s="56"/>
      <c r="AI595" s="56"/>
      <c r="AJ595" s="56"/>
    </row>
    <row r="596" ht="28.5" customHeight="1">
      <c r="A596" s="78">
        <v>592.0</v>
      </c>
      <c r="B596" s="79" t="s">
        <v>1247</v>
      </c>
      <c r="C596" s="79" t="s">
        <v>1243</v>
      </c>
      <c r="D596" s="79" t="s">
        <v>161</v>
      </c>
      <c r="E596" s="86" t="s">
        <v>145</v>
      </c>
      <c r="F596" s="106">
        <v>1703.0</v>
      </c>
      <c r="G596" s="105">
        <v>37470.0</v>
      </c>
      <c r="H596" s="93" t="s">
        <v>1360</v>
      </c>
      <c r="I596" s="93"/>
      <c r="J596" s="93" t="s">
        <v>147</v>
      </c>
      <c r="K596" s="93"/>
      <c r="L596" s="93" t="s">
        <v>148</v>
      </c>
      <c r="M596" s="93" t="s">
        <v>147</v>
      </c>
      <c r="N596" s="89"/>
      <c r="O596" s="90"/>
      <c r="P596" s="89"/>
      <c r="Q596" s="92"/>
      <c r="R596" s="56"/>
      <c r="S596" s="56"/>
      <c r="T596" s="56"/>
      <c r="U596" s="56"/>
      <c r="V596" s="56"/>
      <c r="W596" s="56"/>
      <c r="X596" s="56"/>
      <c r="Y596" s="56"/>
      <c r="Z596" s="56"/>
      <c r="AA596" s="56"/>
      <c r="AB596" s="56"/>
      <c r="AC596" s="56"/>
      <c r="AD596" s="56"/>
      <c r="AE596" s="56"/>
      <c r="AF596" s="56"/>
      <c r="AG596" s="56"/>
      <c r="AH596" s="56"/>
      <c r="AI596" s="56"/>
      <c r="AJ596" s="56"/>
    </row>
    <row r="597" ht="28.5" customHeight="1">
      <c r="A597" s="85">
        <v>593.0</v>
      </c>
      <c r="B597" s="79" t="s">
        <v>1247</v>
      </c>
      <c r="C597" s="79" t="s">
        <v>1243</v>
      </c>
      <c r="D597" s="79" t="s">
        <v>161</v>
      </c>
      <c r="E597" s="86" t="s">
        <v>145</v>
      </c>
      <c r="F597" s="106">
        <v>2463.0</v>
      </c>
      <c r="G597" s="105">
        <v>37215.0</v>
      </c>
      <c r="H597" s="93" t="s">
        <v>1361</v>
      </c>
      <c r="I597" s="93"/>
      <c r="J597" s="93" t="s">
        <v>147</v>
      </c>
      <c r="K597" s="93"/>
      <c r="L597" s="93" t="s">
        <v>148</v>
      </c>
      <c r="M597" s="93" t="s">
        <v>147</v>
      </c>
      <c r="N597" s="89"/>
      <c r="O597" s="90"/>
      <c r="P597" s="89"/>
      <c r="Q597" s="92"/>
      <c r="R597" s="56"/>
      <c r="S597" s="56"/>
      <c r="T597" s="56"/>
      <c r="U597" s="56"/>
      <c r="V597" s="56"/>
      <c r="W597" s="56"/>
      <c r="X597" s="56"/>
      <c r="Y597" s="56"/>
      <c r="Z597" s="56"/>
      <c r="AA597" s="56"/>
      <c r="AB597" s="56"/>
      <c r="AC597" s="56"/>
      <c r="AD597" s="56"/>
      <c r="AE597" s="56"/>
      <c r="AF597" s="56"/>
      <c r="AG597" s="56"/>
      <c r="AH597" s="56"/>
      <c r="AI597" s="56"/>
      <c r="AJ597" s="56"/>
    </row>
    <row r="598" ht="28.5" customHeight="1">
      <c r="A598" s="85">
        <v>594.0</v>
      </c>
      <c r="B598" s="79" t="s">
        <v>1247</v>
      </c>
      <c r="C598" s="79" t="s">
        <v>1243</v>
      </c>
      <c r="D598" s="79" t="s">
        <v>161</v>
      </c>
      <c r="E598" s="86" t="s">
        <v>145</v>
      </c>
      <c r="F598" s="106">
        <v>1730.0</v>
      </c>
      <c r="G598" s="105">
        <v>37130.0</v>
      </c>
      <c r="H598" s="93" t="s">
        <v>1362</v>
      </c>
      <c r="I598" s="93"/>
      <c r="J598" s="93" t="s">
        <v>147</v>
      </c>
      <c r="K598" s="93"/>
      <c r="L598" s="93" t="s">
        <v>148</v>
      </c>
      <c r="M598" s="93" t="s">
        <v>147</v>
      </c>
      <c r="N598" s="89"/>
      <c r="O598" s="90"/>
      <c r="P598" s="89" t="s">
        <v>1363</v>
      </c>
      <c r="Q598" s="92"/>
      <c r="R598" s="56"/>
      <c r="S598" s="56"/>
      <c r="T598" s="56"/>
      <c r="U598" s="56"/>
      <c r="V598" s="56"/>
      <c r="W598" s="56"/>
      <c r="X598" s="56"/>
      <c r="Y598" s="56"/>
      <c r="Z598" s="56"/>
      <c r="AA598" s="56"/>
      <c r="AB598" s="56"/>
      <c r="AC598" s="56"/>
      <c r="AD598" s="56"/>
      <c r="AE598" s="56"/>
      <c r="AF598" s="56"/>
      <c r="AG598" s="56"/>
      <c r="AH598" s="56"/>
      <c r="AI598" s="56"/>
      <c r="AJ598" s="56"/>
    </row>
    <row r="599" ht="28.5" customHeight="1">
      <c r="A599" s="78">
        <v>595.0</v>
      </c>
      <c r="B599" s="79" t="s">
        <v>1247</v>
      </c>
      <c r="C599" s="79" t="s">
        <v>1243</v>
      </c>
      <c r="D599" s="79" t="s">
        <v>161</v>
      </c>
      <c r="E599" s="86" t="s">
        <v>145</v>
      </c>
      <c r="F599" s="106">
        <v>13.0</v>
      </c>
      <c r="G599" s="105">
        <v>36900.0</v>
      </c>
      <c r="H599" s="93" t="s">
        <v>1364</v>
      </c>
      <c r="I599" s="93"/>
      <c r="J599" s="93" t="s">
        <v>147</v>
      </c>
      <c r="K599" s="93"/>
      <c r="L599" s="93" t="s">
        <v>148</v>
      </c>
      <c r="M599" s="93" t="s">
        <v>147</v>
      </c>
      <c r="N599" s="89"/>
      <c r="O599" s="90"/>
      <c r="P599" s="89" t="s">
        <v>1365</v>
      </c>
      <c r="Q599" s="92"/>
      <c r="R599" s="56"/>
      <c r="S599" s="56"/>
      <c r="T599" s="56"/>
      <c r="U599" s="56"/>
      <c r="V599" s="56"/>
      <c r="W599" s="56"/>
      <c r="X599" s="56"/>
      <c r="Y599" s="56"/>
      <c r="Z599" s="56"/>
      <c r="AA599" s="56"/>
      <c r="AB599" s="56"/>
      <c r="AC599" s="56"/>
      <c r="AD599" s="56"/>
      <c r="AE599" s="56"/>
      <c r="AF599" s="56"/>
      <c r="AG599" s="56"/>
      <c r="AH599" s="56"/>
      <c r="AI599" s="56"/>
      <c r="AJ599" s="56"/>
    </row>
    <row r="600" ht="28.5" customHeight="1">
      <c r="A600" s="85">
        <v>596.0</v>
      </c>
      <c r="B600" s="79" t="s">
        <v>1247</v>
      </c>
      <c r="C600" s="79" t="s">
        <v>1243</v>
      </c>
      <c r="D600" s="79" t="s">
        <v>161</v>
      </c>
      <c r="E600" s="86" t="s">
        <v>145</v>
      </c>
      <c r="F600" s="106">
        <v>2527.0</v>
      </c>
      <c r="G600" s="105">
        <v>36864.0</v>
      </c>
      <c r="H600" s="93" t="s">
        <v>1366</v>
      </c>
      <c r="I600" s="93"/>
      <c r="J600" s="93" t="s">
        <v>147</v>
      </c>
      <c r="K600" s="93"/>
      <c r="L600" s="93" t="s">
        <v>148</v>
      </c>
      <c r="M600" s="93" t="s">
        <v>147</v>
      </c>
      <c r="N600" s="89"/>
      <c r="O600" s="90"/>
      <c r="P600" s="89" t="s">
        <v>1367</v>
      </c>
      <c r="Q600" s="92"/>
      <c r="R600" s="56"/>
      <c r="S600" s="56"/>
      <c r="T600" s="56"/>
      <c r="U600" s="56"/>
      <c r="V600" s="56"/>
      <c r="W600" s="56"/>
      <c r="X600" s="56"/>
      <c r="Y600" s="56"/>
      <c r="Z600" s="56"/>
      <c r="AA600" s="56"/>
      <c r="AB600" s="56"/>
      <c r="AC600" s="56"/>
      <c r="AD600" s="56"/>
      <c r="AE600" s="56"/>
      <c r="AF600" s="56"/>
      <c r="AG600" s="56"/>
      <c r="AH600" s="56"/>
      <c r="AI600" s="56"/>
      <c r="AJ600" s="56"/>
    </row>
    <row r="601" ht="28.5" customHeight="1">
      <c r="A601" s="85">
        <v>597.0</v>
      </c>
      <c r="B601" s="79" t="s">
        <v>1247</v>
      </c>
      <c r="C601" s="79" t="s">
        <v>1243</v>
      </c>
      <c r="D601" s="79" t="s">
        <v>161</v>
      </c>
      <c r="E601" s="86" t="s">
        <v>145</v>
      </c>
      <c r="F601" s="106">
        <v>1382.0</v>
      </c>
      <c r="G601" s="105">
        <v>36719.0</v>
      </c>
      <c r="H601" s="93" t="s">
        <v>1368</v>
      </c>
      <c r="I601" s="93"/>
      <c r="J601" s="93" t="s">
        <v>147</v>
      </c>
      <c r="K601" s="93"/>
      <c r="L601" s="93" t="s">
        <v>148</v>
      </c>
      <c r="M601" s="93" t="s">
        <v>147</v>
      </c>
      <c r="N601" s="89"/>
      <c r="O601" s="90"/>
      <c r="P601" s="89" t="s">
        <v>1369</v>
      </c>
      <c r="Q601" s="92"/>
      <c r="R601" s="56"/>
      <c r="S601" s="56"/>
      <c r="T601" s="56"/>
      <c r="U601" s="56"/>
      <c r="V601" s="56"/>
      <c r="W601" s="56"/>
      <c r="X601" s="56"/>
      <c r="Y601" s="56"/>
      <c r="Z601" s="56"/>
      <c r="AA601" s="56"/>
      <c r="AB601" s="56"/>
      <c r="AC601" s="56"/>
      <c r="AD601" s="56"/>
      <c r="AE601" s="56"/>
      <c r="AF601" s="56"/>
      <c r="AG601" s="56"/>
      <c r="AH601" s="56"/>
      <c r="AI601" s="56"/>
      <c r="AJ601" s="56"/>
    </row>
    <row r="602" ht="28.5" customHeight="1">
      <c r="A602" s="78">
        <v>598.0</v>
      </c>
      <c r="B602" s="79" t="s">
        <v>1247</v>
      </c>
      <c r="C602" s="79" t="s">
        <v>1243</v>
      </c>
      <c r="D602" s="79" t="s">
        <v>161</v>
      </c>
      <c r="E602" s="86" t="s">
        <v>145</v>
      </c>
      <c r="F602" s="106">
        <v>2236.0</v>
      </c>
      <c r="G602" s="105">
        <v>36475.0</v>
      </c>
      <c r="H602" s="93" t="s">
        <v>1370</v>
      </c>
      <c r="I602" s="93"/>
      <c r="J602" s="93" t="s">
        <v>147</v>
      </c>
      <c r="K602" s="93"/>
      <c r="L602" s="93" t="s">
        <v>148</v>
      </c>
      <c r="M602" s="93" t="s">
        <v>147</v>
      </c>
      <c r="N602" s="89"/>
      <c r="O602" s="90"/>
      <c r="P602" s="89"/>
      <c r="Q602" s="92"/>
      <c r="R602" s="56"/>
      <c r="S602" s="56"/>
      <c r="T602" s="56"/>
      <c r="U602" s="56"/>
      <c r="V602" s="56"/>
      <c r="W602" s="56"/>
      <c r="X602" s="56"/>
      <c r="Y602" s="56"/>
      <c r="Z602" s="56"/>
      <c r="AA602" s="56"/>
      <c r="AB602" s="56"/>
      <c r="AC602" s="56"/>
      <c r="AD602" s="56"/>
      <c r="AE602" s="56"/>
      <c r="AF602" s="56"/>
      <c r="AG602" s="56"/>
      <c r="AH602" s="56"/>
      <c r="AI602" s="56"/>
      <c r="AJ602" s="56"/>
    </row>
    <row r="603" ht="28.5" customHeight="1">
      <c r="A603" s="85">
        <v>599.0</v>
      </c>
      <c r="B603" s="79" t="s">
        <v>1247</v>
      </c>
      <c r="C603" s="79" t="s">
        <v>1243</v>
      </c>
      <c r="D603" s="79" t="s">
        <v>161</v>
      </c>
      <c r="E603" s="86" t="s">
        <v>145</v>
      </c>
      <c r="F603" s="106">
        <v>1404.0</v>
      </c>
      <c r="G603" s="105">
        <v>36369.0</v>
      </c>
      <c r="H603" s="93" t="s">
        <v>1371</v>
      </c>
      <c r="I603" s="93"/>
      <c r="J603" s="93" t="s">
        <v>147</v>
      </c>
      <c r="K603" s="93"/>
      <c r="L603" s="93" t="s">
        <v>148</v>
      </c>
      <c r="M603" s="93" t="s">
        <v>147</v>
      </c>
      <c r="N603" s="89"/>
      <c r="O603" s="90"/>
      <c r="P603" s="89" t="s">
        <v>1363</v>
      </c>
      <c r="Q603" s="92"/>
      <c r="R603" s="56"/>
      <c r="S603" s="56"/>
      <c r="T603" s="56"/>
      <c r="U603" s="56"/>
      <c r="V603" s="56"/>
      <c r="W603" s="56"/>
      <c r="X603" s="56"/>
      <c r="Y603" s="56"/>
      <c r="Z603" s="56"/>
      <c r="AA603" s="56"/>
      <c r="AB603" s="56"/>
      <c r="AC603" s="56"/>
      <c r="AD603" s="56"/>
      <c r="AE603" s="56"/>
      <c r="AF603" s="56"/>
      <c r="AG603" s="56"/>
      <c r="AH603" s="56"/>
      <c r="AI603" s="56"/>
      <c r="AJ603" s="56"/>
    </row>
    <row r="604" ht="28.5" customHeight="1">
      <c r="A604" s="85">
        <v>600.0</v>
      </c>
      <c r="B604" s="79" t="s">
        <v>1247</v>
      </c>
      <c r="C604" s="79" t="s">
        <v>1243</v>
      </c>
      <c r="D604" s="79" t="s">
        <v>161</v>
      </c>
      <c r="E604" s="86" t="s">
        <v>145</v>
      </c>
      <c r="F604" s="106">
        <v>1406.0</v>
      </c>
      <c r="G604" s="105">
        <v>36369.0</v>
      </c>
      <c r="H604" s="93" t="s">
        <v>1372</v>
      </c>
      <c r="I604" s="93"/>
      <c r="J604" s="93" t="s">
        <v>147</v>
      </c>
      <c r="K604" s="93"/>
      <c r="L604" s="93" t="s">
        <v>148</v>
      </c>
      <c r="M604" s="93" t="s">
        <v>147</v>
      </c>
      <c r="N604" s="89" t="s">
        <v>147</v>
      </c>
      <c r="O604" s="90"/>
      <c r="P604" s="89" t="s">
        <v>1373</v>
      </c>
      <c r="Q604" s="92"/>
      <c r="R604" s="56"/>
      <c r="S604" s="56"/>
      <c r="T604" s="56"/>
      <c r="U604" s="56"/>
      <c r="V604" s="56"/>
      <c r="W604" s="56"/>
      <c r="X604" s="56"/>
      <c r="Y604" s="56"/>
      <c r="Z604" s="56"/>
      <c r="AA604" s="56"/>
      <c r="AB604" s="56"/>
      <c r="AC604" s="56"/>
      <c r="AD604" s="56"/>
      <c r="AE604" s="56"/>
      <c r="AF604" s="56"/>
      <c r="AG604" s="56"/>
      <c r="AH604" s="56"/>
      <c r="AI604" s="56"/>
      <c r="AJ604" s="56"/>
    </row>
    <row r="605" ht="28.5" customHeight="1">
      <c r="A605" s="78">
        <v>601.0</v>
      </c>
      <c r="B605" s="79" t="s">
        <v>1247</v>
      </c>
      <c r="C605" s="79" t="s">
        <v>1243</v>
      </c>
      <c r="D605" s="79" t="s">
        <v>161</v>
      </c>
      <c r="E605" s="86" t="s">
        <v>145</v>
      </c>
      <c r="F605" s="106">
        <v>664.0</v>
      </c>
      <c r="G605" s="105">
        <v>36263.0</v>
      </c>
      <c r="H605" s="93" t="s">
        <v>1374</v>
      </c>
      <c r="I605" s="93"/>
      <c r="J605" s="93" t="s">
        <v>147</v>
      </c>
      <c r="K605" s="93"/>
      <c r="L605" s="93" t="s">
        <v>148</v>
      </c>
      <c r="M605" s="93"/>
      <c r="N605" s="89"/>
      <c r="O605" s="90" t="s">
        <v>147</v>
      </c>
      <c r="P605" s="89" t="s">
        <v>1375</v>
      </c>
      <c r="Q605" s="92"/>
      <c r="R605" s="56"/>
      <c r="S605" s="56"/>
      <c r="T605" s="56"/>
      <c r="U605" s="56"/>
      <c r="V605" s="56"/>
      <c r="W605" s="56"/>
      <c r="X605" s="56"/>
      <c r="Y605" s="56"/>
      <c r="Z605" s="56"/>
      <c r="AA605" s="56"/>
      <c r="AB605" s="56"/>
      <c r="AC605" s="56"/>
      <c r="AD605" s="56"/>
      <c r="AE605" s="56"/>
      <c r="AF605" s="56"/>
      <c r="AG605" s="56"/>
      <c r="AH605" s="56"/>
      <c r="AI605" s="56"/>
      <c r="AJ605" s="56"/>
    </row>
    <row r="606" ht="28.5" customHeight="1">
      <c r="A606" s="85">
        <v>602.0</v>
      </c>
      <c r="B606" s="79" t="s">
        <v>1247</v>
      </c>
      <c r="C606" s="79" t="s">
        <v>1243</v>
      </c>
      <c r="D606" s="79" t="s">
        <v>161</v>
      </c>
      <c r="E606" s="86" t="s">
        <v>145</v>
      </c>
      <c r="F606" s="106">
        <v>806.0</v>
      </c>
      <c r="G606" s="105">
        <v>35915.0</v>
      </c>
      <c r="H606" s="93" t="s">
        <v>1376</v>
      </c>
      <c r="I606" s="93"/>
      <c r="J606" s="93" t="s">
        <v>147</v>
      </c>
      <c r="K606" s="93"/>
      <c r="L606" s="93" t="s">
        <v>148</v>
      </c>
      <c r="M606" s="93" t="s">
        <v>147</v>
      </c>
      <c r="N606" s="89" t="s">
        <v>147</v>
      </c>
      <c r="O606" s="90"/>
      <c r="P606" s="89" t="s">
        <v>1377</v>
      </c>
      <c r="Q606" s="92"/>
      <c r="R606" s="56"/>
      <c r="S606" s="56"/>
      <c r="T606" s="56"/>
      <c r="U606" s="56"/>
      <c r="V606" s="56"/>
      <c r="W606" s="56"/>
      <c r="X606" s="56"/>
      <c r="Y606" s="56"/>
      <c r="Z606" s="56"/>
      <c r="AA606" s="56"/>
      <c r="AB606" s="56"/>
      <c r="AC606" s="56"/>
      <c r="AD606" s="56"/>
      <c r="AE606" s="56"/>
      <c r="AF606" s="56"/>
      <c r="AG606" s="56"/>
      <c r="AH606" s="56"/>
      <c r="AI606" s="56"/>
      <c r="AJ606" s="56"/>
    </row>
    <row r="607" ht="28.5" customHeight="1">
      <c r="A607" s="85">
        <v>603.0</v>
      </c>
      <c r="B607" s="79" t="s">
        <v>1247</v>
      </c>
      <c r="C607" s="79" t="s">
        <v>1243</v>
      </c>
      <c r="D607" s="79" t="s">
        <v>161</v>
      </c>
      <c r="E607" s="86" t="s">
        <v>145</v>
      </c>
      <c r="F607" s="106">
        <v>1069.0</v>
      </c>
      <c r="G607" s="105">
        <v>34873.0</v>
      </c>
      <c r="H607" s="93" t="s">
        <v>1378</v>
      </c>
      <c r="I607" s="93"/>
      <c r="J607" s="93" t="s">
        <v>147</v>
      </c>
      <c r="K607" s="93"/>
      <c r="L607" s="93" t="s">
        <v>148</v>
      </c>
      <c r="M607" s="93" t="s">
        <v>147</v>
      </c>
      <c r="N607" s="89"/>
      <c r="O607" s="90"/>
      <c r="P607" s="161"/>
      <c r="Q607" s="92"/>
      <c r="R607" s="56"/>
      <c r="S607" s="56"/>
      <c r="T607" s="56"/>
      <c r="U607" s="56"/>
      <c r="V607" s="56"/>
      <c r="W607" s="56"/>
      <c r="X607" s="56"/>
      <c r="Y607" s="56"/>
      <c r="Z607" s="56"/>
      <c r="AA607" s="56"/>
      <c r="AB607" s="56"/>
      <c r="AC607" s="56"/>
      <c r="AD607" s="56"/>
      <c r="AE607" s="56"/>
      <c r="AF607" s="56"/>
      <c r="AG607" s="56"/>
      <c r="AH607" s="56"/>
      <c r="AI607" s="56"/>
      <c r="AJ607" s="56"/>
    </row>
    <row r="608" ht="28.5" customHeight="1">
      <c r="A608" s="78">
        <v>604.0</v>
      </c>
      <c r="B608" s="79" t="s">
        <v>1247</v>
      </c>
      <c r="C608" s="79" t="s">
        <v>1243</v>
      </c>
      <c r="D608" s="79" t="s">
        <v>161</v>
      </c>
      <c r="E608" s="86" t="s">
        <v>145</v>
      </c>
      <c r="F608" s="106">
        <v>1835.0</v>
      </c>
      <c r="G608" s="105">
        <v>34549.0</v>
      </c>
      <c r="H608" s="93" t="s">
        <v>1379</v>
      </c>
      <c r="I608" s="93"/>
      <c r="J608" s="93" t="s">
        <v>147</v>
      </c>
      <c r="K608" s="93"/>
      <c r="L608" s="93"/>
      <c r="M608" s="93"/>
      <c r="N608" s="89"/>
      <c r="O608" s="90" t="s">
        <v>147</v>
      </c>
      <c r="P608" s="89" t="s">
        <v>1380</v>
      </c>
      <c r="Q608" s="92"/>
      <c r="R608" s="56"/>
      <c r="S608" s="56"/>
      <c r="T608" s="56"/>
      <c r="U608" s="56"/>
      <c r="V608" s="56"/>
      <c r="W608" s="56"/>
      <c r="X608" s="56"/>
      <c r="Y608" s="56"/>
      <c r="Z608" s="56"/>
      <c r="AA608" s="56"/>
      <c r="AB608" s="56"/>
      <c r="AC608" s="56"/>
      <c r="AD608" s="56"/>
      <c r="AE608" s="56"/>
      <c r="AF608" s="56"/>
      <c r="AG608" s="56"/>
      <c r="AH608" s="56"/>
      <c r="AI608" s="56"/>
      <c r="AJ608" s="56"/>
    </row>
    <row r="609" ht="28.5" customHeight="1">
      <c r="A609" s="85">
        <v>605.0</v>
      </c>
      <c r="B609" s="79" t="s">
        <v>1247</v>
      </c>
      <c r="C609" s="79" t="s">
        <v>1243</v>
      </c>
      <c r="D609" s="79" t="s">
        <v>161</v>
      </c>
      <c r="E609" s="86" t="s">
        <v>145</v>
      </c>
      <c r="F609" s="106">
        <v>104.0</v>
      </c>
      <c r="G609" s="105">
        <v>34347.0</v>
      </c>
      <c r="H609" s="93" t="s">
        <v>1381</v>
      </c>
      <c r="I609" s="93"/>
      <c r="J609" s="93" t="s">
        <v>147</v>
      </c>
      <c r="K609" s="93"/>
      <c r="L609" s="93"/>
      <c r="M609" s="93"/>
      <c r="N609" s="89"/>
      <c r="O609" s="90" t="s">
        <v>147</v>
      </c>
      <c r="P609" s="89" t="s">
        <v>1382</v>
      </c>
      <c r="Q609" s="92"/>
      <c r="R609" s="56"/>
      <c r="S609" s="56"/>
      <c r="T609" s="56"/>
      <c r="U609" s="56"/>
      <c r="V609" s="56"/>
      <c r="W609" s="56"/>
      <c r="X609" s="56"/>
      <c r="Y609" s="56"/>
      <c r="Z609" s="56"/>
      <c r="AA609" s="56"/>
      <c r="AB609" s="56"/>
      <c r="AC609" s="56"/>
      <c r="AD609" s="56"/>
      <c r="AE609" s="56"/>
      <c r="AF609" s="56"/>
      <c r="AG609" s="56"/>
      <c r="AH609" s="56"/>
      <c r="AI609" s="56"/>
      <c r="AJ609" s="56"/>
    </row>
    <row r="610" ht="28.5" customHeight="1">
      <c r="A610" s="85">
        <v>606.0</v>
      </c>
      <c r="B610" s="79" t="s">
        <v>1247</v>
      </c>
      <c r="C610" s="79" t="s">
        <v>1243</v>
      </c>
      <c r="D610" s="79" t="s">
        <v>161</v>
      </c>
      <c r="E610" s="86" t="s">
        <v>145</v>
      </c>
      <c r="F610" s="87">
        <v>2709.0</v>
      </c>
      <c r="G610" s="105">
        <v>34681.0</v>
      </c>
      <c r="H610" s="93" t="s">
        <v>1383</v>
      </c>
      <c r="I610" s="93"/>
      <c r="J610" s="93" t="s">
        <v>147</v>
      </c>
      <c r="K610" s="93"/>
      <c r="L610" s="93" t="s">
        <v>148</v>
      </c>
      <c r="M610" s="93" t="s">
        <v>147</v>
      </c>
      <c r="N610" s="89" t="s">
        <v>147</v>
      </c>
      <c r="O610" s="90"/>
      <c r="P610" s="89" t="s">
        <v>1384</v>
      </c>
      <c r="Q610" s="92"/>
      <c r="R610" s="56"/>
      <c r="S610" s="56"/>
      <c r="T610" s="56"/>
      <c r="U610" s="56"/>
      <c r="V610" s="56"/>
      <c r="W610" s="56"/>
      <c r="X610" s="56"/>
      <c r="Y610" s="56"/>
      <c r="Z610" s="56"/>
      <c r="AA610" s="56"/>
      <c r="AB610" s="56"/>
      <c r="AC610" s="56"/>
      <c r="AD610" s="56"/>
      <c r="AE610" s="56"/>
      <c r="AF610" s="56"/>
      <c r="AG610" s="56"/>
      <c r="AH610" s="56"/>
      <c r="AI610" s="56"/>
      <c r="AJ610" s="56"/>
    </row>
    <row r="611" ht="28.5" customHeight="1">
      <c r="A611" s="78">
        <v>607.0</v>
      </c>
      <c r="B611" s="79" t="s">
        <v>1247</v>
      </c>
      <c r="C611" s="79" t="s">
        <v>1243</v>
      </c>
      <c r="D611" s="79" t="s">
        <v>161</v>
      </c>
      <c r="E611" s="86" t="s">
        <v>145</v>
      </c>
      <c r="F611" s="87">
        <v>2646.0</v>
      </c>
      <c r="G611" s="105">
        <v>34667.0</v>
      </c>
      <c r="H611" s="93" t="s">
        <v>1385</v>
      </c>
      <c r="I611" s="93"/>
      <c r="J611" s="93" t="s">
        <v>147</v>
      </c>
      <c r="K611" s="93"/>
      <c r="L611" s="93" t="s">
        <v>148</v>
      </c>
      <c r="M611" s="93" t="s">
        <v>147</v>
      </c>
      <c r="N611" s="89"/>
      <c r="O611" s="90"/>
      <c r="P611" s="89"/>
      <c r="Q611" s="92"/>
      <c r="R611" s="56"/>
      <c r="S611" s="56"/>
      <c r="T611" s="56"/>
      <c r="U611" s="56"/>
      <c r="V611" s="56"/>
      <c r="W611" s="56"/>
      <c r="X611" s="56"/>
      <c r="Y611" s="56"/>
      <c r="Z611" s="56"/>
      <c r="AA611" s="56"/>
      <c r="AB611" s="56"/>
      <c r="AC611" s="56"/>
      <c r="AD611" s="56"/>
      <c r="AE611" s="56"/>
      <c r="AF611" s="56"/>
      <c r="AG611" s="56"/>
      <c r="AH611" s="56"/>
      <c r="AI611" s="56"/>
      <c r="AJ611" s="56"/>
    </row>
    <row r="612" ht="28.5" customHeight="1">
      <c r="A612" s="85">
        <v>608.0</v>
      </c>
      <c r="B612" s="79" t="s">
        <v>1247</v>
      </c>
      <c r="C612" s="79" t="s">
        <v>1243</v>
      </c>
      <c r="D612" s="79" t="s">
        <v>161</v>
      </c>
      <c r="E612" s="86" t="s">
        <v>145</v>
      </c>
      <c r="F612" s="87">
        <v>1889.0</v>
      </c>
      <c r="G612" s="105">
        <v>34549.0</v>
      </c>
      <c r="H612" s="93" t="s">
        <v>1386</v>
      </c>
      <c r="I612" s="93"/>
      <c r="J612" s="93" t="s">
        <v>147</v>
      </c>
      <c r="K612" s="93"/>
      <c r="L612" s="93"/>
      <c r="M612" s="93"/>
      <c r="N612" s="89"/>
      <c r="O612" s="90" t="s">
        <v>147</v>
      </c>
      <c r="P612" s="89" t="s">
        <v>1387</v>
      </c>
      <c r="Q612" s="92"/>
      <c r="R612" s="56"/>
      <c r="S612" s="56"/>
      <c r="T612" s="56"/>
      <c r="U612" s="56"/>
      <c r="V612" s="56"/>
      <c r="W612" s="56"/>
      <c r="X612" s="56"/>
      <c r="Y612" s="56"/>
      <c r="Z612" s="56"/>
      <c r="AA612" s="56"/>
      <c r="AB612" s="56"/>
      <c r="AC612" s="56"/>
      <c r="AD612" s="56"/>
      <c r="AE612" s="56"/>
      <c r="AF612" s="56"/>
      <c r="AG612" s="56"/>
      <c r="AH612" s="56"/>
      <c r="AI612" s="56"/>
      <c r="AJ612" s="56"/>
    </row>
    <row r="613" ht="28.5" customHeight="1">
      <c r="A613" s="85">
        <v>609.0</v>
      </c>
      <c r="B613" s="79" t="s">
        <v>1247</v>
      </c>
      <c r="C613" s="79" t="s">
        <v>1243</v>
      </c>
      <c r="D613" s="79" t="s">
        <v>161</v>
      </c>
      <c r="E613" s="86" t="s">
        <v>145</v>
      </c>
      <c r="F613" s="87">
        <v>1772.0</v>
      </c>
      <c r="G613" s="105">
        <v>34549.0</v>
      </c>
      <c r="H613" s="93" t="s">
        <v>1388</v>
      </c>
      <c r="I613" s="93"/>
      <c r="J613" s="93" t="s">
        <v>147</v>
      </c>
      <c r="K613" s="93"/>
      <c r="L613" s="93" t="s">
        <v>148</v>
      </c>
      <c r="M613" s="93" t="s">
        <v>147</v>
      </c>
      <c r="N613" s="89" t="s">
        <v>147</v>
      </c>
      <c r="O613" s="90"/>
      <c r="P613" s="89" t="s">
        <v>1389</v>
      </c>
      <c r="Q613" s="92"/>
      <c r="R613" s="56"/>
      <c r="S613" s="56"/>
      <c r="T613" s="56"/>
      <c r="U613" s="56"/>
      <c r="V613" s="56"/>
      <c r="W613" s="56"/>
      <c r="X613" s="56"/>
      <c r="Y613" s="56"/>
      <c r="Z613" s="56"/>
      <c r="AA613" s="56"/>
      <c r="AB613" s="56"/>
      <c r="AC613" s="56"/>
      <c r="AD613" s="56"/>
      <c r="AE613" s="56"/>
      <c r="AF613" s="56"/>
      <c r="AG613" s="56"/>
      <c r="AH613" s="56"/>
      <c r="AI613" s="56"/>
      <c r="AJ613" s="56"/>
    </row>
    <row r="614" ht="28.5" customHeight="1">
      <c r="A614" s="85">
        <v>610.0</v>
      </c>
      <c r="B614" s="79" t="s">
        <v>1247</v>
      </c>
      <c r="C614" s="79" t="s">
        <v>1243</v>
      </c>
      <c r="D614" s="79" t="s">
        <v>161</v>
      </c>
      <c r="E614" s="86" t="s">
        <v>145</v>
      </c>
      <c r="F614" s="87">
        <v>1158.0</v>
      </c>
      <c r="G614" s="105">
        <v>34488.0</v>
      </c>
      <c r="H614" s="93" t="s">
        <v>1390</v>
      </c>
      <c r="I614" s="93"/>
      <c r="J614" s="93" t="s">
        <v>147</v>
      </c>
      <c r="K614" s="93"/>
      <c r="L614" s="93" t="s">
        <v>148</v>
      </c>
      <c r="M614" s="93" t="s">
        <v>147</v>
      </c>
      <c r="N614" s="89"/>
      <c r="O614" s="90"/>
      <c r="P614" s="89"/>
      <c r="Q614" s="92"/>
      <c r="R614" s="56"/>
      <c r="S614" s="56"/>
      <c r="T614" s="56"/>
      <c r="U614" s="56"/>
      <c r="V614" s="56"/>
      <c r="W614" s="56"/>
      <c r="X614" s="56"/>
      <c r="Y614" s="56"/>
      <c r="Z614" s="56"/>
      <c r="AA614" s="56"/>
      <c r="AB614" s="56"/>
      <c r="AC614" s="56"/>
      <c r="AD614" s="56"/>
      <c r="AE614" s="56"/>
      <c r="AF614" s="56"/>
      <c r="AG614" s="56"/>
      <c r="AH614" s="56"/>
      <c r="AI614" s="56"/>
      <c r="AJ614" s="56"/>
    </row>
    <row r="615" ht="28.5" customHeight="1">
      <c r="A615" s="85">
        <v>611.0</v>
      </c>
      <c r="B615" s="79" t="s">
        <v>1247</v>
      </c>
      <c r="C615" s="79" t="s">
        <v>1243</v>
      </c>
      <c r="D615" s="79" t="s">
        <v>161</v>
      </c>
      <c r="E615" s="86" t="s">
        <v>145</v>
      </c>
      <c r="F615" s="87">
        <v>407.0</v>
      </c>
      <c r="G615" s="105">
        <v>34385.0</v>
      </c>
      <c r="H615" s="93" t="s">
        <v>1391</v>
      </c>
      <c r="I615" s="93"/>
      <c r="J615" s="93" t="s">
        <v>147</v>
      </c>
      <c r="K615" s="93"/>
      <c r="L615" s="93" t="s">
        <v>148</v>
      </c>
      <c r="M615" s="93" t="s">
        <v>147</v>
      </c>
      <c r="N615" s="89" t="s">
        <v>147</v>
      </c>
      <c r="O615" s="90"/>
      <c r="P615" s="89" t="s">
        <v>1392</v>
      </c>
      <c r="Q615" s="92"/>
      <c r="R615" s="56"/>
      <c r="S615" s="56"/>
      <c r="T615" s="56"/>
      <c r="U615" s="56"/>
      <c r="V615" s="56"/>
      <c r="W615" s="56"/>
      <c r="X615" s="56"/>
      <c r="Y615" s="56"/>
      <c r="Z615" s="56"/>
      <c r="AA615" s="56"/>
      <c r="AB615" s="56"/>
      <c r="AC615" s="56"/>
      <c r="AD615" s="56"/>
      <c r="AE615" s="56"/>
      <c r="AF615" s="56"/>
      <c r="AG615" s="56"/>
      <c r="AH615" s="56"/>
      <c r="AI615" s="56"/>
      <c r="AJ615" s="56"/>
    </row>
    <row r="616" ht="28.5" customHeight="1">
      <c r="A616" s="78">
        <v>612.0</v>
      </c>
      <c r="B616" s="79" t="s">
        <v>1247</v>
      </c>
      <c r="C616" s="79" t="s">
        <v>1243</v>
      </c>
      <c r="D616" s="79" t="s">
        <v>161</v>
      </c>
      <c r="E616" s="86" t="s">
        <v>145</v>
      </c>
      <c r="F616" s="87">
        <v>1359.0</v>
      </c>
      <c r="G616" s="105">
        <v>34162.0</v>
      </c>
      <c r="H616" s="93" t="s">
        <v>1393</v>
      </c>
      <c r="I616" s="93"/>
      <c r="J616" s="93" t="s">
        <v>147</v>
      </c>
      <c r="K616" s="93"/>
      <c r="L616" s="93" t="s">
        <v>148</v>
      </c>
      <c r="M616" s="93" t="s">
        <v>147</v>
      </c>
      <c r="N616" s="89"/>
      <c r="O616" s="90"/>
      <c r="P616" s="89"/>
      <c r="Q616" s="92"/>
      <c r="R616" s="56"/>
      <c r="S616" s="56"/>
      <c r="T616" s="56"/>
      <c r="U616" s="56"/>
      <c r="V616" s="56"/>
      <c r="W616" s="56"/>
      <c r="X616" s="56"/>
      <c r="Y616" s="56"/>
      <c r="Z616" s="56"/>
      <c r="AA616" s="56"/>
      <c r="AB616" s="56"/>
      <c r="AC616" s="56"/>
      <c r="AD616" s="56"/>
      <c r="AE616" s="56"/>
      <c r="AF616" s="56"/>
      <c r="AG616" s="56"/>
      <c r="AH616" s="56"/>
      <c r="AI616" s="56"/>
      <c r="AJ616" s="56"/>
    </row>
    <row r="617" ht="28.5" customHeight="1">
      <c r="A617" s="85">
        <v>613.0</v>
      </c>
      <c r="B617" s="79" t="s">
        <v>1247</v>
      </c>
      <c r="C617" s="79" t="s">
        <v>1243</v>
      </c>
      <c r="D617" s="79" t="s">
        <v>161</v>
      </c>
      <c r="E617" s="86" t="s">
        <v>145</v>
      </c>
      <c r="F617" s="87">
        <v>57.0</v>
      </c>
      <c r="G617" s="105">
        <v>33976.0</v>
      </c>
      <c r="H617" s="93" t="s">
        <v>1394</v>
      </c>
      <c r="I617" s="93"/>
      <c r="J617" s="93" t="s">
        <v>147</v>
      </c>
      <c r="K617" s="93"/>
      <c r="L617" s="93" t="s">
        <v>148</v>
      </c>
      <c r="M617" s="93"/>
      <c r="N617" s="89"/>
      <c r="O617" s="90" t="s">
        <v>147</v>
      </c>
      <c r="P617" s="89" t="s">
        <v>1395</v>
      </c>
      <c r="Q617" s="92"/>
      <c r="R617" s="56"/>
      <c r="S617" s="56"/>
      <c r="T617" s="56"/>
      <c r="U617" s="56"/>
      <c r="V617" s="56"/>
      <c r="W617" s="56"/>
      <c r="X617" s="56"/>
      <c r="Y617" s="56"/>
      <c r="Z617" s="56"/>
      <c r="AA617" s="56"/>
      <c r="AB617" s="56"/>
      <c r="AC617" s="56"/>
      <c r="AD617" s="56"/>
      <c r="AE617" s="56"/>
      <c r="AF617" s="56"/>
      <c r="AG617" s="56"/>
      <c r="AH617" s="56"/>
      <c r="AI617" s="56"/>
      <c r="AJ617" s="56"/>
    </row>
    <row r="618" ht="28.5" customHeight="1">
      <c r="A618" s="85">
        <v>614.0</v>
      </c>
      <c r="B618" s="79" t="s">
        <v>1247</v>
      </c>
      <c r="C618" s="79" t="s">
        <v>1243</v>
      </c>
      <c r="D618" s="79" t="s">
        <v>161</v>
      </c>
      <c r="E618" s="86" t="s">
        <v>145</v>
      </c>
      <c r="F618" s="87">
        <v>306.0</v>
      </c>
      <c r="G618" s="105">
        <v>33653.0</v>
      </c>
      <c r="H618" s="93" t="s">
        <v>1396</v>
      </c>
      <c r="I618" s="93"/>
      <c r="J618" s="93" t="s">
        <v>147</v>
      </c>
      <c r="K618" s="93"/>
      <c r="L618" s="93" t="s">
        <v>148</v>
      </c>
      <c r="M618" s="93" t="s">
        <v>147</v>
      </c>
      <c r="N618" s="89" t="s">
        <v>147</v>
      </c>
      <c r="O618" s="90"/>
      <c r="P618" s="89" t="s">
        <v>1397</v>
      </c>
      <c r="Q618" s="92"/>
      <c r="R618" s="56"/>
      <c r="S618" s="56"/>
      <c r="T618" s="56"/>
      <c r="U618" s="56"/>
      <c r="V618" s="56"/>
      <c r="W618" s="56"/>
      <c r="X618" s="56"/>
      <c r="Y618" s="56"/>
      <c r="Z618" s="56"/>
      <c r="AA618" s="56"/>
      <c r="AB618" s="56"/>
      <c r="AC618" s="56"/>
      <c r="AD618" s="56"/>
      <c r="AE618" s="56"/>
      <c r="AF618" s="56"/>
      <c r="AG618" s="56"/>
      <c r="AH618" s="56"/>
      <c r="AI618" s="56"/>
      <c r="AJ618" s="56"/>
    </row>
    <row r="619" ht="28.5" customHeight="1">
      <c r="A619" s="78">
        <v>615.0</v>
      </c>
      <c r="B619" s="79" t="s">
        <v>1247</v>
      </c>
      <c r="C619" s="79" t="s">
        <v>1243</v>
      </c>
      <c r="D619" s="79" t="s">
        <v>161</v>
      </c>
      <c r="E619" s="86" t="s">
        <v>145</v>
      </c>
      <c r="F619" s="87">
        <v>2591.0</v>
      </c>
      <c r="G619" s="105">
        <v>33561.0</v>
      </c>
      <c r="H619" s="93" t="s">
        <v>1398</v>
      </c>
      <c r="I619" s="93"/>
      <c r="J619" s="93" t="s">
        <v>147</v>
      </c>
      <c r="K619" s="93"/>
      <c r="L619" s="93" t="s">
        <v>148</v>
      </c>
      <c r="M619" s="93" t="s">
        <v>147</v>
      </c>
      <c r="N619" s="89"/>
      <c r="O619" s="90"/>
      <c r="P619" s="89"/>
      <c r="Q619" s="92"/>
      <c r="R619" s="56"/>
      <c r="S619" s="56"/>
      <c r="T619" s="56"/>
      <c r="U619" s="56"/>
      <c r="V619" s="56"/>
      <c r="W619" s="56"/>
      <c r="X619" s="56"/>
      <c r="Y619" s="56"/>
      <c r="Z619" s="56"/>
      <c r="AA619" s="56"/>
      <c r="AB619" s="56"/>
      <c r="AC619" s="56"/>
      <c r="AD619" s="56"/>
      <c r="AE619" s="56"/>
      <c r="AF619" s="56"/>
      <c r="AG619" s="56"/>
      <c r="AH619" s="56"/>
      <c r="AI619" s="56"/>
      <c r="AJ619" s="56"/>
    </row>
    <row r="620" ht="28.5" customHeight="1">
      <c r="A620" s="85">
        <v>616.0</v>
      </c>
      <c r="B620" s="79" t="s">
        <v>1247</v>
      </c>
      <c r="C620" s="79" t="s">
        <v>1243</v>
      </c>
      <c r="D620" s="79" t="s">
        <v>161</v>
      </c>
      <c r="E620" s="86" t="s">
        <v>145</v>
      </c>
      <c r="F620" s="87">
        <v>562.0</v>
      </c>
      <c r="G620" s="105">
        <v>32940.0</v>
      </c>
      <c r="H620" s="93" t="s">
        <v>1399</v>
      </c>
      <c r="I620" s="93"/>
      <c r="J620" s="93" t="s">
        <v>147</v>
      </c>
      <c r="K620" s="93"/>
      <c r="L620" s="93" t="s">
        <v>148</v>
      </c>
      <c r="M620" s="93" t="s">
        <v>147</v>
      </c>
      <c r="N620" s="89"/>
      <c r="O620" s="90"/>
      <c r="P620" s="89"/>
      <c r="Q620" s="92"/>
      <c r="R620" s="56"/>
      <c r="S620" s="56"/>
      <c r="T620" s="56"/>
      <c r="U620" s="56"/>
      <c r="V620" s="56"/>
      <c r="W620" s="56"/>
      <c r="X620" s="56"/>
      <c r="Y620" s="56"/>
      <c r="Z620" s="56"/>
      <c r="AA620" s="56"/>
      <c r="AB620" s="56"/>
      <c r="AC620" s="56"/>
      <c r="AD620" s="56"/>
      <c r="AE620" s="56"/>
      <c r="AF620" s="56"/>
      <c r="AG620" s="56"/>
      <c r="AH620" s="56"/>
      <c r="AI620" s="56"/>
      <c r="AJ620" s="56"/>
    </row>
    <row r="621" ht="28.5" customHeight="1">
      <c r="A621" s="85">
        <v>617.0</v>
      </c>
      <c r="B621" s="79" t="s">
        <v>1247</v>
      </c>
      <c r="C621" s="79" t="s">
        <v>1243</v>
      </c>
      <c r="D621" s="79" t="s">
        <v>161</v>
      </c>
      <c r="E621" s="86" t="s">
        <v>145</v>
      </c>
      <c r="F621" s="87">
        <v>1160.0</v>
      </c>
      <c r="G621" s="105">
        <v>32661.0</v>
      </c>
      <c r="H621" s="93" t="s">
        <v>1400</v>
      </c>
      <c r="I621" s="93"/>
      <c r="J621" s="93" t="s">
        <v>147</v>
      </c>
      <c r="K621" s="93"/>
      <c r="L621" s="93" t="s">
        <v>148</v>
      </c>
      <c r="M621" s="93"/>
      <c r="N621" s="89"/>
      <c r="O621" s="90" t="s">
        <v>147</v>
      </c>
      <c r="P621" s="89" t="s">
        <v>1401</v>
      </c>
      <c r="Q621" s="92"/>
      <c r="R621" s="56"/>
      <c r="S621" s="56"/>
      <c r="T621" s="56"/>
      <c r="U621" s="56"/>
      <c r="V621" s="56"/>
      <c r="W621" s="56"/>
      <c r="X621" s="56"/>
      <c r="Y621" s="56"/>
      <c r="Z621" s="56"/>
      <c r="AA621" s="56"/>
      <c r="AB621" s="56"/>
      <c r="AC621" s="56"/>
      <c r="AD621" s="56"/>
      <c r="AE621" s="56"/>
      <c r="AF621" s="56"/>
      <c r="AG621" s="56"/>
      <c r="AH621" s="56"/>
      <c r="AI621" s="56"/>
      <c r="AJ621" s="56"/>
    </row>
    <row r="622" ht="28.5" customHeight="1">
      <c r="A622" s="78">
        <v>618.0</v>
      </c>
      <c r="B622" s="79" t="s">
        <v>1247</v>
      </c>
      <c r="C622" s="79" t="s">
        <v>1243</v>
      </c>
      <c r="D622" s="79" t="s">
        <v>161</v>
      </c>
      <c r="E622" s="86" t="s">
        <v>145</v>
      </c>
      <c r="F622" s="87">
        <v>1.0</v>
      </c>
      <c r="G622" s="105">
        <v>30683.0</v>
      </c>
      <c r="H622" s="93" t="s">
        <v>1402</v>
      </c>
      <c r="I622" s="93"/>
      <c r="J622" s="93" t="s">
        <v>147</v>
      </c>
      <c r="K622" s="93"/>
      <c r="L622" s="93" t="s">
        <v>148</v>
      </c>
      <c r="M622" s="93"/>
      <c r="N622" s="89"/>
      <c r="O622" s="90" t="s">
        <v>147</v>
      </c>
      <c r="P622" s="89" t="s">
        <v>1403</v>
      </c>
      <c r="Q622" s="92"/>
      <c r="R622" s="56"/>
      <c r="S622" s="56"/>
      <c r="T622" s="56"/>
      <c r="U622" s="56"/>
      <c r="V622" s="56"/>
      <c r="W622" s="56"/>
      <c r="X622" s="56"/>
      <c r="Y622" s="56"/>
      <c r="Z622" s="56"/>
      <c r="AA622" s="56"/>
      <c r="AB622" s="56"/>
      <c r="AC622" s="56"/>
      <c r="AD622" s="56"/>
      <c r="AE622" s="56"/>
      <c r="AF622" s="56"/>
      <c r="AG622" s="56"/>
      <c r="AH622" s="56"/>
      <c r="AI622" s="56"/>
      <c r="AJ622" s="56"/>
    </row>
    <row r="623" ht="28.5" customHeight="1">
      <c r="A623" s="85">
        <v>619.0</v>
      </c>
      <c r="B623" s="79" t="s">
        <v>1247</v>
      </c>
      <c r="C623" s="79" t="s">
        <v>1243</v>
      </c>
      <c r="D623" s="79" t="s">
        <v>161</v>
      </c>
      <c r="E623" s="86" t="s">
        <v>145</v>
      </c>
      <c r="F623" s="87">
        <v>1047.0</v>
      </c>
      <c r="G623" s="105">
        <v>28648.0</v>
      </c>
      <c r="H623" s="93" t="s">
        <v>1404</v>
      </c>
      <c r="I623" s="93"/>
      <c r="J623" s="93" t="s">
        <v>147</v>
      </c>
      <c r="K623" s="93"/>
      <c r="L623" s="93" t="s">
        <v>148</v>
      </c>
      <c r="M623" s="93"/>
      <c r="N623" s="89"/>
      <c r="O623" s="90"/>
      <c r="P623" s="89" t="s">
        <v>1405</v>
      </c>
      <c r="Q623" s="92"/>
      <c r="R623" s="56"/>
      <c r="S623" s="56"/>
      <c r="T623" s="56"/>
      <c r="U623" s="56"/>
      <c r="V623" s="56"/>
      <c r="W623" s="56"/>
      <c r="X623" s="56"/>
      <c r="Y623" s="56"/>
      <c r="Z623" s="56"/>
      <c r="AA623" s="56"/>
      <c r="AB623" s="56"/>
      <c r="AC623" s="56"/>
      <c r="AD623" s="56"/>
      <c r="AE623" s="56"/>
      <c r="AF623" s="56"/>
      <c r="AG623" s="56"/>
      <c r="AH623" s="56"/>
      <c r="AI623" s="56"/>
      <c r="AJ623" s="56"/>
    </row>
    <row r="624" ht="28.5" customHeight="1">
      <c r="A624" s="78">
        <v>620.0</v>
      </c>
      <c r="B624" s="79" t="s">
        <v>1247</v>
      </c>
      <c r="C624" s="79" t="s">
        <v>1243</v>
      </c>
      <c r="D624" s="79" t="s">
        <v>161</v>
      </c>
      <c r="E624" s="86" t="s">
        <v>145</v>
      </c>
      <c r="F624" s="87">
        <v>720.0</v>
      </c>
      <c r="G624" s="105">
        <v>28600.0</v>
      </c>
      <c r="H624" s="93" t="s">
        <v>1406</v>
      </c>
      <c r="I624" s="93"/>
      <c r="J624" s="93" t="s">
        <v>147</v>
      </c>
      <c r="K624" s="93"/>
      <c r="L624" s="93" t="s">
        <v>148</v>
      </c>
      <c r="M624" s="93" t="s">
        <v>147</v>
      </c>
      <c r="N624" s="89"/>
      <c r="O624" s="90"/>
      <c r="P624" s="89"/>
      <c r="Q624" s="92"/>
      <c r="R624" s="56"/>
      <c r="S624" s="56"/>
      <c r="T624" s="56"/>
      <c r="U624" s="56"/>
      <c r="V624" s="56"/>
      <c r="W624" s="56"/>
      <c r="X624" s="56"/>
      <c r="Y624" s="56"/>
      <c r="Z624" s="56"/>
      <c r="AA624" s="56"/>
      <c r="AB624" s="56"/>
      <c r="AC624" s="56"/>
      <c r="AD624" s="56"/>
      <c r="AE624" s="56"/>
      <c r="AF624" s="56"/>
      <c r="AG624" s="56"/>
      <c r="AH624" s="56"/>
      <c r="AI624" s="56"/>
      <c r="AJ624" s="56"/>
    </row>
    <row r="625" ht="28.5" customHeight="1">
      <c r="A625" s="85">
        <v>621.0</v>
      </c>
      <c r="B625" s="79" t="s">
        <v>1247</v>
      </c>
      <c r="C625" s="79" t="s">
        <v>1243</v>
      </c>
      <c r="D625" s="79" t="s">
        <v>161</v>
      </c>
      <c r="E625" s="86" t="s">
        <v>145</v>
      </c>
      <c r="F625" s="87">
        <v>929.0</v>
      </c>
      <c r="G625" s="105">
        <v>27891.0</v>
      </c>
      <c r="H625" s="93" t="s">
        <v>1407</v>
      </c>
      <c r="I625" s="93"/>
      <c r="J625" s="93" t="s">
        <v>147</v>
      </c>
      <c r="K625" s="93"/>
      <c r="L625" s="93" t="s">
        <v>148</v>
      </c>
      <c r="M625" s="93" t="s">
        <v>147</v>
      </c>
      <c r="N625" s="89"/>
      <c r="O625" s="90"/>
      <c r="P625" s="89"/>
      <c r="Q625" s="92"/>
      <c r="R625" s="56"/>
      <c r="S625" s="56"/>
      <c r="T625" s="56"/>
      <c r="U625" s="56"/>
      <c r="V625" s="56"/>
      <c r="W625" s="56"/>
      <c r="X625" s="56"/>
      <c r="Y625" s="56"/>
      <c r="Z625" s="56"/>
      <c r="AA625" s="56"/>
      <c r="AB625" s="56"/>
      <c r="AC625" s="56"/>
      <c r="AD625" s="56"/>
      <c r="AE625" s="56"/>
      <c r="AF625" s="56"/>
      <c r="AG625" s="56"/>
      <c r="AH625" s="56"/>
      <c r="AI625" s="56"/>
      <c r="AJ625" s="56"/>
    </row>
    <row r="626" ht="28.5" customHeight="1">
      <c r="A626" s="85">
        <v>622.0</v>
      </c>
      <c r="B626" s="79" t="s">
        <v>1247</v>
      </c>
      <c r="C626" s="79" t="s">
        <v>1243</v>
      </c>
      <c r="D626" s="79" t="s">
        <v>161</v>
      </c>
      <c r="E626" s="86" t="s">
        <v>145</v>
      </c>
      <c r="F626" s="87">
        <v>690.0</v>
      </c>
      <c r="G626" s="105">
        <v>27138.0</v>
      </c>
      <c r="H626" s="93" t="s">
        <v>1408</v>
      </c>
      <c r="I626" s="93"/>
      <c r="J626" s="93" t="s">
        <v>147</v>
      </c>
      <c r="K626" s="93"/>
      <c r="L626" s="93" t="s">
        <v>148</v>
      </c>
      <c r="M626" s="93" t="s">
        <v>147</v>
      </c>
      <c r="N626" s="89"/>
      <c r="O626" s="90"/>
      <c r="P626" s="89"/>
      <c r="Q626" s="92"/>
      <c r="R626" s="56"/>
      <c r="S626" s="56"/>
      <c r="T626" s="56"/>
      <c r="U626" s="56"/>
      <c r="V626" s="56"/>
      <c r="W626" s="56"/>
      <c r="X626" s="56"/>
      <c r="Y626" s="56"/>
      <c r="Z626" s="56"/>
      <c r="AA626" s="56"/>
      <c r="AB626" s="56"/>
      <c r="AC626" s="56"/>
      <c r="AD626" s="56"/>
      <c r="AE626" s="56"/>
      <c r="AF626" s="56"/>
      <c r="AG626" s="56"/>
      <c r="AH626" s="56"/>
      <c r="AI626" s="56"/>
      <c r="AJ626" s="56"/>
    </row>
    <row r="627" ht="28.5" customHeight="1">
      <c r="A627" s="78">
        <v>623.0</v>
      </c>
      <c r="B627" s="79" t="s">
        <v>1247</v>
      </c>
      <c r="C627" s="79" t="s">
        <v>1243</v>
      </c>
      <c r="D627" s="79" t="s">
        <v>161</v>
      </c>
      <c r="E627" s="86" t="s">
        <v>145</v>
      </c>
      <c r="F627" s="87">
        <v>224.0</v>
      </c>
      <c r="G627" s="105">
        <v>26331.0</v>
      </c>
      <c r="H627" s="93" t="s">
        <v>1409</v>
      </c>
      <c r="I627" s="93"/>
      <c r="J627" s="93" t="s">
        <v>147</v>
      </c>
      <c r="K627" s="93"/>
      <c r="L627" s="93" t="s">
        <v>148</v>
      </c>
      <c r="M627" s="93" t="s">
        <v>147</v>
      </c>
      <c r="N627" s="89"/>
      <c r="O627" s="90"/>
      <c r="P627" s="89" t="s">
        <v>1410</v>
      </c>
      <c r="Q627" s="92"/>
      <c r="R627" s="56"/>
      <c r="S627" s="56"/>
      <c r="T627" s="56"/>
      <c r="U627" s="56"/>
      <c r="V627" s="56"/>
      <c r="W627" s="56"/>
      <c r="X627" s="56"/>
      <c r="Y627" s="56"/>
      <c r="Z627" s="56"/>
      <c r="AA627" s="56"/>
      <c r="AB627" s="56"/>
      <c r="AC627" s="56"/>
      <c r="AD627" s="56"/>
      <c r="AE627" s="56"/>
      <c r="AF627" s="56"/>
      <c r="AG627" s="56"/>
      <c r="AH627" s="56"/>
      <c r="AI627" s="56"/>
      <c r="AJ627" s="56"/>
    </row>
    <row r="628" ht="28.5" customHeight="1">
      <c r="A628" s="85">
        <v>624.0</v>
      </c>
      <c r="B628" s="79" t="s">
        <v>1247</v>
      </c>
      <c r="C628" s="79" t="s">
        <v>1243</v>
      </c>
      <c r="D628" s="79" t="s">
        <v>161</v>
      </c>
      <c r="E628" s="86" t="s">
        <v>145</v>
      </c>
      <c r="F628" s="87">
        <v>434.0</v>
      </c>
      <c r="G628" s="105">
        <v>26019.0</v>
      </c>
      <c r="H628" s="93" t="s">
        <v>1411</v>
      </c>
      <c r="I628" s="93"/>
      <c r="J628" s="93" t="s">
        <v>147</v>
      </c>
      <c r="K628" s="93"/>
      <c r="L628" s="93" t="s">
        <v>148</v>
      </c>
      <c r="M628" s="93" t="s">
        <v>147</v>
      </c>
      <c r="N628" s="89"/>
      <c r="O628" s="90"/>
      <c r="P628" s="89"/>
      <c r="Q628" s="92"/>
      <c r="R628" s="56"/>
      <c r="S628" s="56"/>
      <c r="T628" s="56"/>
      <c r="U628" s="56"/>
      <c r="V628" s="56"/>
      <c r="W628" s="56"/>
      <c r="X628" s="56"/>
      <c r="Y628" s="56"/>
      <c r="Z628" s="56"/>
      <c r="AA628" s="56"/>
      <c r="AB628" s="56"/>
      <c r="AC628" s="56"/>
      <c r="AD628" s="56"/>
      <c r="AE628" s="56"/>
      <c r="AF628" s="56"/>
      <c r="AG628" s="56"/>
      <c r="AH628" s="56"/>
      <c r="AI628" s="56"/>
      <c r="AJ628" s="56"/>
    </row>
    <row r="629" ht="28.5" customHeight="1">
      <c r="A629" s="85">
        <v>625.0</v>
      </c>
      <c r="B629" s="79" t="s">
        <v>1247</v>
      </c>
      <c r="C629" s="79" t="s">
        <v>1243</v>
      </c>
      <c r="D629" s="79" t="s">
        <v>161</v>
      </c>
      <c r="E629" s="86" t="s">
        <v>145</v>
      </c>
      <c r="F629" s="87">
        <v>546.0</v>
      </c>
      <c r="G629" s="105">
        <v>26019.0</v>
      </c>
      <c r="H629" s="93" t="s">
        <v>1412</v>
      </c>
      <c r="I629" s="93"/>
      <c r="J629" s="93" t="s">
        <v>147</v>
      </c>
      <c r="K629" s="93"/>
      <c r="L629" s="93" t="s">
        <v>148</v>
      </c>
      <c r="M629" s="93" t="s">
        <v>147</v>
      </c>
      <c r="N629" s="89" t="s">
        <v>147</v>
      </c>
      <c r="O629" s="90"/>
      <c r="P629" s="94" t="s">
        <v>1413</v>
      </c>
      <c r="Q629" s="92"/>
      <c r="R629" s="56"/>
      <c r="S629" s="56"/>
      <c r="T629" s="56"/>
      <c r="U629" s="56"/>
      <c r="V629" s="56"/>
      <c r="W629" s="56"/>
      <c r="X629" s="56"/>
      <c r="Y629" s="56"/>
      <c r="Z629" s="56"/>
      <c r="AA629" s="56"/>
      <c r="AB629" s="56"/>
      <c r="AC629" s="56"/>
      <c r="AD629" s="56"/>
      <c r="AE629" s="56"/>
      <c r="AF629" s="56"/>
      <c r="AG629" s="56"/>
      <c r="AH629" s="56"/>
      <c r="AI629" s="56"/>
      <c r="AJ629" s="56"/>
    </row>
    <row r="630" ht="28.5" customHeight="1">
      <c r="A630" s="78">
        <v>626.0</v>
      </c>
      <c r="B630" s="79" t="s">
        <v>1247</v>
      </c>
      <c r="C630" s="79" t="s">
        <v>1243</v>
      </c>
      <c r="D630" s="79" t="s">
        <v>161</v>
      </c>
      <c r="E630" s="86" t="s">
        <v>145</v>
      </c>
      <c r="F630" s="87">
        <v>435.0</v>
      </c>
      <c r="G630" s="105">
        <v>26019.0</v>
      </c>
      <c r="H630" s="93" t="s">
        <v>1414</v>
      </c>
      <c r="I630" s="93"/>
      <c r="J630" s="93" t="s">
        <v>147</v>
      </c>
      <c r="K630" s="93"/>
      <c r="L630" s="93" t="s">
        <v>148</v>
      </c>
      <c r="M630" s="93" t="s">
        <v>147</v>
      </c>
      <c r="N630" s="89" t="s">
        <v>147</v>
      </c>
      <c r="O630" s="90"/>
      <c r="P630" s="89" t="s">
        <v>1415</v>
      </c>
      <c r="Q630" s="92"/>
      <c r="R630" s="56"/>
      <c r="S630" s="56"/>
      <c r="T630" s="56"/>
      <c r="U630" s="56"/>
      <c r="V630" s="56"/>
      <c r="W630" s="56"/>
      <c r="X630" s="56"/>
      <c r="Y630" s="56"/>
      <c r="Z630" s="56"/>
      <c r="AA630" s="56"/>
      <c r="AB630" s="56"/>
      <c r="AC630" s="56"/>
      <c r="AD630" s="56"/>
      <c r="AE630" s="56"/>
      <c r="AF630" s="56"/>
      <c r="AG630" s="56"/>
      <c r="AH630" s="56"/>
      <c r="AI630" s="56"/>
      <c r="AJ630" s="56"/>
    </row>
    <row r="631" ht="28.5" customHeight="1">
      <c r="A631" s="85">
        <v>627.0</v>
      </c>
      <c r="B631" s="79" t="s">
        <v>1247</v>
      </c>
      <c r="C631" s="79" t="s">
        <v>1243</v>
      </c>
      <c r="D631" s="79" t="s">
        <v>161</v>
      </c>
      <c r="E631" s="86" t="s">
        <v>145</v>
      </c>
      <c r="F631" s="87">
        <v>1400.0</v>
      </c>
      <c r="G631" s="105">
        <v>25786.0</v>
      </c>
      <c r="H631" s="93" t="s">
        <v>1416</v>
      </c>
      <c r="I631" s="93"/>
      <c r="J631" s="93" t="s">
        <v>147</v>
      </c>
      <c r="K631" s="93"/>
      <c r="L631" s="93" t="s">
        <v>148</v>
      </c>
      <c r="M631" s="93"/>
      <c r="N631" s="89"/>
      <c r="O631" s="90" t="s">
        <v>147</v>
      </c>
      <c r="P631" s="89" t="s">
        <v>1417</v>
      </c>
      <c r="Q631" s="92"/>
      <c r="R631" s="56"/>
      <c r="S631" s="56"/>
      <c r="T631" s="56"/>
      <c r="U631" s="56"/>
      <c r="V631" s="56"/>
      <c r="W631" s="56"/>
      <c r="X631" s="56"/>
      <c r="Y631" s="56"/>
      <c r="Z631" s="56"/>
      <c r="AA631" s="56"/>
      <c r="AB631" s="56"/>
      <c r="AC631" s="56"/>
      <c r="AD631" s="56"/>
      <c r="AE631" s="56"/>
      <c r="AF631" s="56"/>
      <c r="AG631" s="56"/>
      <c r="AH631" s="56"/>
      <c r="AI631" s="56"/>
      <c r="AJ631" s="56"/>
    </row>
    <row r="632" ht="28.5" customHeight="1">
      <c r="A632" s="78">
        <v>628.0</v>
      </c>
      <c r="B632" s="79" t="s">
        <v>1247</v>
      </c>
      <c r="C632" s="79" t="s">
        <v>1243</v>
      </c>
      <c r="D632" s="79" t="s">
        <v>161</v>
      </c>
      <c r="E632" s="86" t="s">
        <v>145</v>
      </c>
      <c r="F632" s="87">
        <v>3130.0</v>
      </c>
      <c r="G632" s="105" t="s">
        <v>1418</v>
      </c>
      <c r="H632" s="93" t="s">
        <v>1419</v>
      </c>
      <c r="I632" s="93"/>
      <c r="J632" s="93" t="s">
        <v>147</v>
      </c>
      <c r="K632" s="93"/>
      <c r="L632" s="93" t="s">
        <v>148</v>
      </c>
      <c r="M632" s="93"/>
      <c r="N632" s="89"/>
      <c r="O632" s="90" t="s">
        <v>147</v>
      </c>
      <c r="P632" s="89" t="s">
        <v>1420</v>
      </c>
      <c r="Q632" s="92"/>
      <c r="R632" s="56"/>
      <c r="S632" s="56"/>
      <c r="T632" s="56"/>
      <c r="U632" s="56"/>
      <c r="V632" s="56"/>
      <c r="W632" s="56"/>
      <c r="X632" s="56"/>
      <c r="Y632" s="56"/>
      <c r="Z632" s="56"/>
      <c r="AA632" s="56"/>
      <c r="AB632" s="56"/>
      <c r="AC632" s="56"/>
      <c r="AD632" s="56"/>
      <c r="AE632" s="56"/>
      <c r="AF632" s="56"/>
      <c r="AG632" s="56"/>
      <c r="AH632" s="56"/>
      <c r="AI632" s="56"/>
      <c r="AJ632" s="56"/>
    </row>
    <row r="633" ht="28.5" customHeight="1">
      <c r="A633" s="85">
        <v>629.0</v>
      </c>
      <c r="B633" s="79" t="s">
        <v>1247</v>
      </c>
      <c r="C633" s="79" t="s">
        <v>1243</v>
      </c>
      <c r="D633" s="79" t="s">
        <v>161</v>
      </c>
      <c r="E633" s="86" t="s">
        <v>145</v>
      </c>
      <c r="F633" s="87">
        <v>2025.0</v>
      </c>
      <c r="G633" s="105">
        <v>24313.0</v>
      </c>
      <c r="H633" s="93" t="s">
        <v>1421</v>
      </c>
      <c r="I633" s="93"/>
      <c r="J633" s="93" t="s">
        <v>147</v>
      </c>
      <c r="K633" s="93"/>
      <c r="L633" s="93" t="s">
        <v>148</v>
      </c>
      <c r="M633" s="93" t="s">
        <v>147</v>
      </c>
      <c r="N633" s="89"/>
      <c r="O633" s="90"/>
      <c r="P633" s="89"/>
      <c r="Q633" s="92"/>
      <c r="R633" s="56"/>
      <c r="S633" s="56"/>
      <c r="T633" s="56"/>
      <c r="U633" s="56"/>
      <c r="V633" s="56"/>
      <c r="W633" s="56"/>
      <c r="X633" s="56"/>
      <c r="Y633" s="56"/>
      <c r="Z633" s="56"/>
      <c r="AA633" s="56"/>
      <c r="AB633" s="56"/>
      <c r="AC633" s="56"/>
      <c r="AD633" s="56"/>
      <c r="AE633" s="56"/>
      <c r="AF633" s="56"/>
      <c r="AG633" s="56"/>
      <c r="AH633" s="56"/>
      <c r="AI633" s="56"/>
      <c r="AJ633" s="56"/>
    </row>
    <row r="634" ht="28.5" customHeight="1">
      <c r="A634" s="78">
        <v>630.0</v>
      </c>
      <c r="B634" s="79" t="s">
        <v>1247</v>
      </c>
      <c r="C634" s="79" t="s">
        <v>1243</v>
      </c>
      <c r="D634" s="79" t="s">
        <v>161</v>
      </c>
      <c r="E634" s="86" t="s">
        <v>145</v>
      </c>
      <c r="F634" s="87">
        <v>1743.0</v>
      </c>
      <c r="G634" s="105">
        <v>24297.0</v>
      </c>
      <c r="H634" s="93" t="s">
        <v>1422</v>
      </c>
      <c r="I634" s="93"/>
      <c r="J634" s="93" t="s">
        <v>147</v>
      </c>
      <c r="K634" s="93"/>
      <c r="L634" s="93" t="s">
        <v>148</v>
      </c>
      <c r="M634" s="93" t="s">
        <v>147</v>
      </c>
      <c r="N634" s="89" t="s">
        <v>147</v>
      </c>
      <c r="O634" s="90"/>
      <c r="P634" s="89" t="s">
        <v>1423</v>
      </c>
      <c r="Q634" s="92"/>
      <c r="R634" s="56"/>
      <c r="S634" s="56"/>
      <c r="T634" s="56"/>
      <c r="U634" s="56"/>
      <c r="V634" s="56"/>
      <c r="W634" s="56"/>
      <c r="X634" s="56"/>
      <c r="Y634" s="56"/>
      <c r="Z634" s="56"/>
      <c r="AA634" s="56"/>
      <c r="AB634" s="56"/>
      <c r="AC634" s="56"/>
      <c r="AD634" s="56"/>
      <c r="AE634" s="56"/>
      <c r="AF634" s="56"/>
      <c r="AG634" s="56"/>
      <c r="AH634" s="56"/>
      <c r="AI634" s="56"/>
      <c r="AJ634" s="56"/>
    </row>
    <row r="635" ht="28.5" customHeight="1">
      <c r="A635" s="85">
        <v>631.0</v>
      </c>
      <c r="B635" s="79" t="s">
        <v>1247</v>
      </c>
      <c r="C635" s="79" t="s">
        <v>1243</v>
      </c>
      <c r="D635" s="79" t="s">
        <v>161</v>
      </c>
      <c r="E635" s="86" t="s">
        <v>145</v>
      </c>
      <c r="F635" s="87">
        <v>1372.0</v>
      </c>
      <c r="G635" s="105">
        <v>24253.0</v>
      </c>
      <c r="H635" s="93" t="s">
        <v>1424</v>
      </c>
      <c r="I635" s="93"/>
      <c r="J635" s="93" t="s">
        <v>147</v>
      </c>
      <c r="K635" s="93"/>
      <c r="L635" s="93" t="s">
        <v>148</v>
      </c>
      <c r="M635" s="93" t="s">
        <v>147</v>
      </c>
      <c r="N635" s="89"/>
      <c r="O635" s="90"/>
      <c r="P635" s="89"/>
      <c r="Q635" s="92"/>
      <c r="R635" s="56"/>
      <c r="S635" s="56"/>
      <c r="T635" s="56"/>
      <c r="U635" s="56"/>
      <c r="V635" s="56"/>
      <c r="W635" s="56"/>
      <c r="X635" s="56"/>
      <c r="Y635" s="56"/>
      <c r="Z635" s="56"/>
      <c r="AA635" s="56"/>
      <c r="AB635" s="56"/>
      <c r="AC635" s="56"/>
      <c r="AD635" s="56"/>
      <c r="AE635" s="56"/>
      <c r="AF635" s="56"/>
      <c r="AG635" s="56"/>
      <c r="AH635" s="56"/>
      <c r="AI635" s="56"/>
      <c r="AJ635" s="56"/>
    </row>
    <row r="636" ht="28.5" customHeight="1">
      <c r="A636" s="85">
        <v>632.0</v>
      </c>
      <c r="B636" s="79" t="s">
        <v>1247</v>
      </c>
      <c r="C636" s="79" t="s">
        <v>1243</v>
      </c>
      <c r="D636" s="79" t="s">
        <v>161</v>
      </c>
      <c r="E636" s="86" t="s">
        <v>145</v>
      </c>
      <c r="F636" s="87">
        <v>1713.0</v>
      </c>
      <c r="G636" s="105">
        <v>22115.0</v>
      </c>
      <c r="H636" s="93" t="s">
        <v>1425</v>
      </c>
      <c r="I636" s="93"/>
      <c r="J636" s="93" t="s">
        <v>147</v>
      </c>
      <c r="K636" s="93"/>
      <c r="L636" s="93" t="s">
        <v>148</v>
      </c>
      <c r="M636" s="93" t="s">
        <v>147</v>
      </c>
      <c r="N636" s="89"/>
      <c r="O636" s="90"/>
      <c r="P636" s="89"/>
      <c r="Q636" s="92"/>
      <c r="R636" s="56"/>
      <c r="S636" s="56"/>
      <c r="T636" s="56"/>
      <c r="U636" s="56"/>
      <c r="V636" s="56"/>
      <c r="W636" s="56"/>
      <c r="X636" s="56"/>
      <c r="Y636" s="56"/>
      <c r="Z636" s="56"/>
      <c r="AA636" s="56"/>
      <c r="AB636" s="56"/>
      <c r="AC636" s="56"/>
      <c r="AD636" s="56"/>
      <c r="AE636" s="56"/>
      <c r="AF636" s="56"/>
      <c r="AG636" s="56"/>
      <c r="AH636" s="56"/>
      <c r="AI636" s="56"/>
      <c r="AJ636" s="56"/>
    </row>
    <row r="637" ht="28.5" customHeight="1">
      <c r="A637" s="78">
        <v>633.0</v>
      </c>
      <c r="B637" s="79" t="s">
        <v>1247</v>
      </c>
      <c r="C637" s="79" t="s">
        <v>1243</v>
      </c>
      <c r="D637" s="79" t="s">
        <v>161</v>
      </c>
      <c r="E637" s="86" t="s">
        <v>145</v>
      </c>
      <c r="F637" s="87">
        <v>2921.0</v>
      </c>
      <c r="G637" s="105">
        <v>17766.0</v>
      </c>
      <c r="H637" s="93" t="s">
        <v>1426</v>
      </c>
      <c r="I637" s="93"/>
      <c r="J637" s="93" t="s">
        <v>147</v>
      </c>
      <c r="K637" s="93"/>
      <c r="L637" s="93" t="s">
        <v>148</v>
      </c>
      <c r="M637" s="93" t="s">
        <v>147</v>
      </c>
      <c r="N637" s="89"/>
      <c r="O637" s="90"/>
      <c r="P637" s="89"/>
      <c r="Q637" s="92"/>
      <c r="R637" s="56"/>
      <c r="S637" s="56"/>
      <c r="T637" s="56"/>
      <c r="U637" s="56"/>
      <c r="V637" s="56"/>
      <c r="W637" s="56"/>
      <c r="X637" s="56"/>
      <c r="Y637" s="56"/>
      <c r="Z637" s="56"/>
      <c r="AA637" s="56"/>
      <c r="AB637" s="56"/>
      <c r="AC637" s="56"/>
      <c r="AD637" s="56"/>
      <c r="AE637" s="56"/>
      <c r="AF637" s="56"/>
      <c r="AG637" s="56"/>
      <c r="AH637" s="56"/>
      <c r="AI637" s="56"/>
      <c r="AJ637" s="56"/>
    </row>
    <row r="638" ht="28.5" customHeight="1">
      <c r="A638" s="85">
        <v>634.0</v>
      </c>
      <c r="B638" s="79" t="s">
        <v>1247</v>
      </c>
      <c r="C638" s="79" t="s">
        <v>1243</v>
      </c>
      <c r="D638" s="79" t="s">
        <v>230</v>
      </c>
      <c r="E638" s="86" t="s">
        <v>145</v>
      </c>
      <c r="F638" s="87">
        <v>253.0</v>
      </c>
      <c r="G638" s="105">
        <v>41383.0</v>
      </c>
      <c r="H638" s="93" t="s">
        <v>1427</v>
      </c>
      <c r="I638" s="93"/>
      <c r="J638" s="93"/>
      <c r="K638" s="93" t="s">
        <v>147</v>
      </c>
      <c r="L638" s="93" t="s">
        <v>148</v>
      </c>
      <c r="M638" s="93" t="s">
        <v>147</v>
      </c>
      <c r="N638" s="89"/>
      <c r="O638" s="90"/>
      <c r="P638" s="89"/>
      <c r="Q638" s="92"/>
      <c r="R638" s="56"/>
      <c r="S638" s="56"/>
      <c r="T638" s="56"/>
      <c r="U638" s="56"/>
      <c r="V638" s="56"/>
      <c r="W638" s="56"/>
      <c r="X638" s="56"/>
      <c r="Y638" s="56"/>
      <c r="Z638" s="56"/>
      <c r="AA638" s="56"/>
      <c r="AB638" s="56"/>
      <c r="AC638" s="56"/>
      <c r="AD638" s="56"/>
      <c r="AE638" s="56"/>
      <c r="AF638" s="56"/>
      <c r="AG638" s="56"/>
      <c r="AH638" s="56"/>
      <c r="AI638" s="56"/>
      <c r="AJ638" s="56"/>
    </row>
    <row r="639" ht="28.5" customHeight="1">
      <c r="A639" s="85">
        <v>635.0</v>
      </c>
      <c r="B639" s="79" t="s">
        <v>1247</v>
      </c>
      <c r="C639" s="79" t="s">
        <v>1243</v>
      </c>
      <c r="D639" s="79" t="s">
        <v>230</v>
      </c>
      <c r="E639" s="86" t="s">
        <v>145</v>
      </c>
      <c r="F639" s="87">
        <v>188.0</v>
      </c>
      <c r="G639" s="105">
        <v>41375.0</v>
      </c>
      <c r="H639" s="93" t="s">
        <v>1427</v>
      </c>
      <c r="I639" s="93"/>
      <c r="J639" s="93"/>
      <c r="K639" s="93" t="s">
        <v>147</v>
      </c>
      <c r="L639" s="93" t="s">
        <v>148</v>
      </c>
      <c r="M639" s="93" t="s">
        <v>147</v>
      </c>
      <c r="N639" s="89"/>
      <c r="O639" s="90"/>
      <c r="P639" s="89"/>
      <c r="Q639" s="92"/>
      <c r="R639" s="56"/>
      <c r="S639" s="56"/>
      <c r="T639" s="56"/>
      <c r="U639" s="56"/>
      <c r="V639" s="56"/>
      <c r="W639" s="56"/>
      <c r="X639" s="56"/>
      <c r="Y639" s="56"/>
      <c r="Z639" s="56"/>
      <c r="AA639" s="56"/>
      <c r="AB639" s="56"/>
      <c r="AC639" s="56"/>
      <c r="AD639" s="56"/>
      <c r="AE639" s="56"/>
      <c r="AF639" s="56"/>
      <c r="AG639" s="56"/>
      <c r="AH639" s="56"/>
      <c r="AI639" s="56"/>
      <c r="AJ639" s="56"/>
    </row>
    <row r="640" ht="28.5" customHeight="1">
      <c r="A640" s="78">
        <v>636.0</v>
      </c>
      <c r="B640" s="79" t="s">
        <v>1247</v>
      </c>
      <c r="C640" s="79" t="s">
        <v>1243</v>
      </c>
      <c r="D640" s="79" t="s">
        <v>230</v>
      </c>
      <c r="E640" s="86" t="s">
        <v>145</v>
      </c>
      <c r="F640" s="87">
        <v>690.0</v>
      </c>
      <c r="G640" s="105">
        <v>41253.0</v>
      </c>
      <c r="H640" s="93" t="s">
        <v>1428</v>
      </c>
      <c r="I640" s="93"/>
      <c r="J640" s="93"/>
      <c r="K640" s="93" t="s">
        <v>147</v>
      </c>
      <c r="L640" s="93" t="s">
        <v>148</v>
      </c>
      <c r="M640" s="93" t="s">
        <v>147</v>
      </c>
      <c r="N640" s="89"/>
      <c r="O640" s="90"/>
      <c r="P640" s="89"/>
      <c r="Q640" s="92"/>
      <c r="R640" s="56"/>
      <c r="S640" s="56"/>
      <c r="T640" s="56"/>
      <c r="U640" s="56"/>
      <c r="V640" s="56"/>
      <c r="W640" s="56"/>
      <c r="X640" s="56"/>
      <c r="Y640" s="56"/>
      <c r="Z640" s="56"/>
      <c r="AA640" s="56"/>
      <c r="AB640" s="56"/>
      <c r="AC640" s="56"/>
      <c r="AD640" s="56"/>
      <c r="AE640" s="56"/>
      <c r="AF640" s="56"/>
      <c r="AG640" s="56"/>
      <c r="AH640" s="56"/>
      <c r="AI640" s="56"/>
      <c r="AJ640" s="56"/>
    </row>
    <row r="641" ht="28.5" customHeight="1">
      <c r="A641" s="85">
        <v>637.0</v>
      </c>
      <c r="B641" s="79" t="s">
        <v>1247</v>
      </c>
      <c r="C641" s="79" t="s">
        <v>1243</v>
      </c>
      <c r="D641" s="79" t="s">
        <v>230</v>
      </c>
      <c r="E641" s="86" t="s">
        <v>145</v>
      </c>
      <c r="F641" s="87">
        <v>6541.0</v>
      </c>
      <c r="G641" s="105">
        <v>41017.0</v>
      </c>
      <c r="H641" s="93" t="s">
        <v>1429</v>
      </c>
      <c r="I641" s="93"/>
      <c r="J641" s="93" t="s">
        <v>147</v>
      </c>
      <c r="K641" s="93"/>
      <c r="L641" s="93" t="s">
        <v>148</v>
      </c>
      <c r="M641" s="93" t="s">
        <v>147</v>
      </c>
      <c r="N641" s="89"/>
      <c r="O641" s="90"/>
      <c r="P641" s="89"/>
      <c r="Q641" s="92"/>
      <c r="R641" s="56"/>
      <c r="S641" s="56"/>
      <c r="T641" s="56"/>
      <c r="U641" s="56"/>
      <c r="V641" s="56"/>
      <c r="W641" s="56"/>
      <c r="X641" s="56"/>
      <c r="Y641" s="56"/>
      <c r="Z641" s="56"/>
      <c r="AA641" s="56"/>
      <c r="AB641" s="56"/>
      <c r="AC641" s="56"/>
      <c r="AD641" s="56"/>
      <c r="AE641" s="56"/>
      <c r="AF641" s="56"/>
      <c r="AG641" s="56"/>
      <c r="AH641" s="56"/>
      <c r="AI641" s="56"/>
      <c r="AJ641" s="56"/>
    </row>
    <row r="642" ht="28.5" customHeight="1">
      <c r="A642" s="85">
        <v>638.0</v>
      </c>
      <c r="B642" s="79" t="s">
        <v>1247</v>
      </c>
      <c r="C642" s="79" t="s">
        <v>1243</v>
      </c>
      <c r="D642" s="79" t="s">
        <v>230</v>
      </c>
      <c r="E642" s="86" t="s">
        <v>145</v>
      </c>
      <c r="F642" s="87">
        <v>62.0</v>
      </c>
      <c r="G642" s="105">
        <v>40947.0</v>
      </c>
      <c r="H642" s="93" t="s">
        <v>1430</v>
      </c>
      <c r="I642" s="93"/>
      <c r="J642" s="93"/>
      <c r="K642" s="93" t="s">
        <v>147</v>
      </c>
      <c r="L642" s="93" t="s">
        <v>148</v>
      </c>
      <c r="M642" s="93" t="s">
        <v>147</v>
      </c>
      <c r="N642" s="89"/>
      <c r="O642" s="90"/>
      <c r="P642" s="89"/>
      <c r="Q642" s="92"/>
      <c r="R642" s="56"/>
      <c r="S642" s="56"/>
      <c r="T642" s="56"/>
      <c r="U642" s="56"/>
      <c r="V642" s="56"/>
      <c r="W642" s="56"/>
      <c r="X642" s="56"/>
      <c r="Y642" s="56"/>
      <c r="Z642" s="56"/>
      <c r="AA642" s="56"/>
      <c r="AB642" s="56"/>
      <c r="AC642" s="56"/>
      <c r="AD642" s="56"/>
      <c r="AE642" s="56"/>
      <c r="AF642" s="56"/>
      <c r="AG642" s="56"/>
      <c r="AH642" s="56"/>
      <c r="AI642" s="56"/>
      <c r="AJ642" s="56"/>
    </row>
    <row r="643" ht="28.5" customHeight="1">
      <c r="A643" s="78">
        <v>639.0</v>
      </c>
      <c r="B643" s="79" t="s">
        <v>1247</v>
      </c>
      <c r="C643" s="79" t="s">
        <v>1243</v>
      </c>
      <c r="D643" s="79" t="s">
        <v>230</v>
      </c>
      <c r="E643" s="86" t="s">
        <v>145</v>
      </c>
      <c r="F643" s="87">
        <v>36.0</v>
      </c>
      <c r="G643" s="105">
        <v>40603.0</v>
      </c>
      <c r="H643" s="93" t="s">
        <v>1431</v>
      </c>
      <c r="I643" s="93"/>
      <c r="J643" s="93"/>
      <c r="K643" s="93" t="s">
        <v>147</v>
      </c>
      <c r="L643" s="93" t="s">
        <v>148</v>
      </c>
      <c r="M643" s="93" t="s">
        <v>147</v>
      </c>
      <c r="N643" s="89"/>
      <c r="O643" s="90"/>
      <c r="P643" s="89"/>
      <c r="Q643" s="92"/>
      <c r="R643" s="56"/>
      <c r="S643" s="56"/>
      <c r="T643" s="56"/>
      <c r="U643" s="56"/>
      <c r="V643" s="56"/>
      <c r="W643" s="56"/>
      <c r="X643" s="56"/>
      <c r="Y643" s="56"/>
      <c r="Z643" s="56"/>
      <c r="AA643" s="56"/>
      <c r="AB643" s="56"/>
      <c r="AC643" s="56"/>
      <c r="AD643" s="56"/>
      <c r="AE643" s="56"/>
      <c r="AF643" s="56"/>
      <c r="AG643" s="56"/>
      <c r="AH643" s="56"/>
      <c r="AI643" s="56"/>
      <c r="AJ643" s="56"/>
    </row>
    <row r="644" ht="28.5" customHeight="1">
      <c r="A644" s="85">
        <v>640.0</v>
      </c>
      <c r="B644" s="79" t="s">
        <v>1247</v>
      </c>
      <c r="C644" s="79" t="s">
        <v>1243</v>
      </c>
      <c r="D644" s="79" t="s">
        <v>230</v>
      </c>
      <c r="E644" s="86" t="s">
        <v>145</v>
      </c>
      <c r="F644" s="87">
        <v>669.0</v>
      </c>
      <c r="G644" s="105">
        <v>36691.0</v>
      </c>
      <c r="H644" s="93" t="s">
        <v>1432</v>
      </c>
      <c r="I644" s="93"/>
      <c r="J644" s="93" t="s">
        <v>147</v>
      </c>
      <c r="K644" s="93"/>
      <c r="L644" s="93" t="s">
        <v>148</v>
      </c>
      <c r="M644" s="93" t="s">
        <v>147</v>
      </c>
      <c r="N644" s="89"/>
      <c r="O644" s="90"/>
      <c r="P644" s="89"/>
      <c r="Q644" s="92"/>
      <c r="R644" s="56"/>
      <c r="S644" s="56"/>
      <c r="T644" s="56"/>
      <c r="U644" s="56"/>
      <c r="V644" s="56"/>
      <c r="W644" s="56"/>
      <c r="X644" s="56"/>
      <c r="Y644" s="56"/>
      <c r="Z644" s="56"/>
      <c r="AA644" s="56"/>
      <c r="AB644" s="56"/>
      <c r="AC644" s="56"/>
      <c r="AD644" s="56"/>
      <c r="AE644" s="56"/>
      <c r="AF644" s="56"/>
      <c r="AG644" s="56"/>
      <c r="AH644" s="56"/>
      <c r="AI644" s="56"/>
      <c r="AJ644" s="56"/>
    </row>
    <row r="645" ht="28.5" customHeight="1">
      <c r="A645" s="85">
        <v>641.0</v>
      </c>
      <c r="B645" s="79" t="s">
        <v>1247</v>
      </c>
      <c r="C645" s="79" t="s">
        <v>1243</v>
      </c>
      <c r="D645" s="79" t="s">
        <v>271</v>
      </c>
      <c r="E645" s="86" t="s">
        <v>145</v>
      </c>
      <c r="F645" s="87">
        <v>6.0</v>
      </c>
      <c r="G645" s="105">
        <v>42054.0</v>
      </c>
      <c r="H645" s="93" t="s">
        <v>1433</v>
      </c>
      <c r="I645" s="93"/>
      <c r="J645" s="93"/>
      <c r="K645" s="93"/>
      <c r="L645" s="93" t="s">
        <v>148</v>
      </c>
      <c r="M645" s="93"/>
      <c r="N645" s="89"/>
      <c r="O645" s="90"/>
      <c r="P645" s="89"/>
      <c r="Q645" s="92"/>
      <c r="R645" s="56"/>
      <c r="S645" s="56"/>
      <c r="T645" s="56"/>
      <c r="U645" s="56"/>
      <c r="V645" s="56"/>
      <c r="W645" s="56"/>
      <c r="X645" s="56"/>
      <c r="Y645" s="56"/>
      <c r="Z645" s="56"/>
      <c r="AA645" s="56"/>
      <c r="AB645" s="56"/>
      <c r="AC645" s="56"/>
      <c r="AD645" s="56"/>
      <c r="AE645" s="56"/>
      <c r="AF645" s="56"/>
      <c r="AG645" s="56"/>
      <c r="AH645" s="56"/>
      <c r="AI645" s="56"/>
      <c r="AJ645" s="56"/>
    </row>
    <row r="646" ht="28.5" customHeight="1">
      <c r="A646" s="162">
        <v>642.0</v>
      </c>
      <c r="B646" s="163" t="s">
        <v>1247</v>
      </c>
      <c r="C646" s="163" t="s">
        <v>1434</v>
      </c>
      <c r="D646" s="163" t="s">
        <v>144</v>
      </c>
      <c r="E646" s="164" t="s">
        <v>1435</v>
      </c>
      <c r="F646" s="165">
        <v>2010.0</v>
      </c>
      <c r="G646" s="166">
        <v>43826.0</v>
      </c>
      <c r="H646" s="167" t="s">
        <v>1436</v>
      </c>
      <c r="I646" s="167" t="s">
        <v>1437</v>
      </c>
      <c r="J646" s="167" t="s">
        <v>147</v>
      </c>
      <c r="K646" s="167"/>
      <c r="L646" s="167" t="s">
        <v>148</v>
      </c>
      <c r="M646" s="167" t="s">
        <v>147</v>
      </c>
      <c r="N646" s="168"/>
      <c r="O646" s="169"/>
      <c r="P646" s="170" t="s">
        <v>1438</v>
      </c>
      <c r="Q646" s="92"/>
      <c r="R646" s="56"/>
      <c r="S646" s="56"/>
      <c r="T646" s="56"/>
      <c r="U646" s="56"/>
      <c r="V646" s="56"/>
      <c r="W646" s="56"/>
      <c r="X646" s="56"/>
      <c r="Y646" s="56"/>
      <c r="Z646" s="56"/>
      <c r="AA646" s="56"/>
      <c r="AB646" s="56"/>
      <c r="AC646" s="56"/>
      <c r="AD646" s="56"/>
      <c r="AE646" s="56"/>
      <c r="AF646" s="56"/>
      <c r="AG646" s="56"/>
      <c r="AH646" s="56"/>
      <c r="AI646" s="56"/>
      <c r="AJ646" s="56"/>
    </row>
    <row r="647" ht="28.5" customHeight="1">
      <c r="A647" s="85">
        <v>643.0</v>
      </c>
      <c r="B647" s="79" t="s">
        <v>1247</v>
      </c>
      <c r="C647" s="79" t="s">
        <v>1434</v>
      </c>
      <c r="D647" s="79" t="s">
        <v>161</v>
      </c>
      <c r="E647" s="86" t="s">
        <v>145</v>
      </c>
      <c r="F647" s="87">
        <v>1362.0</v>
      </c>
      <c r="G647" s="105">
        <v>40662.0</v>
      </c>
      <c r="H647" s="93" t="s">
        <v>1439</v>
      </c>
      <c r="I647" s="93"/>
      <c r="J647" s="93"/>
      <c r="K647" s="93"/>
      <c r="L647" s="93" t="s">
        <v>148</v>
      </c>
      <c r="M647" s="93" t="s">
        <v>147</v>
      </c>
      <c r="N647" s="89" t="s">
        <v>147</v>
      </c>
      <c r="O647" s="90"/>
      <c r="P647" s="89" t="s">
        <v>1440</v>
      </c>
      <c r="Q647" s="92"/>
      <c r="R647" s="56"/>
      <c r="S647" s="56"/>
      <c r="T647" s="56"/>
      <c r="U647" s="56"/>
      <c r="V647" s="56"/>
      <c r="W647" s="56"/>
      <c r="X647" s="56"/>
      <c r="Y647" s="56"/>
      <c r="Z647" s="56"/>
      <c r="AA647" s="56"/>
      <c r="AB647" s="56"/>
      <c r="AC647" s="56"/>
      <c r="AD647" s="56"/>
      <c r="AE647" s="56"/>
      <c r="AF647" s="56"/>
      <c r="AG647" s="56"/>
      <c r="AH647" s="56"/>
      <c r="AI647" s="56"/>
      <c r="AJ647" s="56"/>
    </row>
    <row r="648" ht="28.5" customHeight="1">
      <c r="A648" s="85">
        <v>644.0</v>
      </c>
      <c r="B648" s="79" t="s">
        <v>1247</v>
      </c>
      <c r="C648" s="79" t="s">
        <v>1434</v>
      </c>
      <c r="D648" s="79" t="s">
        <v>144</v>
      </c>
      <c r="E648" s="86" t="s">
        <v>145</v>
      </c>
      <c r="F648" s="87">
        <v>1223.0</v>
      </c>
      <c r="G648" s="105">
        <v>39645.0</v>
      </c>
      <c r="H648" s="93" t="s">
        <v>1441</v>
      </c>
      <c r="I648" s="93"/>
      <c r="J648" s="93" t="s">
        <v>147</v>
      </c>
      <c r="K648" s="93"/>
      <c r="L648" s="93" t="s">
        <v>148</v>
      </c>
      <c r="M648" s="93" t="s">
        <v>147</v>
      </c>
      <c r="N648" s="89"/>
      <c r="O648" s="90"/>
      <c r="P648" s="89"/>
      <c r="Q648" s="92"/>
      <c r="R648" s="56"/>
      <c r="S648" s="56"/>
      <c r="T648" s="56"/>
      <c r="U648" s="56"/>
      <c r="V648" s="56"/>
      <c r="W648" s="56"/>
      <c r="X648" s="56"/>
      <c r="Y648" s="56"/>
      <c r="Z648" s="56"/>
      <c r="AA648" s="56"/>
      <c r="AB648" s="56"/>
      <c r="AC648" s="56"/>
      <c r="AD648" s="56"/>
      <c r="AE648" s="56"/>
      <c r="AF648" s="56"/>
      <c r="AG648" s="56"/>
      <c r="AH648" s="56"/>
      <c r="AI648" s="56"/>
      <c r="AJ648" s="56"/>
    </row>
    <row r="649" ht="28.5" customHeight="1">
      <c r="A649" s="85">
        <v>645.0</v>
      </c>
      <c r="B649" s="79" t="s">
        <v>1247</v>
      </c>
      <c r="C649" s="79" t="s">
        <v>1434</v>
      </c>
      <c r="D649" s="79" t="s">
        <v>144</v>
      </c>
      <c r="E649" s="86" t="s">
        <v>145</v>
      </c>
      <c r="F649" s="87">
        <v>1014.0</v>
      </c>
      <c r="G649" s="105">
        <v>38743.0</v>
      </c>
      <c r="H649" s="93" t="s">
        <v>1442</v>
      </c>
      <c r="I649" s="93"/>
      <c r="J649" s="93" t="s">
        <v>147</v>
      </c>
      <c r="K649" s="93"/>
      <c r="L649" s="93" t="s">
        <v>148</v>
      </c>
      <c r="M649" s="93" t="s">
        <v>147</v>
      </c>
      <c r="N649" s="89"/>
      <c r="O649" s="90"/>
      <c r="P649" s="89" t="s">
        <v>1443</v>
      </c>
      <c r="Q649" s="92"/>
      <c r="R649" s="56"/>
      <c r="S649" s="56"/>
      <c r="T649" s="56"/>
      <c r="U649" s="56"/>
      <c r="V649" s="56"/>
      <c r="W649" s="56"/>
      <c r="X649" s="56"/>
      <c r="Y649" s="56"/>
      <c r="Z649" s="56"/>
      <c r="AA649" s="56"/>
      <c r="AB649" s="56"/>
      <c r="AC649" s="56"/>
      <c r="AD649" s="56"/>
      <c r="AE649" s="56"/>
      <c r="AF649" s="56"/>
      <c r="AG649" s="56"/>
      <c r="AH649" s="56"/>
      <c r="AI649" s="56"/>
      <c r="AJ649" s="56"/>
    </row>
    <row r="650" ht="28.5" customHeight="1">
      <c r="A650" s="85">
        <v>646.0</v>
      </c>
      <c r="B650" s="79" t="s">
        <v>1247</v>
      </c>
      <c r="C650" s="79" t="s">
        <v>1434</v>
      </c>
      <c r="D650" s="79" t="s">
        <v>144</v>
      </c>
      <c r="E650" s="86" t="s">
        <v>145</v>
      </c>
      <c r="F650" s="87">
        <v>119.0</v>
      </c>
      <c r="G650" s="105">
        <v>34374.0</v>
      </c>
      <c r="H650" s="93" t="s">
        <v>1444</v>
      </c>
      <c r="I650" s="93"/>
      <c r="J650" s="93" t="s">
        <v>147</v>
      </c>
      <c r="K650" s="93"/>
      <c r="L650" s="93" t="s">
        <v>148</v>
      </c>
      <c r="M650" s="93" t="s">
        <v>147</v>
      </c>
      <c r="N650" s="89"/>
      <c r="O650" s="90"/>
      <c r="P650" s="89"/>
      <c r="Q650" s="92"/>
      <c r="R650" s="56"/>
      <c r="S650" s="56"/>
      <c r="T650" s="56"/>
      <c r="U650" s="56"/>
      <c r="V650" s="56"/>
      <c r="W650" s="56"/>
      <c r="X650" s="56"/>
      <c r="Y650" s="56"/>
      <c r="Z650" s="56"/>
      <c r="AA650" s="56"/>
      <c r="AB650" s="56"/>
      <c r="AC650" s="56"/>
      <c r="AD650" s="56"/>
      <c r="AE650" s="56"/>
      <c r="AF650" s="56"/>
      <c r="AG650" s="56"/>
      <c r="AH650" s="56"/>
      <c r="AI650" s="56"/>
      <c r="AJ650" s="56"/>
    </row>
    <row r="651" ht="28.5" customHeight="1">
      <c r="A651" s="85">
        <v>647.0</v>
      </c>
      <c r="B651" s="79" t="s">
        <v>1247</v>
      </c>
      <c r="C651" s="79" t="s">
        <v>1434</v>
      </c>
      <c r="D651" s="79" t="s">
        <v>144</v>
      </c>
      <c r="E651" s="86" t="s">
        <v>145</v>
      </c>
      <c r="F651" s="87">
        <v>89.0</v>
      </c>
      <c r="G651" s="105">
        <v>32506.0</v>
      </c>
      <c r="H651" s="93" t="s">
        <v>1445</v>
      </c>
      <c r="I651" s="93"/>
      <c r="J651" s="93" t="s">
        <v>147</v>
      </c>
      <c r="K651" s="93"/>
      <c r="L651" s="93" t="s">
        <v>148</v>
      </c>
      <c r="M651" s="93" t="s">
        <v>147</v>
      </c>
      <c r="N651" s="89"/>
      <c r="O651" s="90"/>
      <c r="P651" s="89"/>
      <c r="Q651" s="92"/>
      <c r="R651" s="56"/>
      <c r="S651" s="56"/>
      <c r="T651" s="56"/>
      <c r="U651" s="56"/>
      <c r="V651" s="56"/>
      <c r="W651" s="56"/>
      <c r="X651" s="56"/>
      <c r="Y651" s="56"/>
      <c r="Z651" s="56"/>
      <c r="AA651" s="56"/>
      <c r="AB651" s="56"/>
      <c r="AC651" s="56"/>
      <c r="AD651" s="56"/>
      <c r="AE651" s="56"/>
      <c r="AF651" s="56"/>
      <c r="AG651" s="56"/>
      <c r="AH651" s="56"/>
      <c r="AI651" s="56"/>
      <c r="AJ651" s="56"/>
    </row>
    <row r="652" ht="28.5" customHeight="1">
      <c r="A652" s="85">
        <v>648.0</v>
      </c>
      <c r="B652" s="79" t="s">
        <v>1247</v>
      </c>
      <c r="C652" s="79" t="s">
        <v>1434</v>
      </c>
      <c r="D652" s="79" t="s">
        <v>144</v>
      </c>
      <c r="E652" s="86" t="s">
        <v>145</v>
      </c>
      <c r="F652" s="87">
        <v>50.0</v>
      </c>
      <c r="G652" s="105" t="s">
        <v>1446</v>
      </c>
      <c r="H652" s="93" t="s">
        <v>1447</v>
      </c>
      <c r="I652" s="93"/>
      <c r="J652" s="93" t="s">
        <v>147</v>
      </c>
      <c r="K652" s="93"/>
      <c r="L652" s="93" t="s">
        <v>148</v>
      </c>
      <c r="M652" s="93" t="s">
        <v>147</v>
      </c>
      <c r="N652" s="89"/>
      <c r="O652" s="90"/>
      <c r="P652" s="89"/>
      <c r="Q652" s="92"/>
      <c r="R652" s="56"/>
      <c r="S652" s="56"/>
      <c r="T652" s="56"/>
      <c r="U652" s="56"/>
      <c r="V652" s="56"/>
      <c r="W652" s="56"/>
      <c r="X652" s="56"/>
      <c r="Y652" s="56"/>
      <c r="Z652" s="56"/>
      <c r="AA652" s="56"/>
      <c r="AB652" s="56"/>
      <c r="AC652" s="56"/>
      <c r="AD652" s="56"/>
      <c r="AE652" s="56"/>
      <c r="AF652" s="56"/>
      <c r="AG652" s="56"/>
      <c r="AH652" s="56"/>
      <c r="AI652" s="56"/>
      <c r="AJ652" s="56"/>
    </row>
    <row r="653" ht="28.5" customHeight="1">
      <c r="A653" s="85">
        <v>649.0</v>
      </c>
      <c r="B653" s="79" t="s">
        <v>1247</v>
      </c>
      <c r="C653" s="79" t="s">
        <v>1434</v>
      </c>
      <c r="D653" s="79" t="s">
        <v>161</v>
      </c>
      <c r="E653" s="86" t="s">
        <v>145</v>
      </c>
      <c r="F653" s="87">
        <v>1719.0</v>
      </c>
      <c r="G653" s="105">
        <v>43727.0</v>
      </c>
      <c r="H653" s="93" t="s">
        <v>1448</v>
      </c>
      <c r="I653" s="93"/>
      <c r="J653" s="93" t="s">
        <v>147</v>
      </c>
      <c r="K653" s="93"/>
      <c r="L653" s="93" t="s">
        <v>148</v>
      </c>
      <c r="M653" s="93" t="s">
        <v>147</v>
      </c>
      <c r="N653" s="89"/>
      <c r="O653" s="90"/>
      <c r="P653" s="89"/>
      <c r="Q653" s="92"/>
      <c r="R653" s="56"/>
      <c r="S653" s="56"/>
      <c r="T653" s="56"/>
      <c r="U653" s="56"/>
      <c r="V653" s="56"/>
      <c r="W653" s="56"/>
      <c r="X653" s="56"/>
      <c r="Y653" s="56"/>
      <c r="Z653" s="56"/>
      <c r="AA653" s="56"/>
      <c r="AB653" s="56"/>
      <c r="AC653" s="56"/>
      <c r="AD653" s="56"/>
      <c r="AE653" s="56"/>
      <c r="AF653" s="56"/>
      <c r="AG653" s="56"/>
      <c r="AH653" s="56"/>
      <c r="AI653" s="56"/>
      <c r="AJ653" s="56"/>
    </row>
    <row r="654" ht="28.5" customHeight="1">
      <c r="A654" s="78">
        <v>650.0</v>
      </c>
      <c r="B654" s="79" t="s">
        <v>1247</v>
      </c>
      <c r="C654" s="79" t="s">
        <v>1434</v>
      </c>
      <c r="D654" s="79" t="s">
        <v>161</v>
      </c>
      <c r="E654" s="86" t="s">
        <v>145</v>
      </c>
      <c r="F654" s="87">
        <v>726.0</v>
      </c>
      <c r="G654" s="105">
        <v>43216.0</v>
      </c>
      <c r="H654" s="93" t="s">
        <v>1449</v>
      </c>
      <c r="I654" s="93"/>
      <c r="J654" s="93" t="s">
        <v>147</v>
      </c>
      <c r="K654" s="93"/>
      <c r="L654" s="93" t="s">
        <v>148</v>
      </c>
      <c r="M654" s="93" t="s">
        <v>147</v>
      </c>
      <c r="N654" s="89"/>
      <c r="O654" s="90"/>
      <c r="P654" s="89"/>
      <c r="Q654" s="92"/>
      <c r="R654" s="56"/>
      <c r="S654" s="56"/>
      <c r="T654" s="56"/>
      <c r="U654" s="56"/>
      <c r="V654" s="56"/>
      <c r="W654" s="56"/>
      <c r="X654" s="56"/>
      <c r="Y654" s="56"/>
      <c r="Z654" s="56"/>
      <c r="AA654" s="56"/>
      <c r="AB654" s="56"/>
      <c r="AC654" s="56"/>
      <c r="AD654" s="56"/>
      <c r="AE654" s="56"/>
      <c r="AF654" s="56"/>
      <c r="AG654" s="56"/>
      <c r="AH654" s="56"/>
      <c r="AI654" s="56"/>
      <c r="AJ654" s="56"/>
    </row>
    <row r="655" ht="28.5" customHeight="1">
      <c r="A655" s="85">
        <v>651.0</v>
      </c>
      <c r="B655" s="79" t="s">
        <v>1247</v>
      </c>
      <c r="C655" s="79" t="s">
        <v>1434</v>
      </c>
      <c r="D655" s="79" t="s">
        <v>161</v>
      </c>
      <c r="E655" s="86" t="s">
        <v>145</v>
      </c>
      <c r="F655" s="87">
        <v>1047.0</v>
      </c>
      <c r="G655" s="105">
        <v>41794.0</v>
      </c>
      <c r="H655" s="93" t="s">
        <v>1450</v>
      </c>
      <c r="I655" s="93"/>
      <c r="J655" s="93" t="s">
        <v>147</v>
      </c>
      <c r="K655" s="93"/>
      <c r="L655" s="93" t="s">
        <v>148</v>
      </c>
      <c r="M655" s="93" t="s">
        <v>147</v>
      </c>
      <c r="N655" s="89"/>
      <c r="O655" s="90"/>
      <c r="P655" s="89" t="s">
        <v>1451</v>
      </c>
      <c r="Q655" s="92"/>
      <c r="R655" s="56"/>
      <c r="S655" s="56"/>
      <c r="T655" s="56"/>
      <c r="U655" s="56"/>
      <c r="V655" s="56"/>
      <c r="W655" s="56"/>
      <c r="X655" s="56"/>
      <c r="Y655" s="56"/>
      <c r="Z655" s="56"/>
      <c r="AA655" s="56"/>
      <c r="AB655" s="56"/>
      <c r="AC655" s="56"/>
      <c r="AD655" s="56"/>
      <c r="AE655" s="56"/>
      <c r="AF655" s="56"/>
      <c r="AG655" s="56"/>
      <c r="AH655" s="56"/>
      <c r="AI655" s="56"/>
      <c r="AJ655" s="56"/>
    </row>
    <row r="656" ht="28.5" customHeight="1">
      <c r="A656" s="85">
        <v>652.0</v>
      </c>
      <c r="B656" s="79" t="s">
        <v>1247</v>
      </c>
      <c r="C656" s="79" t="s">
        <v>1434</v>
      </c>
      <c r="D656" s="79" t="s">
        <v>161</v>
      </c>
      <c r="E656" s="86" t="s">
        <v>145</v>
      </c>
      <c r="F656" s="87">
        <v>1450.0</v>
      </c>
      <c r="G656" s="105">
        <v>41093.0</v>
      </c>
      <c r="H656" s="93" t="s">
        <v>1452</v>
      </c>
      <c r="I656" s="93"/>
      <c r="J656" s="93" t="s">
        <v>147</v>
      </c>
      <c r="K656" s="93"/>
      <c r="L656" s="93" t="s">
        <v>148</v>
      </c>
      <c r="M656" s="93" t="s">
        <v>147</v>
      </c>
      <c r="N656" s="89" t="s">
        <v>147</v>
      </c>
      <c r="O656" s="90"/>
      <c r="P656" s="89" t="s">
        <v>1453</v>
      </c>
      <c r="Q656" s="92"/>
      <c r="R656" s="56"/>
      <c r="S656" s="56"/>
      <c r="T656" s="56"/>
      <c r="U656" s="56"/>
      <c r="V656" s="56"/>
      <c r="W656" s="56"/>
      <c r="X656" s="56"/>
      <c r="Y656" s="56"/>
      <c r="Z656" s="56"/>
      <c r="AA656" s="56"/>
      <c r="AB656" s="56"/>
      <c r="AC656" s="56"/>
      <c r="AD656" s="56"/>
      <c r="AE656" s="56"/>
      <c r="AF656" s="56"/>
      <c r="AG656" s="56"/>
      <c r="AH656" s="56"/>
      <c r="AI656" s="56"/>
      <c r="AJ656" s="56"/>
    </row>
    <row r="657" ht="28.5" customHeight="1">
      <c r="A657" s="78">
        <v>653.0</v>
      </c>
      <c r="B657" s="79" t="s">
        <v>1247</v>
      </c>
      <c r="C657" s="79" t="s">
        <v>1434</v>
      </c>
      <c r="D657" s="79" t="s">
        <v>161</v>
      </c>
      <c r="E657" s="86" t="s">
        <v>145</v>
      </c>
      <c r="F657" s="87">
        <v>169.0</v>
      </c>
      <c r="G657" s="105">
        <v>39470.0</v>
      </c>
      <c r="H657" s="93" t="s">
        <v>1454</v>
      </c>
      <c r="I657" s="93"/>
      <c r="J657" s="93" t="s">
        <v>147</v>
      </c>
      <c r="K657" s="93"/>
      <c r="L657" s="93" t="s">
        <v>148</v>
      </c>
      <c r="M657" s="93" t="s">
        <v>147</v>
      </c>
      <c r="N657" s="89"/>
      <c r="O657" s="90"/>
      <c r="P657" s="89"/>
      <c r="Q657" s="92"/>
      <c r="R657" s="56"/>
      <c r="S657" s="56"/>
      <c r="T657" s="56"/>
      <c r="U657" s="56"/>
      <c r="V657" s="56"/>
      <c r="W657" s="56"/>
      <c r="X657" s="56"/>
      <c r="Y657" s="56"/>
      <c r="Z657" s="56"/>
      <c r="AA657" s="56"/>
      <c r="AB657" s="56"/>
      <c r="AC657" s="56"/>
      <c r="AD657" s="56"/>
      <c r="AE657" s="56"/>
      <c r="AF657" s="56"/>
      <c r="AG657" s="56"/>
      <c r="AH657" s="56"/>
      <c r="AI657" s="56"/>
      <c r="AJ657" s="56"/>
    </row>
    <row r="658" ht="28.5" customHeight="1">
      <c r="A658" s="85">
        <v>654.0</v>
      </c>
      <c r="B658" s="79" t="s">
        <v>1247</v>
      </c>
      <c r="C658" s="79" t="s">
        <v>1434</v>
      </c>
      <c r="D658" s="79" t="s">
        <v>161</v>
      </c>
      <c r="E658" s="86" t="s">
        <v>145</v>
      </c>
      <c r="F658" s="87">
        <v>753.0</v>
      </c>
      <c r="G658" s="105">
        <v>27149.0</v>
      </c>
      <c r="H658" s="93" t="s">
        <v>1455</v>
      </c>
      <c r="I658" s="93"/>
      <c r="J658" s="93" t="s">
        <v>147</v>
      </c>
      <c r="K658" s="93"/>
      <c r="L658" s="93" t="s">
        <v>148</v>
      </c>
      <c r="M658" s="93" t="s">
        <v>147</v>
      </c>
      <c r="N658" s="89" t="s">
        <v>147</v>
      </c>
      <c r="O658" s="90"/>
      <c r="P658" s="89" t="s">
        <v>1456</v>
      </c>
      <c r="Q658" s="92"/>
      <c r="R658" s="56"/>
      <c r="S658" s="56"/>
      <c r="T658" s="56"/>
      <c r="U658" s="56"/>
      <c r="V658" s="56"/>
      <c r="W658" s="56"/>
      <c r="X658" s="56"/>
      <c r="Y658" s="56"/>
      <c r="Z658" s="56"/>
      <c r="AA658" s="56"/>
      <c r="AB658" s="56"/>
      <c r="AC658" s="56"/>
      <c r="AD658" s="56"/>
      <c r="AE658" s="56"/>
      <c r="AF658" s="56"/>
      <c r="AG658" s="56"/>
      <c r="AH658" s="56"/>
      <c r="AI658" s="56"/>
      <c r="AJ658" s="56"/>
    </row>
    <row r="659" ht="28.5" customHeight="1">
      <c r="A659" s="85">
        <v>655.0</v>
      </c>
      <c r="B659" s="79" t="s">
        <v>1457</v>
      </c>
      <c r="C659" s="79" t="s">
        <v>1458</v>
      </c>
      <c r="D659" s="79" t="s">
        <v>161</v>
      </c>
      <c r="E659" s="86" t="s">
        <v>145</v>
      </c>
      <c r="F659" s="87">
        <v>415.0</v>
      </c>
      <c r="G659" s="105">
        <v>42436.0</v>
      </c>
      <c r="H659" s="93" t="s">
        <v>1459</v>
      </c>
      <c r="I659" s="93"/>
      <c r="J659" s="93" t="s">
        <v>147</v>
      </c>
      <c r="K659" s="93"/>
      <c r="L659" s="93" t="s">
        <v>148</v>
      </c>
      <c r="M659" s="93" t="s">
        <v>147</v>
      </c>
      <c r="N659" s="89"/>
      <c r="O659" s="90"/>
      <c r="P659" s="89"/>
      <c r="Q659" s="92"/>
      <c r="R659" s="56"/>
      <c r="S659" s="56"/>
      <c r="T659" s="56"/>
      <c r="U659" s="56"/>
      <c r="V659" s="56"/>
      <c r="W659" s="56"/>
      <c r="X659" s="56"/>
      <c r="Y659" s="56"/>
      <c r="Z659" s="56"/>
      <c r="AA659" s="56"/>
      <c r="AB659" s="56"/>
      <c r="AC659" s="56"/>
      <c r="AD659" s="56"/>
      <c r="AE659" s="56"/>
      <c r="AF659" s="56"/>
      <c r="AG659" s="56"/>
      <c r="AH659" s="56"/>
      <c r="AI659" s="56"/>
      <c r="AJ659" s="56"/>
    </row>
    <row r="660" ht="28.5" customHeight="1">
      <c r="A660" s="85">
        <v>656.0</v>
      </c>
      <c r="B660" s="79" t="s">
        <v>1457</v>
      </c>
      <c r="C660" s="79" t="s">
        <v>1458</v>
      </c>
      <c r="D660" s="79" t="s">
        <v>161</v>
      </c>
      <c r="E660" s="86" t="s">
        <v>145</v>
      </c>
      <c r="F660" s="87">
        <v>333.0</v>
      </c>
      <c r="G660" s="105">
        <v>41689.0</v>
      </c>
      <c r="H660" s="93" t="s">
        <v>1460</v>
      </c>
      <c r="I660" s="93" t="s">
        <v>1461</v>
      </c>
      <c r="J660" s="93" t="s">
        <v>147</v>
      </c>
      <c r="K660" s="93"/>
      <c r="L660" s="93" t="s">
        <v>148</v>
      </c>
      <c r="M660" s="93" t="s">
        <v>147</v>
      </c>
      <c r="N660" s="89"/>
      <c r="O660" s="90"/>
      <c r="P660" s="89"/>
      <c r="Q660" s="92"/>
      <c r="R660" s="56"/>
      <c r="S660" s="56"/>
      <c r="T660" s="56"/>
      <c r="U660" s="56"/>
      <c r="V660" s="56"/>
      <c r="W660" s="56"/>
      <c r="X660" s="56"/>
      <c r="Y660" s="56"/>
      <c r="Z660" s="56"/>
      <c r="AA660" s="56"/>
      <c r="AB660" s="56"/>
      <c r="AC660" s="56"/>
      <c r="AD660" s="56"/>
      <c r="AE660" s="56"/>
      <c r="AF660" s="56"/>
      <c r="AG660" s="56"/>
      <c r="AH660" s="56"/>
      <c r="AI660" s="56"/>
      <c r="AJ660" s="56"/>
    </row>
    <row r="661" ht="28.5" customHeight="1">
      <c r="A661" s="85">
        <v>657.0</v>
      </c>
      <c r="B661" s="79" t="s">
        <v>1457</v>
      </c>
      <c r="C661" s="79" t="s">
        <v>1458</v>
      </c>
      <c r="D661" s="79" t="s">
        <v>161</v>
      </c>
      <c r="E661" s="86" t="s">
        <v>145</v>
      </c>
      <c r="F661" s="87">
        <v>1151.0</v>
      </c>
      <c r="G661" s="105">
        <v>39552.0</v>
      </c>
      <c r="H661" s="93" t="s">
        <v>1462</v>
      </c>
      <c r="I661" s="93"/>
      <c r="J661" s="93" t="s">
        <v>147</v>
      </c>
      <c r="K661" s="93"/>
      <c r="L661" s="93" t="s">
        <v>148</v>
      </c>
      <c r="M661" s="93"/>
      <c r="N661" s="89"/>
      <c r="O661" s="90" t="s">
        <v>147</v>
      </c>
      <c r="P661" s="89" t="s">
        <v>1463</v>
      </c>
      <c r="Q661" s="92"/>
      <c r="R661" s="56"/>
      <c r="S661" s="56"/>
      <c r="T661" s="56"/>
      <c r="U661" s="56"/>
      <c r="V661" s="56"/>
      <c r="W661" s="56"/>
      <c r="X661" s="56"/>
      <c r="Y661" s="56"/>
      <c r="Z661" s="56"/>
      <c r="AA661" s="56"/>
      <c r="AB661" s="56"/>
      <c r="AC661" s="56"/>
      <c r="AD661" s="56"/>
      <c r="AE661" s="56"/>
      <c r="AF661" s="56"/>
      <c r="AG661" s="56"/>
      <c r="AH661" s="56"/>
      <c r="AI661" s="56"/>
      <c r="AJ661" s="56"/>
    </row>
    <row r="662" ht="28.5" customHeight="1">
      <c r="A662" s="78">
        <v>658.0</v>
      </c>
      <c r="B662" s="79" t="s">
        <v>1457</v>
      </c>
      <c r="C662" s="79" t="s">
        <v>1458</v>
      </c>
      <c r="D662" s="79" t="s">
        <v>161</v>
      </c>
      <c r="E662" s="86" t="s">
        <v>145</v>
      </c>
      <c r="F662" s="87">
        <v>1747.0</v>
      </c>
      <c r="G662" s="105">
        <v>36780.0</v>
      </c>
      <c r="H662" s="93" t="s">
        <v>1464</v>
      </c>
      <c r="I662" s="93"/>
      <c r="J662" s="93" t="s">
        <v>147</v>
      </c>
      <c r="K662" s="93"/>
      <c r="L662" s="93" t="s">
        <v>148</v>
      </c>
      <c r="M662" s="93"/>
      <c r="N662" s="89"/>
      <c r="O662" s="90" t="s">
        <v>147</v>
      </c>
      <c r="P662" s="89" t="s">
        <v>1465</v>
      </c>
      <c r="Q662" s="92"/>
      <c r="R662" s="56"/>
      <c r="S662" s="56"/>
      <c r="T662" s="56"/>
      <c r="U662" s="56"/>
      <c r="V662" s="56"/>
      <c r="W662" s="56"/>
      <c r="X662" s="56"/>
      <c r="Y662" s="56"/>
      <c r="Z662" s="56"/>
      <c r="AA662" s="56"/>
      <c r="AB662" s="56"/>
      <c r="AC662" s="56"/>
      <c r="AD662" s="56"/>
      <c r="AE662" s="56"/>
      <c r="AF662" s="56"/>
      <c r="AG662" s="56"/>
      <c r="AH662" s="56"/>
      <c r="AI662" s="56"/>
      <c r="AJ662" s="56"/>
    </row>
    <row r="663" ht="28.5" customHeight="1">
      <c r="A663" s="85">
        <v>659.0</v>
      </c>
      <c r="B663" s="79" t="s">
        <v>1466</v>
      </c>
      <c r="C663" s="79" t="s">
        <v>1467</v>
      </c>
      <c r="D663" s="79" t="s">
        <v>161</v>
      </c>
      <c r="E663" s="86" t="s">
        <v>145</v>
      </c>
      <c r="F663" s="87">
        <v>991.0</v>
      </c>
      <c r="G663" s="105">
        <v>43263.0</v>
      </c>
      <c r="H663" s="93" t="s">
        <v>1468</v>
      </c>
      <c r="I663" s="93"/>
      <c r="J663" s="93" t="s">
        <v>147</v>
      </c>
      <c r="K663" s="93"/>
      <c r="L663" s="93" t="s">
        <v>148</v>
      </c>
      <c r="M663" s="93" t="s">
        <v>147</v>
      </c>
      <c r="N663" s="89"/>
      <c r="O663" s="90"/>
      <c r="P663" s="89"/>
      <c r="Q663" s="92"/>
      <c r="R663" s="56"/>
      <c r="S663" s="56"/>
      <c r="T663" s="56"/>
      <c r="U663" s="56"/>
      <c r="V663" s="56"/>
      <c r="W663" s="56"/>
      <c r="X663" s="56"/>
      <c r="Y663" s="56"/>
      <c r="Z663" s="56"/>
      <c r="AA663" s="56"/>
      <c r="AB663" s="56"/>
      <c r="AC663" s="56"/>
      <c r="AD663" s="56"/>
      <c r="AE663" s="56"/>
      <c r="AF663" s="56"/>
      <c r="AG663" s="56"/>
      <c r="AH663" s="56"/>
      <c r="AI663" s="56"/>
      <c r="AJ663" s="56"/>
    </row>
    <row r="664" ht="28.5" customHeight="1">
      <c r="A664" s="78">
        <v>660.0</v>
      </c>
      <c r="B664" s="79" t="s">
        <v>1466</v>
      </c>
      <c r="C664" s="79" t="s">
        <v>1467</v>
      </c>
      <c r="D664" s="79" t="s">
        <v>161</v>
      </c>
      <c r="E664" s="86" t="s">
        <v>145</v>
      </c>
      <c r="F664" s="87">
        <v>938.0</v>
      </c>
      <c r="G664" s="105">
        <v>42891.0</v>
      </c>
      <c r="H664" s="93" t="s">
        <v>1469</v>
      </c>
      <c r="I664" s="93"/>
      <c r="J664" s="93" t="s">
        <v>147</v>
      </c>
      <c r="K664" s="93"/>
      <c r="L664" s="93" t="s">
        <v>148</v>
      </c>
      <c r="M664" s="93" t="s">
        <v>147</v>
      </c>
      <c r="N664" s="89"/>
      <c r="O664" s="90"/>
      <c r="P664" s="89"/>
      <c r="Q664" s="92"/>
      <c r="R664" s="56"/>
      <c r="S664" s="56"/>
      <c r="T664" s="56"/>
      <c r="U664" s="56"/>
      <c r="V664" s="56"/>
      <c r="W664" s="56"/>
      <c r="X664" s="56"/>
      <c r="Y664" s="56"/>
      <c r="Z664" s="56"/>
      <c r="AA664" s="56"/>
      <c r="AB664" s="56"/>
      <c r="AC664" s="56"/>
      <c r="AD664" s="56"/>
      <c r="AE664" s="56"/>
      <c r="AF664" s="56"/>
      <c r="AG664" s="56"/>
      <c r="AH664" s="56"/>
      <c r="AI664" s="56"/>
      <c r="AJ664" s="56"/>
    </row>
    <row r="665" ht="28.5" customHeight="1">
      <c r="A665" s="78">
        <v>661.0</v>
      </c>
      <c r="B665" s="79" t="s">
        <v>1466</v>
      </c>
      <c r="C665" s="79" t="s">
        <v>1467</v>
      </c>
      <c r="D665" s="79" t="s">
        <v>161</v>
      </c>
      <c r="E665" s="86" t="s">
        <v>145</v>
      </c>
      <c r="F665" s="87">
        <v>3033.0</v>
      </c>
      <c r="G665" s="105">
        <v>41635.0</v>
      </c>
      <c r="H665" s="93" t="s">
        <v>1470</v>
      </c>
      <c r="I665" s="93" t="s">
        <v>1471</v>
      </c>
      <c r="J665" s="93" t="s">
        <v>147</v>
      </c>
      <c r="K665" s="93"/>
      <c r="L665" s="93" t="s">
        <v>1472</v>
      </c>
      <c r="M665" s="93" t="s">
        <v>147</v>
      </c>
      <c r="N665" s="89"/>
      <c r="O665" s="90"/>
      <c r="P665" s="89"/>
      <c r="Q665" s="92"/>
      <c r="R665" s="56"/>
      <c r="S665" s="56"/>
      <c r="T665" s="56"/>
      <c r="U665" s="56"/>
      <c r="V665" s="56"/>
      <c r="W665" s="56"/>
      <c r="X665" s="56"/>
      <c r="Y665" s="56"/>
      <c r="Z665" s="56"/>
      <c r="AA665" s="56"/>
      <c r="AB665" s="56"/>
      <c r="AC665" s="56"/>
      <c r="AD665" s="56"/>
      <c r="AE665" s="56"/>
      <c r="AF665" s="56"/>
      <c r="AG665" s="56"/>
      <c r="AH665" s="56"/>
      <c r="AI665" s="56"/>
      <c r="AJ665" s="56"/>
    </row>
    <row r="666" ht="28.5" customHeight="1">
      <c r="A666" s="85">
        <v>662.0</v>
      </c>
      <c r="B666" s="79" t="s">
        <v>1466</v>
      </c>
      <c r="C666" s="79" t="s">
        <v>1467</v>
      </c>
      <c r="D666" s="79" t="s">
        <v>161</v>
      </c>
      <c r="E666" s="86" t="s">
        <v>145</v>
      </c>
      <c r="F666" s="87">
        <v>4815.0</v>
      </c>
      <c r="G666" s="105">
        <v>39430.0</v>
      </c>
      <c r="H666" s="93" t="s">
        <v>1473</v>
      </c>
      <c r="I666" s="93"/>
      <c r="J666" s="93" t="s">
        <v>147</v>
      </c>
      <c r="K666" s="93"/>
      <c r="L666" s="93" t="s">
        <v>1474</v>
      </c>
      <c r="M666" s="93" t="s">
        <v>147</v>
      </c>
      <c r="N666" s="89"/>
      <c r="O666" s="90"/>
      <c r="P666" s="89"/>
      <c r="Q666" s="92"/>
      <c r="R666" s="56"/>
      <c r="S666" s="56"/>
      <c r="T666" s="56"/>
      <c r="U666" s="56"/>
      <c r="V666" s="56"/>
      <c r="W666" s="56"/>
      <c r="X666" s="56"/>
      <c r="Y666" s="56"/>
      <c r="Z666" s="56"/>
      <c r="AA666" s="56"/>
      <c r="AB666" s="56"/>
      <c r="AC666" s="56"/>
      <c r="AD666" s="56"/>
      <c r="AE666" s="56"/>
      <c r="AF666" s="56"/>
      <c r="AG666" s="56"/>
      <c r="AH666" s="56"/>
      <c r="AI666" s="56"/>
      <c r="AJ666" s="56"/>
    </row>
    <row r="667" ht="28.5" customHeight="1">
      <c r="A667" s="78">
        <v>663.0</v>
      </c>
      <c r="B667" s="79" t="s">
        <v>1466</v>
      </c>
      <c r="C667" s="79" t="s">
        <v>1467</v>
      </c>
      <c r="D667" s="79" t="s">
        <v>161</v>
      </c>
      <c r="E667" s="86" t="s">
        <v>145</v>
      </c>
      <c r="F667" s="87">
        <v>4473.0</v>
      </c>
      <c r="G667" s="105">
        <v>39066.0</v>
      </c>
      <c r="H667" s="93" t="s">
        <v>1475</v>
      </c>
      <c r="I667" s="93"/>
      <c r="J667" s="93" t="s">
        <v>147</v>
      </c>
      <c r="K667" s="93"/>
      <c r="L667" s="93" t="s">
        <v>1476</v>
      </c>
      <c r="M667" s="93" t="s">
        <v>147</v>
      </c>
      <c r="N667" s="89"/>
      <c r="O667" s="90"/>
      <c r="P667" s="89"/>
      <c r="Q667" s="92"/>
      <c r="R667" s="56"/>
      <c r="S667" s="56"/>
      <c r="T667" s="56"/>
      <c r="U667" s="56"/>
      <c r="V667" s="56"/>
      <c r="W667" s="56"/>
      <c r="X667" s="56"/>
      <c r="Y667" s="56"/>
      <c r="Z667" s="56"/>
      <c r="AA667" s="56"/>
      <c r="AB667" s="56"/>
      <c r="AC667" s="56"/>
      <c r="AD667" s="56"/>
      <c r="AE667" s="56"/>
      <c r="AF667" s="56"/>
      <c r="AG667" s="56"/>
      <c r="AH667" s="56"/>
      <c r="AI667" s="56"/>
      <c r="AJ667" s="56"/>
    </row>
    <row r="668" ht="28.5" customHeight="1">
      <c r="A668" s="78">
        <v>664.0</v>
      </c>
      <c r="B668" s="79" t="s">
        <v>1466</v>
      </c>
      <c r="C668" s="79" t="s">
        <v>1467</v>
      </c>
      <c r="D668" s="79" t="s">
        <v>230</v>
      </c>
      <c r="E668" s="86" t="s">
        <v>145</v>
      </c>
      <c r="F668" s="87">
        <v>1400.0</v>
      </c>
      <c r="G668" s="105">
        <v>43035.0</v>
      </c>
      <c r="H668" s="93" t="s">
        <v>1477</v>
      </c>
      <c r="I668" s="93" t="s">
        <v>1478</v>
      </c>
      <c r="J668" s="93"/>
      <c r="K668" s="93" t="s">
        <v>147</v>
      </c>
      <c r="L668" s="93" t="s">
        <v>148</v>
      </c>
      <c r="M668" s="93" t="s">
        <v>147</v>
      </c>
      <c r="N668" s="89"/>
      <c r="O668" s="90"/>
      <c r="P668" s="89"/>
      <c r="Q668" s="92"/>
      <c r="R668" s="56"/>
      <c r="S668" s="56"/>
      <c r="T668" s="56"/>
      <c r="U668" s="56"/>
      <c r="V668" s="56"/>
      <c r="W668" s="56"/>
      <c r="X668" s="56"/>
      <c r="Y668" s="56"/>
      <c r="Z668" s="56"/>
      <c r="AA668" s="56"/>
      <c r="AB668" s="56"/>
      <c r="AC668" s="56"/>
      <c r="AD668" s="56"/>
      <c r="AE668" s="56"/>
      <c r="AF668" s="56"/>
      <c r="AG668" s="56"/>
      <c r="AH668" s="56"/>
      <c r="AI668" s="56"/>
      <c r="AJ668" s="56"/>
    </row>
    <row r="669" ht="28.5" customHeight="1">
      <c r="A669" s="78">
        <v>665.0</v>
      </c>
      <c r="B669" s="79" t="s">
        <v>1466</v>
      </c>
      <c r="C669" s="79" t="s">
        <v>1467</v>
      </c>
      <c r="D669" s="79" t="s">
        <v>230</v>
      </c>
      <c r="E669" s="86" t="s">
        <v>145</v>
      </c>
      <c r="F669" s="87">
        <v>668.0</v>
      </c>
      <c r="G669" s="105">
        <v>42858.0</v>
      </c>
      <c r="H669" s="93" t="s">
        <v>1479</v>
      </c>
      <c r="I669" s="93" t="s">
        <v>1480</v>
      </c>
      <c r="J669" s="93"/>
      <c r="K669" s="93" t="s">
        <v>147</v>
      </c>
      <c r="L669" s="93" t="s">
        <v>148</v>
      </c>
      <c r="M669" s="93" t="s">
        <v>147</v>
      </c>
      <c r="N669" s="89"/>
      <c r="O669" s="90"/>
      <c r="P669" s="89"/>
      <c r="Q669" s="92"/>
      <c r="R669" s="56"/>
      <c r="S669" s="56"/>
      <c r="T669" s="56"/>
      <c r="U669" s="56"/>
      <c r="V669" s="56"/>
      <c r="W669" s="56"/>
      <c r="X669" s="56"/>
      <c r="Y669" s="56"/>
      <c r="Z669" s="56"/>
      <c r="AA669" s="56"/>
      <c r="AB669" s="56"/>
      <c r="AC669" s="56"/>
      <c r="AD669" s="56"/>
      <c r="AE669" s="56"/>
      <c r="AF669" s="56"/>
      <c r="AG669" s="56"/>
      <c r="AH669" s="56"/>
      <c r="AI669" s="56"/>
      <c r="AJ669" s="56"/>
    </row>
    <row r="670" ht="28.5" customHeight="1">
      <c r="A670" s="85">
        <v>666.0</v>
      </c>
      <c r="B670" s="79" t="s">
        <v>1466</v>
      </c>
      <c r="C670" s="79" t="s">
        <v>1467</v>
      </c>
      <c r="D670" s="79" t="s">
        <v>230</v>
      </c>
      <c r="E670" s="86" t="s">
        <v>145</v>
      </c>
      <c r="F670" s="87">
        <v>293.0</v>
      </c>
      <c r="G670" s="105">
        <v>42102.0</v>
      </c>
      <c r="H670" s="93" t="s">
        <v>1481</v>
      </c>
      <c r="I670" s="93" t="s">
        <v>1482</v>
      </c>
      <c r="J670" s="93" t="s">
        <v>147</v>
      </c>
      <c r="K670" s="93"/>
      <c r="L670" s="93" t="s">
        <v>148</v>
      </c>
      <c r="M670" s="93"/>
      <c r="N670" s="89"/>
      <c r="O670" s="90"/>
      <c r="P670" s="89"/>
      <c r="Q670" s="92"/>
      <c r="R670" s="56"/>
      <c r="S670" s="56"/>
      <c r="T670" s="56"/>
      <c r="U670" s="56"/>
      <c r="V670" s="56"/>
      <c r="W670" s="56"/>
      <c r="X670" s="56"/>
      <c r="Y670" s="56"/>
      <c r="Z670" s="56"/>
      <c r="AA670" s="56"/>
      <c r="AB670" s="56"/>
      <c r="AC670" s="56"/>
      <c r="AD670" s="56"/>
      <c r="AE670" s="56"/>
      <c r="AF670" s="56"/>
      <c r="AG670" s="56"/>
      <c r="AH670" s="56"/>
      <c r="AI670" s="56"/>
      <c r="AJ670" s="56"/>
    </row>
    <row r="671" ht="28.5" customHeight="1">
      <c r="A671" s="78">
        <v>667.0</v>
      </c>
      <c r="B671" s="79" t="s">
        <v>1466</v>
      </c>
      <c r="C671" s="79" t="s">
        <v>1467</v>
      </c>
      <c r="D671" s="79" t="s">
        <v>230</v>
      </c>
      <c r="E671" s="86" t="s">
        <v>145</v>
      </c>
      <c r="F671" s="87">
        <v>628.0</v>
      </c>
      <c r="G671" s="105">
        <v>41750.0</v>
      </c>
      <c r="H671" s="93" t="s">
        <v>1483</v>
      </c>
      <c r="I671" s="93" t="s">
        <v>1484</v>
      </c>
      <c r="J671" s="93" t="s">
        <v>147</v>
      </c>
      <c r="K671" s="93"/>
      <c r="L671" s="93" t="s">
        <v>23</v>
      </c>
      <c r="M671" s="93" t="s">
        <v>147</v>
      </c>
      <c r="N671" s="89"/>
      <c r="O671" s="90"/>
      <c r="P671" s="89"/>
      <c r="Q671" s="92"/>
      <c r="R671" s="56"/>
      <c r="S671" s="56"/>
      <c r="T671" s="56"/>
      <c r="U671" s="56"/>
      <c r="V671" s="56"/>
      <c r="W671" s="56"/>
      <c r="X671" s="56"/>
      <c r="Y671" s="56"/>
      <c r="Z671" s="56"/>
      <c r="AA671" s="56"/>
      <c r="AB671" s="56"/>
      <c r="AC671" s="56"/>
      <c r="AD671" s="56"/>
      <c r="AE671" s="56"/>
      <c r="AF671" s="56"/>
      <c r="AG671" s="56"/>
      <c r="AH671" s="56"/>
      <c r="AI671" s="56"/>
      <c r="AJ671" s="56"/>
    </row>
    <row r="672" ht="28.5" customHeight="1">
      <c r="A672" s="78">
        <v>668.0</v>
      </c>
      <c r="B672" s="79" t="s">
        <v>1466</v>
      </c>
      <c r="C672" s="79" t="s">
        <v>1467</v>
      </c>
      <c r="D672" s="79" t="s">
        <v>230</v>
      </c>
      <c r="E672" s="86" t="s">
        <v>145</v>
      </c>
      <c r="F672" s="87">
        <v>691.0</v>
      </c>
      <c r="G672" s="105">
        <v>41547.0</v>
      </c>
      <c r="H672" s="93" t="s">
        <v>1485</v>
      </c>
      <c r="I672" s="93" t="s">
        <v>1486</v>
      </c>
      <c r="J672" s="93" t="s">
        <v>147</v>
      </c>
      <c r="K672" s="93"/>
      <c r="L672" s="93" t="s">
        <v>23</v>
      </c>
      <c r="M672" s="93" t="s">
        <v>147</v>
      </c>
      <c r="N672" s="89"/>
      <c r="O672" s="90"/>
      <c r="P672" s="89" t="s">
        <v>1487</v>
      </c>
      <c r="Q672" s="92"/>
      <c r="R672" s="56"/>
      <c r="S672" s="56"/>
      <c r="T672" s="56"/>
      <c r="U672" s="56"/>
      <c r="V672" s="56"/>
      <c r="W672" s="56"/>
      <c r="X672" s="56"/>
      <c r="Y672" s="56"/>
      <c r="Z672" s="56"/>
      <c r="AA672" s="56"/>
      <c r="AB672" s="56"/>
      <c r="AC672" s="56"/>
      <c r="AD672" s="56"/>
      <c r="AE672" s="56"/>
      <c r="AF672" s="56"/>
      <c r="AG672" s="56"/>
      <c r="AH672" s="56"/>
      <c r="AI672" s="56"/>
      <c r="AJ672" s="56"/>
    </row>
    <row r="673" ht="28.5" customHeight="1">
      <c r="A673" s="78">
        <v>669.0</v>
      </c>
      <c r="B673" s="79" t="s">
        <v>1466</v>
      </c>
      <c r="C673" s="79" t="s">
        <v>1467</v>
      </c>
      <c r="D673" s="79" t="s">
        <v>230</v>
      </c>
      <c r="E673" s="86" t="s">
        <v>145</v>
      </c>
      <c r="F673" s="87">
        <v>444.0</v>
      </c>
      <c r="G673" s="105">
        <v>41453.0</v>
      </c>
      <c r="H673" s="93" t="s">
        <v>1488</v>
      </c>
      <c r="I673" s="93"/>
      <c r="J673" s="93" t="s">
        <v>147</v>
      </c>
      <c r="K673" s="93"/>
      <c r="L673" s="93" t="s">
        <v>148</v>
      </c>
      <c r="M673" s="93" t="s">
        <v>147</v>
      </c>
      <c r="N673" s="89"/>
      <c r="O673" s="90"/>
      <c r="P673" s="89" t="s">
        <v>1489</v>
      </c>
      <c r="Q673" s="92"/>
      <c r="R673" s="56"/>
      <c r="S673" s="56"/>
      <c r="T673" s="56"/>
      <c r="U673" s="56"/>
      <c r="V673" s="56"/>
      <c r="W673" s="56"/>
      <c r="X673" s="56"/>
      <c r="Y673" s="56"/>
      <c r="Z673" s="56"/>
      <c r="AA673" s="56"/>
      <c r="AB673" s="56"/>
      <c r="AC673" s="56"/>
      <c r="AD673" s="56"/>
      <c r="AE673" s="56"/>
      <c r="AF673" s="56"/>
      <c r="AG673" s="56"/>
      <c r="AH673" s="56"/>
      <c r="AI673" s="56"/>
      <c r="AJ673" s="56"/>
    </row>
    <row r="674" ht="28.5" customHeight="1">
      <c r="A674" s="85">
        <v>670.0</v>
      </c>
      <c r="B674" s="79" t="s">
        <v>1466</v>
      </c>
      <c r="C674" s="79" t="s">
        <v>1490</v>
      </c>
      <c r="D674" s="79" t="s">
        <v>144</v>
      </c>
      <c r="E674" s="86" t="s">
        <v>145</v>
      </c>
      <c r="F674" s="87">
        <v>1636.0</v>
      </c>
      <c r="G674" s="105">
        <v>41443.0</v>
      </c>
      <c r="H674" s="93" t="s">
        <v>1491</v>
      </c>
      <c r="I674" s="93"/>
      <c r="J674" s="93" t="s">
        <v>147</v>
      </c>
      <c r="K674" s="93"/>
      <c r="L674" s="93" t="s">
        <v>1492</v>
      </c>
      <c r="M674" s="93" t="s">
        <v>147</v>
      </c>
      <c r="N674" s="89"/>
      <c r="O674" s="90"/>
      <c r="P674" s="89"/>
      <c r="Q674" s="92"/>
      <c r="R674" s="56"/>
      <c r="S674" s="56"/>
      <c r="T674" s="56"/>
      <c r="U674" s="56"/>
      <c r="V674" s="56"/>
      <c r="W674" s="56"/>
      <c r="X674" s="56"/>
      <c r="Y674" s="56"/>
      <c r="Z674" s="56"/>
      <c r="AA674" s="56"/>
      <c r="AB674" s="56"/>
      <c r="AC674" s="56"/>
      <c r="AD674" s="56"/>
      <c r="AE674" s="56"/>
      <c r="AF674" s="56"/>
      <c r="AG674" s="56"/>
      <c r="AH674" s="56"/>
      <c r="AI674" s="56"/>
      <c r="AJ674" s="56"/>
    </row>
    <row r="675" ht="28.5" customHeight="1">
      <c r="A675" s="85">
        <v>671.0</v>
      </c>
      <c r="B675" s="79" t="s">
        <v>1466</v>
      </c>
      <c r="C675" s="79" t="s">
        <v>1490</v>
      </c>
      <c r="D675" s="79" t="s">
        <v>144</v>
      </c>
      <c r="E675" s="86" t="s">
        <v>145</v>
      </c>
      <c r="F675" s="87">
        <v>79.0</v>
      </c>
      <c r="G675" s="105">
        <v>32500.0</v>
      </c>
      <c r="H675" s="93" t="s">
        <v>1493</v>
      </c>
      <c r="I675" s="93"/>
      <c r="J675" s="93" t="s">
        <v>147</v>
      </c>
      <c r="K675" s="93"/>
      <c r="L675" s="93" t="s">
        <v>148</v>
      </c>
      <c r="M675" s="93" t="s">
        <v>147</v>
      </c>
      <c r="N675" s="89" t="s">
        <v>147</v>
      </c>
      <c r="O675" s="90"/>
      <c r="P675" s="89"/>
      <c r="Q675" s="92"/>
      <c r="R675" s="56"/>
      <c r="S675" s="56"/>
      <c r="T675" s="56"/>
      <c r="U675" s="56"/>
      <c r="V675" s="56"/>
      <c r="W675" s="56"/>
      <c r="X675" s="56"/>
      <c r="Y675" s="56"/>
      <c r="Z675" s="56"/>
      <c r="AA675" s="56"/>
      <c r="AB675" s="56"/>
      <c r="AC675" s="56"/>
      <c r="AD675" s="56"/>
      <c r="AE675" s="56"/>
      <c r="AF675" s="56"/>
      <c r="AG675" s="56"/>
      <c r="AH675" s="56"/>
      <c r="AI675" s="56"/>
      <c r="AJ675" s="56"/>
    </row>
    <row r="676" ht="28.5" customHeight="1">
      <c r="A676" s="85">
        <v>672.0</v>
      </c>
      <c r="B676" s="79" t="s">
        <v>1466</v>
      </c>
      <c r="C676" s="79" t="s">
        <v>1490</v>
      </c>
      <c r="D676" s="79" t="s">
        <v>161</v>
      </c>
      <c r="E676" s="86" t="s">
        <v>145</v>
      </c>
      <c r="F676" s="87">
        <v>1765.0</v>
      </c>
      <c r="G676" s="105">
        <v>43038.0</v>
      </c>
      <c r="H676" s="93" t="s">
        <v>1494</v>
      </c>
      <c r="I676" s="93"/>
      <c r="J676" s="93" t="s">
        <v>147</v>
      </c>
      <c r="K676" s="93"/>
      <c r="L676" s="93" t="s">
        <v>148</v>
      </c>
      <c r="M676" s="93" t="s">
        <v>147</v>
      </c>
      <c r="N676" s="89"/>
      <c r="O676" s="90"/>
      <c r="P676" s="89" t="s">
        <v>1495</v>
      </c>
      <c r="Q676" s="92"/>
      <c r="R676" s="56"/>
      <c r="S676" s="56"/>
      <c r="T676" s="56"/>
      <c r="U676" s="56"/>
      <c r="V676" s="56"/>
      <c r="W676" s="56"/>
      <c r="X676" s="56"/>
      <c r="Y676" s="56"/>
      <c r="Z676" s="56"/>
      <c r="AA676" s="56"/>
      <c r="AB676" s="56"/>
      <c r="AC676" s="56"/>
      <c r="AD676" s="56"/>
      <c r="AE676" s="56"/>
      <c r="AF676" s="56"/>
      <c r="AG676" s="56"/>
      <c r="AH676" s="56"/>
      <c r="AI676" s="56"/>
      <c r="AJ676" s="56"/>
    </row>
    <row r="677" ht="28.5" customHeight="1">
      <c r="A677" s="78">
        <v>673.0</v>
      </c>
      <c r="B677" s="79" t="s">
        <v>1466</v>
      </c>
      <c r="C677" s="79" t="s">
        <v>1490</v>
      </c>
      <c r="D677" s="79" t="s">
        <v>161</v>
      </c>
      <c r="E677" s="86" t="s">
        <v>145</v>
      </c>
      <c r="F677" s="87">
        <v>923.0</v>
      </c>
      <c r="G677" s="105">
        <v>42886.0</v>
      </c>
      <c r="H677" s="93" t="s">
        <v>1496</v>
      </c>
      <c r="I677" s="93"/>
      <c r="J677" s="93" t="s">
        <v>147</v>
      </c>
      <c r="K677" s="93"/>
      <c r="L677" s="93" t="s">
        <v>148</v>
      </c>
      <c r="M677" s="93" t="s">
        <v>147</v>
      </c>
      <c r="N677" s="89"/>
      <c r="O677" s="90"/>
      <c r="P677" s="89"/>
      <c r="Q677" s="92"/>
      <c r="R677" s="56"/>
      <c r="S677" s="56"/>
      <c r="T677" s="56"/>
      <c r="U677" s="56"/>
      <c r="V677" s="56"/>
      <c r="W677" s="56"/>
      <c r="X677" s="56"/>
      <c r="Y677" s="56"/>
      <c r="Z677" s="56"/>
      <c r="AA677" s="56"/>
      <c r="AB677" s="56"/>
      <c r="AC677" s="56"/>
      <c r="AD677" s="56"/>
      <c r="AE677" s="56"/>
      <c r="AF677" s="56"/>
      <c r="AG677" s="56"/>
      <c r="AH677" s="56"/>
      <c r="AI677" s="56"/>
      <c r="AJ677" s="56"/>
    </row>
    <row r="678" ht="28.5" customHeight="1">
      <c r="A678" s="85">
        <v>674.0</v>
      </c>
      <c r="B678" s="79" t="s">
        <v>1466</v>
      </c>
      <c r="C678" s="79" t="s">
        <v>1497</v>
      </c>
      <c r="D678" s="79" t="s">
        <v>161</v>
      </c>
      <c r="E678" s="86" t="s">
        <v>145</v>
      </c>
      <c r="F678" s="87">
        <v>2087.0</v>
      </c>
      <c r="G678" s="105">
        <v>41929.0</v>
      </c>
      <c r="H678" s="93" t="s">
        <v>1498</v>
      </c>
      <c r="I678" s="93"/>
      <c r="J678" s="93" t="s">
        <v>147</v>
      </c>
      <c r="K678" s="93"/>
      <c r="L678" s="93" t="s">
        <v>148</v>
      </c>
      <c r="M678" s="93" t="s">
        <v>147</v>
      </c>
      <c r="N678" s="89"/>
      <c r="O678" s="90"/>
      <c r="P678" s="89"/>
      <c r="Q678" s="92"/>
      <c r="R678" s="56"/>
      <c r="S678" s="56"/>
      <c r="T678" s="56"/>
      <c r="U678" s="56"/>
      <c r="V678" s="56"/>
      <c r="W678" s="56"/>
      <c r="X678" s="56"/>
      <c r="Y678" s="56"/>
      <c r="Z678" s="56"/>
      <c r="AA678" s="56"/>
      <c r="AB678" s="56"/>
      <c r="AC678" s="56"/>
      <c r="AD678" s="56"/>
      <c r="AE678" s="56"/>
      <c r="AF678" s="56"/>
      <c r="AG678" s="56"/>
      <c r="AH678" s="56"/>
      <c r="AI678" s="56"/>
      <c r="AJ678" s="56"/>
    </row>
    <row r="679" ht="28.5" customHeight="1">
      <c r="A679" s="85">
        <v>675.0</v>
      </c>
      <c r="B679" s="79" t="s">
        <v>1466</v>
      </c>
      <c r="C679" s="79" t="s">
        <v>1490</v>
      </c>
      <c r="D679" s="79" t="s">
        <v>161</v>
      </c>
      <c r="E679" s="86" t="s">
        <v>145</v>
      </c>
      <c r="F679" s="87">
        <v>2616.0</v>
      </c>
      <c r="G679" s="105">
        <v>41598.0</v>
      </c>
      <c r="H679" s="93" t="s">
        <v>1499</v>
      </c>
      <c r="I679" s="93"/>
      <c r="J679" s="93" t="s">
        <v>147</v>
      </c>
      <c r="K679" s="93"/>
      <c r="L679" s="93" t="s">
        <v>148</v>
      </c>
      <c r="M679" s="93" t="s">
        <v>147</v>
      </c>
      <c r="N679" s="89"/>
      <c r="O679" s="90"/>
      <c r="P679" s="89"/>
      <c r="Q679" s="92"/>
      <c r="R679" s="56"/>
      <c r="S679" s="56"/>
      <c r="T679" s="56"/>
      <c r="U679" s="56"/>
      <c r="V679" s="56"/>
      <c r="W679" s="56"/>
      <c r="X679" s="56"/>
      <c r="Y679" s="56"/>
      <c r="Z679" s="56"/>
      <c r="AA679" s="56"/>
      <c r="AB679" s="56"/>
      <c r="AC679" s="56"/>
      <c r="AD679" s="56"/>
      <c r="AE679" s="56"/>
      <c r="AF679" s="56"/>
      <c r="AG679" s="56"/>
      <c r="AH679" s="56"/>
      <c r="AI679" s="56"/>
      <c r="AJ679" s="56"/>
    </row>
    <row r="680" ht="28.5" customHeight="1">
      <c r="A680" s="78">
        <v>676.0</v>
      </c>
      <c r="B680" s="79" t="s">
        <v>1466</v>
      </c>
      <c r="C680" s="79" t="s">
        <v>1490</v>
      </c>
      <c r="D680" s="79" t="s">
        <v>161</v>
      </c>
      <c r="E680" s="86" t="s">
        <v>145</v>
      </c>
      <c r="F680" s="87">
        <v>721.0</v>
      </c>
      <c r="G680" s="105">
        <v>41379.0</v>
      </c>
      <c r="H680" s="93" t="s">
        <v>1500</v>
      </c>
      <c r="I680" s="93"/>
      <c r="J680" s="93" t="s">
        <v>147</v>
      </c>
      <c r="K680" s="93"/>
      <c r="L680" s="93" t="s">
        <v>148</v>
      </c>
      <c r="M680" s="93" t="s">
        <v>147</v>
      </c>
      <c r="N680" s="89"/>
      <c r="O680" s="90"/>
      <c r="P680" s="89"/>
      <c r="Q680" s="92"/>
      <c r="R680" s="56"/>
      <c r="S680" s="56"/>
      <c r="T680" s="56"/>
      <c r="U680" s="56"/>
      <c r="V680" s="56"/>
      <c r="W680" s="56"/>
      <c r="X680" s="56"/>
      <c r="Y680" s="56"/>
      <c r="Z680" s="56"/>
      <c r="AA680" s="56"/>
      <c r="AB680" s="56"/>
      <c r="AC680" s="56"/>
      <c r="AD680" s="56"/>
      <c r="AE680" s="56"/>
      <c r="AF680" s="56"/>
      <c r="AG680" s="56"/>
      <c r="AH680" s="56"/>
      <c r="AI680" s="56"/>
      <c r="AJ680" s="56"/>
    </row>
    <row r="681" ht="28.5" customHeight="1">
      <c r="A681" s="85">
        <v>677.0</v>
      </c>
      <c r="B681" s="79" t="s">
        <v>1466</v>
      </c>
      <c r="C681" s="79" t="s">
        <v>1490</v>
      </c>
      <c r="D681" s="79" t="s">
        <v>161</v>
      </c>
      <c r="E681" s="86" t="s">
        <v>145</v>
      </c>
      <c r="F681" s="87">
        <v>2763.0</v>
      </c>
      <c r="G681" s="105">
        <v>41261.0</v>
      </c>
      <c r="H681" s="93" t="s">
        <v>1501</v>
      </c>
      <c r="I681" s="93"/>
      <c r="J681" s="93" t="s">
        <v>147</v>
      </c>
      <c r="K681" s="93"/>
      <c r="L681" s="93" t="s">
        <v>1502</v>
      </c>
      <c r="M681" s="93" t="s">
        <v>147</v>
      </c>
      <c r="N681" s="89"/>
      <c r="O681" s="90"/>
      <c r="P681" s="89"/>
      <c r="Q681" s="92"/>
      <c r="R681" s="56"/>
      <c r="S681" s="56"/>
      <c r="T681" s="56"/>
      <c r="U681" s="56"/>
      <c r="V681" s="56"/>
      <c r="W681" s="56"/>
      <c r="X681" s="56"/>
      <c r="Y681" s="56"/>
      <c r="Z681" s="56"/>
      <c r="AA681" s="56"/>
      <c r="AB681" s="56"/>
      <c r="AC681" s="56"/>
      <c r="AD681" s="56"/>
      <c r="AE681" s="56"/>
      <c r="AF681" s="56"/>
      <c r="AG681" s="56"/>
      <c r="AH681" s="56"/>
      <c r="AI681" s="56"/>
      <c r="AJ681" s="56"/>
    </row>
    <row r="682" ht="28.5" customHeight="1">
      <c r="A682" s="85">
        <v>678.0</v>
      </c>
      <c r="B682" s="79" t="s">
        <v>1466</v>
      </c>
      <c r="C682" s="79" t="s">
        <v>1490</v>
      </c>
      <c r="D682" s="79" t="s">
        <v>161</v>
      </c>
      <c r="E682" s="86" t="s">
        <v>145</v>
      </c>
      <c r="F682" s="87">
        <v>3553.0</v>
      </c>
      <c r="G682" s="105">
        <v>39707.0</v>
      </c>
      <c r="H682" s="93" t="s">
        <v>1503</v>
      </c>
      <c r="I682" s="93"/>
      <c r="J682" s="93" t="s">
        <v>147</v>
      </c>
      <c r="K682" s="93"/>
      <c r="L682" s="93" t="s">
        <v>148</v>
      </c>
      <c r="M682" s="93" t="s">
        <v>147</v>
      </c>
      <c r="N682" s="89"/>
      <c r="O682" s="90"/>
      <c r="P682" s="89"/>
      <c r="Q682" s="92"/>
      <c r="R682" s="56"/>
      <c r="S682" s="56"/>
      <c r="T682" s="56"/>
      <c r="U682" s="56"/>
      <c r="V682" s="56"/>
      <c r="W682" s="56"/>
      <c r="X682" s="56"/>
      <c r="Y682" s="56"/>
      <c r="Z682" s="56"/>
      <c r="AA682" s="56"/>
      <c r="AB682" s="56"/>
      <c r="AC682" s="56"/>
      <c r="AD682" s="56"/>
      <c r="AE682" s="56"/>
      <c r="AF682" s="56"/>
      <c r="AG682" s="56"/>
      <c r="AH682" s="56"/>
      <c r="AI682" s="56"/>
      <c r="AJ682" s="56"/>
    </row>
    <row r="683" ht="28.5" customHeight="1">
      <c r="A683" s="85">
        <v>679.0</v>
      </c>
      <c r="B683" s="79" t="s">
        <v>1466</v>
      </c>
      <c r="C683" s="79" t="s">
        <v>1490</v>
      </c>
      <c r="D683" s="79" t="s">
        <v>161</v>
      </c>
      <c r="E683" s="86" t="s">
        <v>145</v>
      </c>
      <c r="F683" s="87">
        <v>3771.0</v>
      </c>
      <c r="G683" s="105">
        <v>39356.0</v>
      </c>
      <c r="H683" s="93" t="s">
        <v>1504</v>
      </c>
      <c r="I683" s="93"/>
      <c r="J683" s="93" t="s">
        <v>147</v>
      </c>
      <c r="K683" s="93"/>
      <c r="L683" s="93">
        <v>4.0</v>
      </c>
      <c r="M683" s="93" t="s">
        <v>147</v>
      </c>
      <c r="N683" s="89" t="s">
        <v>147</v>
      </c>
      <c r="O683" s="90"/>
      <c r="P683" s="91"/>
      <c r="Q683" s="92"/>
      <c r="R683" s="56"/>
      <c r="S683" s="56"/>
      <c r="T683" s="56"/>
      <c r="U683" s="56"/>
      <c r="V683" s="56"/>
      <c r="W683" s="56"/>
      <c r="X683" s="56"/>
      <c r="Y683" s="56"/>
      <c r="Z683" s="56"/>
      <c r="AA683" s="56"/>
      <c r="AB683" s="56"/>
      <c r="AC683" s="56"/>
      <c r="AD683" s="56"/>
      <c r="AE683" s="56"/>
      <c r="AF683" s="56"/>
      <c r="AG683" s="56"/>
      <c r="AH683" s="56"/>
      <c r="AI683" s="56"/>
      <c r="AJ683" s="56"/>
    </row>
    <row r="684" ht="28.5" customHeight="1">
      <c r="A684" s="85">
        <v>680.0</v>
      </c>
      <c r="B684" s="79" t="s">
        <v>1466</v>
      </c>
      <c r="C684" s="79" t="s">
        <v>1490</v>
      </c>
      <c r="D684" s="79" t="s">
        <v>161</v>
      </c>
      <c r="E684" s="86" t="s">
        <v>145</v>
      </c>
      <c r="F684" s="87">
        <v>4588.0</v>
      </c>
      <c r="G684" s="105">
        <v>39078.0</v>
      </c>
      <c r="H684" s="93" t="s">
        <v>1505</v>
      </c>
      <c r="I684" s="93"/>
      <c r="J684" s="93" t="s">
        <v>147</v>
      </c>
      <c r="K684" s="93"/>
      <c r="L684" s="93" t="s">
        <v>148</v>
      </c>
      <c r="M684" s="93" t="s">
        <v>147</v>
      </c>
      <c r="N684" s="89" t="s">
        <v>147</v>
      </c>
      <c r="O684" s="90"/>
      <c r="P684" s="89" t="s">
        <v>1506</v>
      </c>
      <c r="Q684" s="92"/>
      <c r="R684" s="56"/>
      <c r="S684" s="56"/>
      <c r="T684" s="56"/>
      <c r="U684" s="56"/>
      <c r="V684" s="56"/>
      <c r="W684" s="56"/>
      <c r="X684" s="56"/>
      <c r="Y684" s="56"/>
      <c r="Z684" s="56"/>
      <c r="AA684" s="56"/>
      <c r="AB684" s="56"/>
      <c r="AC684" s="56"/>
      <c r="AD684" s="56"/>
      <c r="AE684" s="56"/>
      <c r="AF684" s="56"/>
      <c r="AG684" s="56"/>
      <c r="AH684" s="56"/>
      <c r="AI684" s="56"/>
      <c r="AJ684" s="56"/>
    </row>
    <row r="685" ht="28.5" customHeight="1">
      <c r="A685" s="85">
        <v>681.0</v>
      </c>
      <c r="B685" s="79" t="s">
        <v>1466</v>
      </c>
      <c r="C685" s="79" t="s">
        <v>1490</v>
      </c>
      <c r="D685" s="79" t="s">
        <v>161</v>
      </c>
      <c r="E685" s="86" t="s">
        <v>145</v>
      </c>
      <c r="F685" s="87">
        <v>3615.0</v>
      </c>
      <c r="G685" s="105">
        <v>38635.0</v>
      </c>
      <c r="H685" s="93" t="s">
        <v>1507</v>
      </c>
      <c r="I685" s="93"/>
      <c r="J685" s="93" t="s">
        <v>147</v>
      </c>
      <c r="K685" s="93"/>
      <c r="L685" s="93" t="s">
        <v>148</v>
      </c>
      <c r="M685" s="93" t="s">
        <v>147</v>
      </c>
      <c r="N685" s="89" t="s">
        <v>147</v>
      </c>
      <c r="O685" s="90"/>
      <c r="P685" s="91"/>
      <c r="Q685" s="92"/>
      <c r="R685" s="56"/>
      <c r="S685" s="56"/>
      <c r="T685" s="56"/>
      <c r="U685" s="56"/>
      <c r="V685" s="56"/>
      <c r="W685" s="56"/>
      <c r="X685" s="56"/>
      <c r="Y685" s="56"/>
      <c r="Z685" s="56"/>
      <c r="AA685" s="56"/>
      <c r="AB685" s="56"/>
      <c r="AC685" s="56"/>
      <c r="AD685" s="56"/>
      <c r="AE685" s="56"/>
      <c r="AF685" s="56"/>
      <c r="AG685" s="56"/>
      <c r="AH685" s="56"/>
      <c r="AI685" s="56"/>
      <c r="AJ685" s="56"/>
    </row>
    <row r="686" ht="28.5" customHeight="1">
      <c r="A686" s="78">
        <v>682.0</v>
      </c>
      <c r="B686" s="79" t="s">
        <v>1466</v>
      </c>
      <c r="C686" s="79" t="s">
        <v>1490</v>
      </c>
      <c r="D686" s="79" t="s">
        <v>161</v>
      </c>
      <c r="E686" s="86" t="s">
        <v>145</v>
      </c>
      <c r="F686" s="87">
        <v>2800.0</v>
      </c>
      <c r="G686" s="105">
        <v>37896.0</v>
      </c>
      <c r="H686" s="93" t="s">
        <v>1508</v>
      </c>
      <c r="I686" s="93"/>
      <c r="J686" s="93" t="s">
        <v>147</v>
      </c>
      <c r="K686" s="93"/>
      <c r="L686" s="93" t="s">
        <v>1509</v>
      </c>
      <c r="M686" s="93"/>
      <c r="N686" s="89"/>
      <c r="O686" s="90" t="s">
        <v>147</v>
      </c>
      <c r="P686" s="89" t="s">
        <v>1510</v>
      </c>
      <c r="Q686" s="92"/>
      <c r="R686" s="56"/>
      <c r="S686" s="56"/>
      <c r="T686" s="56"/>
      <c r="U686" s="56"/>
      <c r="V686" s="56"/>
      <c r="W686" s="56"/>
      <c r="X686" s="56"/>
      <c r="Y686" s="56"/>
      <c r="Z686" s="56"/>
      <c r="AA686" s="56"/>
      <c r="AB686" s="56"/>
      <c r="AC686" s="56"/>
      <c r="AD686" s="56"/>
      <c r="AE686" s="56"/>
      <c r="AF686" s="56"/>
      <c r="AG686" s="56"/>
      <c r="AH686" s="56"/>
      <c r="AI686" s="56"/>
      <c r="AJ686" s="56"/>
    </row>
    <row r="687" ht="28.5" customHeight="1">
      <c r="A687" s="85">
        <v>683.0</v>
      </c>
      <c r="B687" s="79" t="s">
        <v>1466</v>
      </c>
      <c r="C687" s="79" t="s">
        <v>1490</v>
      </c>
      <c r="D687" s="79" t="s">
        <v>161</v>
      </c>
      <c r="E687" s="86" t="s">
        <v>145</v>
      </c>
      <c r="F687" s="87">
        <v>2400.0</v>
      </c>
      <c r="G687" s="105">
        <v>37554.0</v>
      </c>
      <c r="H687" s="93" t="s">
        <v>1511</v>
      </c>
      <c r="I687" s="93"/>
      <c r="J687" s="93" t="s">
        <v>147</v>
      </c>
      <c r="K687" s="93"/>
      <c r="L687" s="93" t="s">
        <v>148</v>
      </c>
      <c r="M687" s="93"/>
      <c r="N687" s="89"/>
      <c r="O687" s="90" t="s">
        <v>147</v>
      </c>
      <c r="P687" s="89" t="s">
        <v>1512</v>
      </c>
      <c r="Q687" s="92"/>
      <c r="R687" s="56"/>
      <c r="S687" s="56"/>
      <c r="T687" s="56"/>
      <c r="U687" s="56"/>
      <c r="V687" s="56"/>
      <c r="W687" s="56"/>
      <c r="X687" s="56"/>
      <c r="Y687" s="56"/>
      <c r="Z687" s="56"/>
      <c r="AA687" s="56"/>
      <c r="AB687" s="56"/>
      <c r="AC687" s="56"/>
      <c r="AD687" s="56"/>
      <c r="AE687" s="56"/>
      <c r="AF687" s="56"/>
      <c r="AG687" s="56"/>
      <c r="AH687" s="56"/>
      <c r="AI687" s="56"/>
      <c r="AJ687" s="56"/>
    </row>
    <row r="688" ht="28.5" customHeight="1">
      <c r="A688" s="85">
        <v>684.0</v>
      </c>
      <c r="B688" s="79" t="s">
        <v>1466</v>
      </c>
      <c r="C688" s="79" t="s">
        <v>1490</v>
      </c>
      <c r="D688" s="79" t="s">
        <v>161</v>
      </c>
      <c r="E688" s="86" t="s">
        <v>145</v>
      </c>
      <c r="F688" s="87">
        <v>2650.0</v>
      </c>
      <c r="G688" s="105">
        <v>34332.0</v>
      </c>
      <c r="H688" s="93" t="s">
        <v>1513</v>
      </c>
      <c r="I688" s="93"/>
      <c r="J688" s="93" t="s">
        <v>147</v>
      </c>
      <c r="K688" s="93"/>
      <c r="L688" s="93" t="s">
        <v>1514</v>
      </c>
      <c r="M688" s="93" t="s">
        <v>147</v>
      </c>
      <c r="N688" s="89" t="s">
        <v>147</v>
      </c>
      <c r="O688" s="90"/>
      <c r="P688" s="89" t="s">
        <v>1515</v>
      </c>
      <c r="Q688" s="92"/>
      <c r="R688" s="56"/>
      <c r="S688" s="56"/>
      <c r="T688" s="56"/>
      <c r="U688" s="56"/>
      <c r="V688" s="56"/>
      <c r="W688" s="56"/>
      <c r="X688" s="56"/>
      <c r="Y688" s="56"/>
      <c r="Z688" s="56"/>
      <c r="AA688" s="56"/>
      <c r="AB688" s="56"/>
      <c r="AC688" s="56"/>
      <c r="AD688" s="56"/>
      <c r="AE688" s="56"/>
      <c r="AF688" s="56"/>
      <c r="AG688" s="56"/>
      <c r="AH688" s="56"/>
      <c r="AI688" s="56"/>
      <c r="AJ688" s="56"/>
    </row>
    <row r="689" ht="28.5" customHeight="1">
      <c r="A689" s="78">
        <v>685.0</v>
      </c>
      <c r="B689" s="79" t="s">
        <v>1466</v>
      </c>
      <c r="C689" s="79" t="s">
        <v>1490</v>
      </c>
      <c r="D689" s="79" t="s">
        <v>161</v>
      </c>
      <c r="E689" s="86" t="s">
        <v>145</v>
      </c>
      <c r="F689" s="87">
        <v>2649.0</v>
      </c>
      <c r="G689" s="105">
        <v>34322.0</v>
      </c>
      <c r="H689" s="93" t="s">
        <v>1516</v>
      </c>
      <c r="I689" s="93"/>
      <c r="J689" s="93" t="s">
        <v>147</v>
      </c>
      <c r="K689" s="93"/>
      <c r="L689" s="93" t="s">
        <v>1517</v>
      </c>
      <c r="M689" s="93" t="s">
        <v>147</v>
      </c>
      <c r="N689" s="89" t="s">
        <v>147</v>
      </c>
      <c r="O689" s="90"/>
      <c r="P689" s="89" t="s">
        <v>1518</v>
      </c>
      <c r="Q689" s="92"/>
      <c r="R689" s="56"/>
      <c r="S689" s="56"/>
      <c r="T689" s="56"/>
      <c r="U689" s="56"/>
      <c r="V689" s="56"/>
      <c r="W689" s="56"/>
      <c r="X689" s="56"/>
      <c r="Y689" s="56"/>
      <c r="Z689" s="56"/>
      <c r="AA689" s="56"/>
      <c r="AB689" s="56"/>
      <c r="AC689" s="56"/>
      <c r="AD689" s="56"/>
      <c r="AE689" s="56"/>
      <c r="AF689" s="56"/>
      <c r="AG689" s="56"/>
      <c r="AH689" s="56"/>
      <c r="AI689" s="56"/>
      <c r="AJ689" s="56"/>
    </row>
    <row r="690" ht="28.5" customHeight="1">
      <c r="A690" s="85">
        <v>686.0</v>
      </c>
      <c r="B690" s="79" t="s">
        <v>1466</v>
      </c>
      <c r="C690" s="79" t="s">
        <v>1490</v>
      </c>
      <c r="D690" s="79" t="s">
        <v>230</v>
      </c>
      <c r="E690" s="86" t="s">
        <v>145</v>
      </c>
      <c r="F690" s="87">
        <v>3527.0</v>
      </c>
      <c r="G690" s="105">
        <v>41872.0</v>
      </c>
      <c r="H690" s="93" t="s">
        <v>1519</v>
      </c>
      <c r="I690" s="93"/>
      <c r="J690" s="93" t="s">
        <v>147</v>
      </c>
      <c r="K690" s="93"/>
      <c r="L690" s="93" t="s">
        <v>148</v>
      </c>
      <c r="M690" s="93" t="s">
        <v>147</v>
      </c>
      <c r="N690" s="89"/>
      <c r="O690" s="90"/>
      <c r="P690" s="89"/>
      <c r="Q690" s="92"/>
      <c r="R690" s="56"/>
      <c r="S690" s="56"/>
      <c r="T690" s="56"/>
      <c r="U690" s="56"/>
      <c r="V690" s="56"/>
      <c r="W690" s="56"/>
      <c r="X690" s="56"/>
      <c r="Y690" s="56"/>
      <c r="Z690" s="56"/>
      <c r="AA690" s="56"/>
      <c r="AB690" s="56"/>
      <c r="AC690" s="56"/>
      <c r="AD690" s="56"/>
      <c r="AE690" s="56"/>
      <c r="AF690" s="56"/>
      <c r="AG690" s="56"/>
      <c r="AH690" s="56"/>
      <c r="AI690" s="56"/>
      <c r="AJ690" s="56"/>
    </row>
    <row r="691" ht="28.5" customHeight="1">
      <c r="A691" s="85">
        <v>687.0</v>
      </c>
      <c r="B691" s="79" t="s">
        <v>1466</v>
      </c>
      <c r="C691" s="79" t="s">
        <v>1490</v>
      </c>
      <c r="D691" s="79" t="s">
        <v>230</v>
      </c>
      <c r="E691" s="86" t="s">
        <v>145</v>
      </c>
      <c r="F691" s="87">
        <v>118.0</v>
      </c>
      <c r="G691" s="105">
        <v>41339.0</v>
      </c>
      <c r="H691" s="93" t="s">
        <v>1520</v>
      </c>
      <c r="I691" s="93"/>
      <c r="J691" s="93" t="s">
        <v>147</v>
      </c>
      <c r="K691" s="93"/>
      <c r="L691" s="93" t="s">
        <v>148</v>
      </c>
      <c r="M691" s="93" t="s">
        <v>147</v>
      </c>
      <c r="N691" s="89"/>
      <c r="O691" s="90"/>
      <c r="P691" s="89"/>
      <c r="Q691" s="92"/>
      <c r="R691" s="126"/>
      <c r="S691" s="126"/>
      <c r="T691" s="126"/>
      <c r="U691" s="126"/>
      <c r="V691" s="126"/>
      <c r="W691" s="126"/>
      <c r="X691" s="126"/>
      <c r="Y691" s="126"/>
      <c r="Z691" s="126"/>
      <c r="AA691" s="126"/>
      <c r="AB691" s="126"/>
      <c r="AC691" s="126"/>
      <c r="AD691" s="126"/>
      <c r="AE691" s="126"/>
      <c r="AF691" s="126"/>
      <c r="AG691" s="126"/>
      <c r="AH691" s="126"/>
      <c r="AI691" s="126"/>
      <c r="AJ691" s="126"/>
    </row>
    <row r="692" ht="28.5" customHeight="1">
      <c r="A692" s="78">
        <v>688.0</v>
      </c>
      <c r="B692" s="79" t="s">
        <v>1466</v>
      </c>
      <c r="C692" s="79" t="s">
        <v>1497</v>
      </c>
      <c r="D692" s="79" t="s">
        <v>230</v>
      </c>
      <c r="E692" s="86" t="s">
        <v>145</v>
      </c>
      <c r="F692" s="87">
        <v>1004.0</v>
      </c>
      <c r="G692" s="105">
        <v>40256.0</v>
      </c>
      <c r="H692" s="93" t="s">
        <v>1521</v>
      </c>
      <c r="I692" s="93"/>
      <c r="J692" s="93" t="s">
        <v>147</v>
      </c>
      <c r="K692" s="93"/>
      <c r="L692" s="93" t="s">
        <v>148</v>
      </c>
      <c r="M692" s="93" t="s">
        <v>147</v>
      </c>
      <c r="N692" s="89"/>
      <c r="O692" s="90"/>
      <c r="P692" s="89"/>
      <c r="Q692" s="92"/>
      <c r="R692" s="56"/>
      <c r="S692" s="56"/>
      <c r="T692" s="56"/>
      <c r="U692" s="56"/>
      <c r="V692" s="56"/>
      <c r="W692" s="56"/>
      <c r="X692" s="56"/>
      <c r="Y692" s="56"/>
      <c r="Z692" s="56"/>
      <c r="AA692" s="56"/>
      <c r="AB692" s="56"/>
      <c r="AC692" s="56"/>
      <c r="AD692" s="56"/>
      <c r="AE692" s="56"/>
      <c r="AF692" s="56"/>
      <c r="AG692" s="56"/>
      <c r="AH692" s="56"/>
      <c r="AI692" s="56"/>
      <c r="AJ692" s="56"/>
    </row>
    <row r="693" ht="28.5" customHeight="1">
      <c r="A693" s="85">
        <v>689.0</v>
      </c>
      <c r="B693" s="79" t="s">
        <v>1466</v>
      </c>
      <c r="C693" s="79" t="s">
        <v>1490</v>
      </c>
      <c r="D693" s="79" t="s">
        <v>230</v>
      </c>
      <c r="E693" s="86" t="s">
        <v>145</v>
      </c>
      <c r="F693" s="87">
        <v>1747.0</v>
      </c>
      <c r="G693" s="105">
        <v>39589.0</v>
      </c>
      <c r="H693" s="93" t="s">
        <v>1522</v>
      </c>
      <c r="I693" s="93"/>
      <c r="J693" s="93" t="s">
        <v>147</v>
      </c>
      <c r="K693" s="93"/>
      <c r="L693" s="93" t="s">
        <v>148</v>
      </c>
      <c r="M693" s="93" t="s">
        <v>147</v>
      </c>
      <c r="N693" s="89"/>
      <c r="O693" s="90"/>
      <c r="P693" s="89"/>
      <c r="Q693" s="92"/>
      <c r="R693" s="56"/>
      <c r="S693" s="56"/>
      <c r="T693" s="56"/>
      <c r="U693" s="56"/>
      <c r="V693" s="56"/>
      <c r="W693" s="56"/>
      <c r="X693" s="56"/>
      <c r="Y693" s="56"/>
      <c r="Z693" s="56"/>
      <c r="AA693" s="56"/>
      <c r="AB693" s="56"/>
      <c r="AC693" s="56"/>
      <c r="AD693" s="56"/>
      <c r="AE693" s="56"/>
      <c r="AF693" s="56"/>
      <c r="AG693" s="56"/>
      <c r="AH693" s="56"/>
      <c r="AI693" s="56"/>
      <c r="AJ693" s="56"/>
    </row>
    <row r="694" ht="28.5" customHeight="1">
      <c r="A694" s="78">
        <v>690.0</v>
      </c>
      <c r="B694" s="79" t="s">
        <v>1523</v>
      </c>
      <c r="C694" s="79" t="s">
        <v>1524</v>
      </c>
      <c r="D694" s="79" t="s">
        <v>144</v>
      </c>
      <c r="E694" s="86" t="s">
        <v>145</v>
      </c>
      <c r="F694" s="87">
        <v>952.0</v>
      </c>
      <c r="G694" s="105">
        <v>38446.0</v>
      </c>
      <c r="H694" s="93" t="s">
        <v>1525</v>
      </c>
      <c r="I694" s="93"/>
      <c r="J694" s="93" t="s">
        <v>147</v>
      </c>
      <c r="K694" s="93"/>
      <c r="L694" s="93" t="s">
        <v>1526</v>
      </c>
      <c r="M694" s="93" t="s">
        <v>147</v>
      </c>
      <c r="N694" s="89"/>
      <c r="O694" s="90"/>
      <c r="P694" s="89"/>
      <c r="Q694" s="92"/>
      <c r="R694" s="56"/>
      <c r="S694" s="56"/>
      <c r="T694" s="56"/>
      <c r="U694" s="56"/>
      <c r="V694" s="56"/>
      <c r="W694" s="56"/>
      <c r="X694" s="56"/>
      <c r="Y694" s="56"/>
      <c r="Z694" s="56"/>
      <c r="AA694" s="56"/>
      <c r="AB694" s="56"/>
      <c r="AC694" s="56"/>
      <c r="AD694" s="56"/>
      <c r="AE694" s="56"/>
      <c r="AF694" s="56"/>
      <c r="AG694" s="56"/>
      <c r="AH694" s="56"/>
      <c r="AI694" s="56"/>
      <c r="AJ694" s="56"/>
    </row>
    <row r="695" ht="28.5" customHeight="1">
      <c r="A695" s="85">
        <v>691.0</v>
      </c>
      <c r="B695" s="79" t="s">
        <v>1523</v>
      </c>
      <c r="C695" s="79" t="s">
        <v>1524</v>
      </c>
      <c r="D695" s="79" t="s">
        <v>161</v>
      </c>
      <c r="E695" s="86" t="s">
        <v>145</v>
      </c>
      <c r="F695" s="87">
        <v>2751.0</v>
      </c>
      <c r="G695" s="105">
        <v>37586.0</v>
      </c>
      <c r="H695" s="93" t="s">
        <v>1527</v>
      </c>
      <c r="I695" s="93"/>
      <c r="J695" s="93" t="s">
        <v>147</v>
      </c>
      <c r="K695" s="93"/>
      <c r="L695" s="93" t="s">
        <v>148</v>
      </c>
      <c r="M695" s="93" t="s">
        <v>147</v>
      </c>
      <c r="N695" s="89"/>
      <c r="O695" s="90"/>
      <c r="P695" s="89"/>
      <c r="Q695" s="92"/>
      <c r="R695" s="56"/>
      <c r="S695" s="56"/>
      <c r="T695" s="56"/>
      <c r="U695" s="56"/>
      <c r="V695" s="56"/>
      <c r="W695" s="56"/>
      <c r="X695" s="56"/>
      <c r="Y695" s="56"/>
      <c r="Z695" s="56"/>
      <c r="AA695" s="56"/>
      <c r="AB695" s="56"/>
      <c r="AC695" s="56"/>
      <c r="AD695" s="56"/>
      <c r="AE695" s="56"/>
      <c r="AF695" s="56"/>
      <c r="AG695" s="56"/>
      <c r="AH695" s="56"/>
      <c r="AI695" s="56"/>
      <c r="AJ695" s="56"/>
    </row>
    <row r="696" ht="28.5" customHeight="1">
      <c r="A696" s="85">
        <v>692.0</v>
      </c>
      <c r="B696" s="79" t="s">
        <v>1523</v>
      </c>
      <c r="C696" s="79" t="s">
        <v>1524</v>
      </c>
      <c r="D696" s="79" t="s">
        <v>161</v>
      </c>
      <c r="E696" s="86" t="s">
        <v>145</v>
      </c>
      <c r="F696" s="87">
        <v>1650.0</v>
      </c>
      <c r="G696" s="105">
        <v>34580.0</v>
      </c>
      <c r="H696" s="93" t="s">
        <v>1528</v>
      </c>
      <c r="I696" s="93"/>
      <c r="J696" s="93" t="s">
        <v>147</v>
      </c>
      <c r="K696" s="93"/>
      <c r="L696" s="93" t="s">
        <v>148</v>
      </c>
      <c r="M696" s="93" t="s">
        <v>147</v>
      </c>
      <c r="N696" s="89"/>
      <c r="O696" s="90"/>
      <c r="P696" s="89"/>
      <c r="Q696" s="92"/>
      <c r="R696" s="56"/>
      <c r="S696" s="56"/>
      <c r="T696" s="56"/>
      <c r="U696" s="56"/>
      <c r="V696" s="56"/>
      <c r="W696" s="56"/>
      <c r="X696" s="56"/>
      <c r="Y696" s="56"/>
      <c r="Z696" s="56"/>
      <c r="AA696" s="56"/>
      <c r="AB696" s="56"/>
      <c r="AC696" s="56"/>
      <c r="AD696" s="56"/>
      <c r="AE696" s="56"/>
      <c r="AF696" s="56"/>
      <c r="AG696" s="56"/>
      <c r="AH696" s="56"/>
      <c r="AI696" s="56"/>
      <c r="AJ696" s="56"/>
    </row>
    <row r="697" ht="28.5" customHeight="1">
      <c r="A697" s="78">
        <v>693.0</v>
      </c>
      <c r="B697" s="79" t="s">
        <v>1523</v>
      </c>
      <c r="C697" s="79" t="s">
        <v>1524</v>
      </c>
      <c r="D697" s="79" t="s">
        <v>161</v>
      </c>
      <c r="E697" s="86" t="s">
        <v>145</v>
      </c>
      <c r="F697" s="87">
        <v>1132.0</v>
      </c>
      <c r="G697" s="105">
        <v>34486.0</v>
      </c>
      <c r="H697" s="93" t="s">
        <v>1529</v>
      </c>
      <c r="I697" s="93"/>
      <c r="J697" s="93" t="s">
        <v>147</v>
      </c>
      <c r="K697" s="93"/>
      <c r="L697" s="93" t="s">
        <v>148</v>
      </c>
      <c r="M697" s="93" t="s">
        <v>147</v>
      </c>
      <c r="N697" s="89" t="s">
        <v>147</v>
      </c>
      <c r="O697" s="90"/>
      <c r="P697" s="89" t="s">
        <v>1530</v>
      </c>
      <c r="Q697" s="92"/>
      <c r="R697" s="56"/>
      <c r="S697" s="56"/>
      <c r="T697" s="56"/>
      <c r="U697" s="56"/>
      <c r="V697" s="56"/>
      <c r="W697" s="56"/>
      <c r="X697" s="56"/>
      <c r="Y697" s="56"/>
      <c r="Z697" s="56"/>
      <c r="AA697" s="56"/>
      <c r="AB697" s="56"/>
      <c r="AC697" s="56"/>
      <c r="AD697" s="56"/>
      <c r="AE697" s="56"/>
      <c r="AF697" s="56"/>
      <c r="AG697" s="56"/>
      <c r="AH697" s="56"/>
      <c r="AI697" s="56"/>
      <c r="AJ697" s="56"/>
    </row>
    <row r="698" ht="28.5" customHeight="1">
      <c r="A698" s="85">
        <v>694.0</v>
      </c>
      <c r="B698" s="79" t="s">
        <v>1523</v>
      </c>
      <c r="C698" s="79" t="s">
        <v>1524</v>
      </c>
      <c r="D698" s="79" t="s">
        <v>161</v>
      </c>
      <c r="E698" s="86" t="s">
        <v>145</v>
      </c>
      <c r="F698" s="87">
        <v>2108.0</v>
      </c>
      <c r="G698" s="105">
        <v>33967.0</v>
      </c>
      <c r="H698" s="93" t="s">
        <v>1531</v>
      </c>
      <c r="I698" s="93"/>
      <c r="J698" s="93" t="s">
        <v>147</v>
      </c>
      <c r="K698" s="93"/>
      <c r="L698" s="93" t="s">
        <v>148</v>
      </c>
      <c r="M698" s="93" t="s">
        <v>147</v>
      </c>
      <c r="N698" s="89"/>
      <c r="O698" s="90"/>
      <c r="P698" s="91"/>
      <c r="Q698" s="92"/>
      <c r="R698" s="56"/>
      <c r="S698" s="56"/>
      <c r="T698" s="56"/>
      <c r="U698" s="56"/>
      <c r="V698" s="56"/>
      <c r="W698" s="56"/>
      <c r="X698" s="56"/>
      <c r="Y698" s="56"/>
      <c r="Z698" s="56"/>
      <c r="AA698" s="56"/>
      <c r="AB698" s="56"/>
      <c r="AC698" s="56"/>
      <c r="AD698" s="56"/>
      <c r="AE698" s="56"/>
      <c r="AF698" s="56"/>
      <c r="AG698" s="56"/>
      <c r="AH698" s="56"/>
      <c r="AI698" s="56"/>
      <c r="AJ698" s="56"/>
    </row>
    <row r="699" ht="28.5" customHeight="1">
      <c r="A699" s="85">
        <v>695.0</v>
      </c>
      <c r="B699" s="79" t="s">
        <v>1523</v>
      </c>
      <c r="C699" s="79" t="s">
        <v>1524</v>
      </c>
      <c r="D699" s="79" t="s">
        <v>161</v>
      </c>
      <c r="E699" s="86" t="s">
        <v>145</v>
      </c>
      <c r="F699" s="87">
        <v>1221.0</v>
      </c>
      <c r="G699" s="105">
        <v>27576.0</v>
      </c>
      <c r="H699" s="93" t="s">
        <v>1532</v>
      </c>
      <c r="I699" s="93"/>
      <c r="J699" s="93" t="s">
        <v>147</v>
      </c>
      <c r="K699" s="93"/>
      <c r="L699" s="93" t="s">
        <v>148</v>
      </c>
      <c r="M699" s="93" t="s">
        <v>1533</v>
      </c>
      <c r="N699" s="89"/>
      <c r="O699" s="90"/>
      <c r="P699" s="94" t="s">
        <v>1534</v>
      </c>
      <c r="Q699" s="92"/>
      <c r="R699" s="56"/>
      <c r="S699" s="56"/>
      <c r="T699" s="56"/>
      <c r="U699" s="56"/>
      <c r="V699" s="56"/>
      <c r="W699" s="56"/>
      <c r="X699" s="56"/>
      <c r="Y699" s="56"/>
      <c r="Z699" s="56"/>
      <c r="AA699" s="56"/>
      <c r="AB699" s="56"/>
      <c r="AC699" s="56"/>
      <c r="AD699" s="56"/>
      <c r="AE699" s="56"/>
      <c r="AF699" s="56"/>
      <c r="AG699" s="56"/>
      <c r="AH699" s="56"/>
      <c r="AI699" s="56"/>
      <c r="AJ699" s="56"/>
    </row>
    <row r="700" ht="28.5" customHeight="1">
      <c r="A700" s="78">
        <v>696.0</v>
      </c>
      <c r="B700" s="79" t="s">
        <v>1523</v>
      </c>
      <c r="C700" s="79" t="s">
        <v>1524</v>
      </c>
      <c r="D700" s="79" t="s">
        <v>161</v>
      </c>
      <c r="E700" s="86" t="s">
        <v>145</v>
      </c>
      <c r="F700" s="87">
        <v>446.0</v>
      </c>
      <c r="G700" s="105">
        <v>26755.0</v>
      </c>
      <c r="H700" s="93" t="s">
        <v>1535</v>
      </c>
      <c r="I700" s="93"/>
      <c r="J700" s="93" t="s">
        <v>147</v>
      </c>
      <c r="K700" s="93"/>
      <c r="L700" s="93" t="s">
        <v>148</v>
      </c>
      <c r="M700" s="93" t="s">
        <v>1533</v>
      </c>
      <c r="N700" s="89"/>
      <c r="O700" s="90"/>
      <c r="P700" s="94" t="s">
        <v>1534</v>
      </c>
      <c r="Q700" s="92"/>
      <c r="R700" s="56"/>
      <c r="S700" s="56"/>
      <c r="T700" s="56"/>
      <c r="U700" s="56"/>
      <c r="V700" s="56"/>
      <c r="W700" s="56"/>
      <c r="X700" s="56"/>
      <c r="Y700" s="56"/>
      <c r="Z700" s="56"/>
      <c r="AA700" s="56"/>
      <c r="AB700" s="56"/>
      <c r="AC700" s="56"/>
      <c r="AD700" s="56"/>
      <c r="AE700" s="56"/>
      <c r="AF700" s="56"/>
      <c r="AG700" s="56"/>
      <c r="AH700" s="56"/>
      <c r="AI700" s="56"/>
      <c r="AJ700" s="56"/>
    </row>
    <row r="701" ht="28.5" customHeight="1">
      <c r="A701" s="171">
        <v>697.0</v>
      </c>
      <c r="B701" s="118" t="s">
        <v>1523</v>
      </c>
      <c r="C701" s="118" t="s">
        <v>1536</v>
      </c>
      <c r="D701" s="118" t="s">
        <v>144</v>
      </c>
      <c r="E701" s="119" t="s">
        <v>145</v>
      </c>
      <c r="F701" s="120">
        <v>717.0</v>
      </c>
      <c r="G701" s="121">
        <v>37249.0</v>
      </c>
      <c r="H701" s="122" t="s">
        <v>1537</v>
      </c>
      <c r="I701" s="122"/>
      <c r="J701" s="122" t="s">
        <v>147</v>
      </c>
      <c r="K701" s="122"/>
      <c r="L701" s="122" t="s">
        <v>148</v>
      </c>
      <c r="M701" s="122" t="s">
        <v>147</v>
      </c>
      <c r="N701" s="123"/>
      <c r="O701" s="124"/>
      <c r="P701" s="94"/>
      <c r="Q701" s="149"/>
      <c r="R701" s="138"/>
      <c r="S701" s="138"/>
      <c r="T701" s="138"/>
      <c r="U701" s="138"/>
      <c r="V701" s="138"/>
      <c r="W701" s="138"/>
      <c r="X701" s="138"/>
      <c r="Y701" s="138"/>
      <c r="Z701" s="138"/>
      <c r="AA701" s="138"/>
      <c r="AB701" s="138"/>
      <c r="AC701" s="138"/>
      <c r="AD701" s="138"/>
      <c r="AE701" s="138"/>
      <c r="AF701" s="138"/>
      <c r="AG701" s="138"/>
      <c r="AH701" s="138"/>
      <c r="AI701" s="138"/>
      <c r="AJ701" s="138"/>
    </row>
    <row r="702" ht="28.5" customHeight="1">
      <c r="A702" s="78">
        <v>698.0</v>
      </c>
      <c r="B702" s="79" t="s">
        <v>1523</v>
      </c>
      <c r="C702" s="79" t="s">
        <v>1536</v>
      </c>
      <c r="D702" s="79" t="s">
        <v>144</v>
      </c>
      <c r="E702" s="86" t="s">
        <v>145</v>
      </c>
      <c r="F702" s="87">
        <v>60.0</v>
      </c>
      <c r="G702" s="105">
        <v>34193.0</v>
      </c>
      <c r="H702" s="93" t="s">
        <v>1538</v>
      </c>
      <c r="I702" s="93"/>
      <c r="J702" s="93" t="s">
        <v>147</v>
      </c>
      <c r="K702" s="93"/>
      <c r="L702" s="93" t="s">
        <v>148</v>
      </c>
      <c r="M702" s="93"/>
      <c r="N702" s="89"/>
      <c r="O702" s="90" t="s">
        <v>147</v>
      </c>
      <c r="P702" s="89" t="s">
        <v>1539</v>
      </c>
      <c r="Q702" s="92"/>
      <c r="R702" s="56"/>
      <c r="S702" s="56"/>
      <c r="T702" s="56"/>
      <c r="U702" s="56"/>
      <c r="V702" s="56"/>
      <c r="W702" s="56"/>
      <c r="X702" s="56"/>
      <c r="Y702" s="56"/>
      <c r="Z702" s="56"/>
      <c r="AA702" s="56"/>
      <c r="AB702" s="56"/>
      <c r="AC702" s="56"/>
      <c r="AD702" s="56"/>
      <c r="AE702" s="56"/>
      <c r="AF702" s="56"/>
      <c r="AG702" s="56"/>
      <c r="AH702" s="56"/>
      <c r="AI702" s="56"/>
      <c r="AJ702" s="56"/>
    </row>
    <row r="703" ht="28.5" customHeight="1">
      <c r="A703" s="85">
        <v>699.0</v>
      </c>
      <c r="B703" s="79" t="s">
        <v>1523</v>
      </c>
      <c r="C703" s="79" t="s">
        <v>1536</v>
      </c>
      <c r="D703" s="79" t="s">
        <v>144</v>
      </c>
      <c r="E703" s="86" t="s">
        <v>145</v>
      </c>
      <c r="F703" s="87">
        <v>53.0</v>
      </c>
      <c r="G703" s="105">
        <v>28839.0</v>
      </c>
      <c r="H703" s="93" t="s">
        <v>1540</v>
      </c>
      <c r="I703" s="93"/>
      <c r="J703" s="93" t="s">
        <v>147</v>
      </c>
      <c r="K703" s="93"/>
      <c r="L703" s="93" t="s">
        <v>148</v>
      </c>
      <c r="M703" s="93" t="s">
        <v>147</v>
      </c>
      <c r="N703" s="89"/>
      <c r="O703" s="90"/>
      <c r="P703" s="89"/>
      <c r="Q703" s="92"/>
      <c r="R703" s="56"/>
      <c r="S703" s="56"/>
      <c r="T703" s="56"/>
      <c r="U703" s="56"/>
      <c r="V703" s="56"/>
      <c r="W703" s="56"/>
      <c r="X703" s="56"/>
      <c r="Y703" s="56"/>
      <c r="Z703" s="56"/>
      <c r="AA703" s="56"/>
      <c r="AB703" s="56"/>
      <c r="AC703" s="56"/>
      <c r="AD703" s="56"/>
      <c r="AE703" s="56"/>
      <c r="AF703" s="56"/>
      <c r="AG703" s="56"/>
      <c r="AH703" s="56"/>
      <c r="AI703" s="56"/>
      <c r="AJ703" s="56"/>
    </row>
    <row r="704" ht="28.5" customHeight="1">
      <c r="A704" s="85">
        <v>700.0</v>
      </c>
      <c r="B704" s="79" t="s">
        <v>1523</v>
      </c>
      <c r="C704" s="79" t="s">
        <v>1536</v>
      </c>
      <c r="D704" s="79" t="s">
        <v>144</v>
      </c>
      <c r="E704" s="86" t="s">
        <v>145</v>
      </c>
      <c r="F704" s="172">
        <v>83.0</v>
      </c>
      <c r="G704" s="105">
        <v>25202.0</v>
      </c>
      <c r="H704" s="93" t="s">
        <v>1541</v>
      </c>
      <c r="I704" s="93"/>
      <c r="J704" s="93" t="s">
        <v>147</v>
      </c>
      <c r="K704" s="93"/>
      <c r="L704" s="93" t="s">
        <v>148</v>
      </c>
      <c r="M704" s="93" t="s">
        <v>147</v>
      </c>
      <c r="N704" s="89"/>
      <c r="O704" s="90"/>
      <c r="P704" s="89"/>
      <c r="Q704" s="92"/>
      <c r="R704" s="56"/>
      <c r="S704" s="56"/>
      <c r="T704" s="56"/>
      <c r="U704" s="56"/>
      <c r="V704" s="56"/>
      <c r="W704" s="56"/>
      <c r="X704" s="56"/>
      <c r="Y704" s="56"/>
      <c r="Z704" s="56"/>
      <c r="AA704" s="56"/>
      <c r="AB704" s="56"/>
      <c r="AC704" s="56"/>
      <c r="AD704" s="56"/>
      <c r="AE704" s="56"/>
      <c r="AF704" s="56"/>
      <c r="AG704" s="56"/>
      <c r="AH704" s="56"/>
      <c r="AI704" s="56"/>
      <c r="AJ704" s="56"/>
    </row>
    <row r="705" ht="28.5" customHeight="1">
      <c r="A705" s="85">
        <v>701.0</v>
      </c>
      <c r="B705" s="79" t="s">
        <v>1523</v>
      </c>
      <c r="C705" s="79" t="s">
        <v>1536</v>
      </c>
      <c r="D705" s="79" t="s">
        <v>144</v>
      </c>
      <c r="E705" s="86" t="s">
        <v>145</v>
      </c>
      <c r="F705" s="87">
        <v>20.0</v>
      </c>
      <c r="G705" s="105">
        <v>27542.0</v>
      </c>
      <c r="H705" s="93" t="s">
        <v>1542</v>
      </c>
      <c r="I705" s="93"/>
      <c r="J705" s="93" t="s">
        <v>147</v>
      </c>
      <c r="K705" s="93"/>
      <c r="L705" s="93" t="s">
        <v>148</v>
      </c>
      <c r="M705" s="93"/>
      <c r="N705" s="89"/>
      <c r="O705" s="90" t="s">
        <v>147</v>
      </c>
      <c r="P705" s="89" t="s">
        <v>1543</v>
      </c>
      <c r="Q705" s="92"/>
      <c r="R705" s="56"/>
      <c r="S705" s="56"/>
      <c r="T705" s="56"/>
      <c r="U705" s="56"/>
      <c r="V705" s="56"/>
      <c r="W705" s="56"/>
      <c r="X705" s="56"/>
      <c r="Y705" s="56"/>
      <c r="Z705" s="56"/>
      <c r="AA705" s="56"/>
      <c r="AB705" s="56"/>
      <c r="AC705" s="56"/>
      <c r="AD705" s="56"/>
      <c r="AE705" s="56"/>
      <c r="AF705" s="56"/>
      <c r="AG705" s="56"/>
      <c r="AH705" s="56"/>
      <c r="AI705" s="56"/>
      <c r="AJ705" s="56"/>
    </row>
    <row r="706" ht="28.5" customHeight="1">
      <c r="A706" s="85">
        <v>702.0</v>
      </c>
      <c r="B706" s="79" t="s">
        <v>1523</v>
      </c>
      <c r="C706" s="79" t="s">
        <v>1536</v>
      </c>
      <c r="D706" s="79" t="s">
        <v>161</v>
      </c>
      <c r="E706" s="86" t="s">
        <v>145</v>
      </c>
      <c r="F706" s="87">
        <v>3056.0</v>
      </c>
      <c r="G706" s="105">
        <v>41635.0</v>
      </c>
      <c r="H706" s="93" t="s">
        <v>1544</v>
      </c>
      <c r="I706" s="93" t="s">
        <v>1545</v>
      </c>
      <c r="J706" s="93" t="s">
        <v>147</v>
      </c>
      <c r="K706" s="93"/>
      <c r="L706" s="93" t="s">
        <v>1546</v>
      </c>
      <c r="M706" s="93" t="s">
        <v>147</v>
      </c>
      <c r="N706" s="89"/>
      <c r="O706" s="90"/>
      <c r="P706" s="89" t="s">
        <v>1363</v>
      </c>
      <c r="Q706" s="92"/>
      <c r="R706" s="56"/>
      <c r="S706" s="56"/>
      <c r="T706" s="56"/>
      <c r="U706" s="56"/>
      <c r="V706" s="56"/>
      <c r="W706" s="56"/>
      <c r="X706" s="56"/>
      <c r="Y706" s="56"/>
      <c r="Z706" s="56"/>
      <c r="AA706" s="56"/>
      <c r="AB706" s="56"/>
      <c r="AC706" s="56"/>
      <c r="AD706" s="56"/>
      <c r="AE706" s="56"/>
      <c r="AF706" s="56"/>
      <c r="AG706" s="56"/>
      <c r="AH706" s="56"/>
      <c r="AI706" s="56"/>
      <c r="AJ706" s="56"/>
    </row>
    <row r="707" ht="28.5" customHeight="1">
      <c r="A707" s="85">
        <v>703.0</v>
      </c>
      <c r="B707" s="79" t="s">
        <v>1523</v>
      </c>
      <c r="C707" s="79" t="s">
        <v>1536</v>
      </c>
      <c r="D707" s="79" t="s">
        <v>161</v>
      </c>
      <c r="E707" s="86" t="s">
        <v>145</v>
      </c>
      <c r="F707" s="87">
        <v>2776.0</v>
      </c>
      <c r="G707" s="105">
        <v>41271.0</v>
      </c>
      <c r="H707" s="93" t="s">
        <v>1547</v>
      </c>
      <c r="I707" s="93"/>
      <c r="J707" s="93" t="s">
        <v>147</v>
      </c>
      <c r="K707" s="93"/>
      <c r="L707" s="93" t="s">
        <v>148</v>
      </c>
      <c r="M707" s="93" t="s">
        <v>147</v>
      </c>
      <c r="N707" s="89" t="s">
        <v>147</v>
      </c>
      <c r="O707" s="90"/>
      <c r="P707" s="89" t="s">
        <v>1548</v>
      </c>
      <c r="Q707" s="92"/>
      <c r="R707" s="56"/>
      <c r="S707" s="56"/>
      <c r="T707" s="56"/>
      <c r="U707" s="56"/>
      <c r="V707" s="56"/>
      <c r="W707" s="56"/>
      <c r="X707" s="56"/>
      <c r="Y707" s="56"/>
      <c r="Z707" s="56"/>
      <c r="AA707" s="56"/>
      <c r="AB707" s="56"/>
      <c r="AC707" s="56"/>
      <c r="AD707" s="56"/>
      <c r="AE707" s="56"/>
      <c r="AF707" s="56"/>
      <c r="AG707" s="56"/>
      <c r="AH707" s="56"/>
      <c r="AI707" s="56"/>
      <c r="AJ707" s="56"/>
    </row>
    <row r="708" ht="28.5" customHeight="1">
      <c r="A708" s="78">
        <v>704.0</v>
      </c>
      <c r="B708" s="79" t="s">
        <v>1523</v>
      </c>
      <c r="C708" s="79" t="s">
        <v>1536</v>
      </c>
      <c r="D708" s="79" t="s">
        <v>161</v>
      </c>
      <c r="E708" s="86" t="s">
        <v>145</v>
      </c>
      <c r="F708" s="87">
        <v>2245.0</v>
      </c>
      <c r="G708" s="105">
        <v>41213.0</v>
      </c>
      <c r="H708" s="93" t="s">
        <v>1549</v>
      </c>
      <c r="I708" s="93"/>
      <c r="J708" s="93" t="s">
        <v>147</v>
      </c>
      <c r="K708" s="93"/>
      <c r="L708" s="93" t="s">
        <v>148</v>
      </c>
      <c r="M708" s="93" t="s">
        <v>147</v>
      </c>
      <c r="N708" s="89"/>
      <c r="O708" s="90"/>
      <c r="P708" s="89"/>
      <c r="Q708" s="92"/>
      <c r="R708" s="56"/>
      <c r="S708" s="56"/>
      <c r="T708" s="56"/>
      <c r="U708" s="56"/>
      <c r="V708" s="56"/>
      <c r="W708" s="56"/>
      <c r="X708" s="56"/>
      <c r="Y708" s="56"/>
      <c r="Z708" s="56"/>
      <c r="AA708" s="56"/>
      <c r="AB708" s="56"/>
      <c r="AC708" s="56"/>
      <c r="AD708" s="56"/>
      <c r="AE708" s="56"/>
      <c r="AF708" s="56"/>
      <c r="AG708" s="56"/>
      <c r="AH708" s="56"/>
      <c r="AI708" s="56"/>
      <c r="AJ708" s="56"/>
    </row>
    <row r="709" ht="28.5" customHeight="1">
      <c r="A709" s="85">
        <v>705.0</v>
      </c>
      <c r="B709" s="79" t="s">
        <v>1523</v>
      </c>
      <c r="C709" s="79" t="s">
        <v>1536</v>
      </c>
      <c r="D709" s="79" t="s">
        <v>161</v>
      </c>
      <c r="E709" s="86" t="s">
        <v>145</v>
      </c>
      <c r="F709" s="87">
        <v>4121.0</v>
      </c>
      <c r="G709" s="105">
        <v>40849.0</v>
      </c>
      <c r="H709" s="93" t="s">
        <v>1550</v>
      </c>
      <c r="I709" s="93"/>
      <c r="J709" s="93" t="s">
        <v>147</v>
      </c>
      <c r="K709" s="93"/>
      <c r="L709" s="93" t="s">
        <v>148</v>
      </c>
      <c r="M709" s="93" t="s">
        <v>147</v>
      </c>
      <c r="N709" s="89"/>
      <c r="O709" s="90"/>
      <c r="P709" s="89"/>
      <c r="Q709" s="92"/>
      <c r="R709" s="56"/>
      <c r="S709" s="56"/>
      <c r="T709" s="56"/>
      <c r="U709" s="56"/>
      <c r="V709" s="56"/>
      <c r="W709" s="56"/>
      <c r="X709" s="56"/>
      <c r="Y709" s="56"/>
      <c r="Z709" s="56"/>
      <c r="AA709" s="56"/>
      <c r="AB709" s="56"/>
      <c r="AC709" s="56"/>
      <c r="AD709" s="56"/>
      <c r="AE709" s="56"/>
      <c r="AF709" s="56"/>
      <c r="AG709" s="56"/>
      <c r="AH709" s="56"/>
      <c r="AI709" s="56"/>
      <c r="AJ709" s="56"/>
    </row>
    <row r="710" ht="28.5" customHeight="1">
      <c r="A710" s="85">
        <v>706.0</v>
      </c>
      <c r="B710" s="79" t="s">
        <v>1523</v>
      </c>
      <c r="C710" s="79" t="s">
        <v>1551</v>
      </c>
      <c r="D710" s="79" t="s">
        <v>161</v>
      </c>
      <c r="E710" s="86" t="s">
        <v>145</v>
      </c>
      <c r="F710" s="87">
        <v>3798.0</v>
      </c>
      <c r="G710" s="105">
        <v>37981.0</v>
      </c>
      <c r="H710" s="93" t="s">
        <v>1552</v>
      </c>
      <c r="I710" s="93" t="s">
        <v>1553</v>
      </c>
      <c r="J710" s="93" t="s">
        <v>147</v>
      </c>
      <c r="K710" s="93"/>
      <c r="L710" s="93" t="s">
        <v>148</v>
      </c>
      <c r="M710" s="93" t="s">
        <v>147</v>
      </c>
      <c r="N710" s="89"/>
      <c r="O710" s="90"/>
      <c r="P710" s="89"/>
      <c r="Q710" s="92"/>
      <c r="R710" s="56"/>
      <c r="S710" s="56"/>
      <c r="T710" s="56"/>
      <c r="U710" s="56"/>
      <c r="V710" s="56"/>
      <c r="W710" s="56"/>
      <c r="X710" s="56"/>
      <c r="Y710" s="56"/>
      <c r="Z710" s="56"/>
      <c r="AA710" s="56"/>
      <c r="AB710" s="56"/>
      <c r="AC710" s="56"/>
      <c r="AD710" s="56"/>
      <c r="AE710" s="56"/>
      <c r="AF710" s="56"/>
      <c r="AG710" s="56"/>
      <c r="AH710" s="56"/>
      <c r="AI710" s="56"/>
      <c r="AJ710" s="56"/>
    </row>
    <row r="711" ht="28.5" customHeight="1">
      <c r="A711" s="78">
        <v>707.0</v>
      </c>
      <c r="B711" s="79" t="s">
        <v>1523</v>
      </c>
      <c r="C711" s="79" t="s">
        <v>1551</v>
      </c>
      <c r="D711" s="79" t="s">
        <v>161</v>
      </c>
      <c r="E711" s="86" t="s">
        <v>145</v>
      </c>
      <c r="F711" s="87">
        <v>816.0</v>
      </c>
      <c r="G711" s="105">
        <v>37371.0</v>
      </c>
      <c r="H711" s="93" t="s">
        <v>1554</v>
      </c>
      <c r="I711" s="93" t="s">
        <v>1555</v>
      </c>
      <c r="J711" s="93" t="s">
        <v>147</v>
      </c>
      <c r="K711" s="93"/>
      <c r="L711" s="93" t="s">
        <v>148</v>
      </c>
      <c r="M711" s="93" t="s">
        <v>147</v>
      </c>
      <c r="N711" s="89"/>
      <c r="O711" s="90"/>
      <c r="P711" s="89"/>
      <c r="Q711" s="92"/>
      <c r="R711" s="56"/>
      <c r="S711" s="56"/>
      <c r="T711" s="56"/>
      <c r="U711" s="56"/>
      <c r="V711" s="56"/>
      <c r="W711" s="56"/>
      <c r="X711" s="56"/>
      <c r="Y711" s="56"/>
      <c r="Z711" s="56"/>
      <c r="AA711" s="56"/>
      <c r="AB711" s="56"/>
      <c r="AC711" s="56"/>
      <c r="AD711" s="56"/>
      <c r="AE711" s="56"/>
      <c r="AF711" s="56"/>
      <c r="AG711" s="56"/>
      <c r="AH711" s="56"/>
      <c r="AI711" s="56"/>
      <c r="AJ711" s="56"/>
    </row>
    <row r="712" ht="28.5" customHeight="1">
      <c r="A712" s="85">
        <v>708.0</v>
      </c>
      <c r="B712" s="79" t="s">
        <v>1523</v>
      </c>
      <c r="C712" s="79" t="s">
        <v>1551</v>
      </c>
      <c r="D712" s="79" t="s">
        <v>161</v>
      </c>
      <c r="E712" s="86" t="s">
        <v>145</v>
      </c>
      <c r="F712" s="87">
        <v>876.0</v>
      </c>
      <c r="G712" s="105">
        <v>35928.0</v>
      </c>
      <c r="H712" s="93" t="s">
        <v>1556</v>
      </c>
      <c r="I712" s="93" t="s">
        <v>1553</v>
      </c>
      <c r="J712" s="93" t="s">
        <v>147</v>
      </c>
      <c r="K712" s="93"/>
      <c r="L712" s="93" t="s">
        <v>148</v>
      </c>
      <c r="M712" s="93" t="s">
        <v>147</v>
      </c>
      <c r="N712" s="89"/>
      <c r="O712" s="90"/>
      <c r="P712" s="89"/>
      <c r="Q712" s="92"/>
      <c r="R712" s="56"/>
      <c r="S712" s="56"/>
      <c r="T712" s="56"/>
      <c r="U712" s="56"/>
      <c r="V712" s="56"/>
      <c r="W712" s="56"/>
      <c r="X712" s="56"/>
      <c r="Y712" s="56"/>
      <c r="Z712" s="56"/>
      <c r="AA712" s="56"/>
      <c r="AB712" s="56"/>
      <c r="AC712" s="56"/>
      <c r="AD712" s="56"/>
      <c r="AE712" s="56"/>
      <c r="AF712" s="56"/>
      <c r="AG712" s="56"/>
      <c r="AH712" s="56"/>
      <c r="AI712" s="56"/>
      <c r="AJ712" s="56"/>
    </row>
    <row r="713" ht="28.5" customHeight="1">
      <c r="A713" s="85">
        <v>709.0</v>
      </c>
      <c r="B713" s="79" t="s">
        <v>1523</v>
      </c>
      <c r="C713" s="79" t="s">
        <v>1551</v>
      </c>
      <c r="D713" s="79" t="s">
        <v>161</v>
      </c>
      <c r="E713" s="86" t="s">
        <v>145</v>
      </c>
      <c r="F713" s="87">
        <v>1748.0</v>
      </c>
      <c r="G713" s="105">
        <v>34984.0</v>
      </c>
      <c r="H713" s="93" t="s">
        <v>1557</v>
      </c>
      <c r="I713" s="93" t="s">
        <v>1558</v>
      </c>
      <c r="J713" s="93" t="s">
        <v>147</v>
      </c>
      <c r="K713" s="93"/>
      <c r="L713" s="93" t="s">
        <v>148</v>
      </c>
      <c r="M713" s="93"/>
      <c r="N713" s="89" t="s">
        <v>147</v>
      </c>
      <c r="O713" s="90"/>
      <c r="P713" s="89" t="s">
        <v>1559</v>
      </c>
      <c r="Q713" s="92"/>
      <c r="R713" s="56"/>
      <c r="S713" s="56"/>
      <c r="T713" s="56"/>
      <c r="U713" s="56"/>
      <c r="V713" s="56"/>
      <c r="W713" s="56"/>
      <c r="X713" s="56"/>
      <c r="Y713" s="56"/>
      <c r="Z713" s="56"/>
      <c r="AA713" s="56"/>
      <c r="AB713" s="56"/>
      <c r="AC713" s="56"/>
      <c r="AD713" s="56"/>
      <c r="AE713" s="56"/>
      <c r="AF713" s="56"/>
      <c r="AG713" s="56"/>
      <c r="AH713" s="56"/>
      <c r="AI713" s="56"/>
      <c r="AJ713" s="56"/>
    </row>
    <row r="714" ht="28.5" customHeight="1">
      <c r="A714" s="78">
        <v>710.0</v>
      </c>
      <c r="B714" s="79" t="s">
        <v>1523</v>
      </c>
      <c r="C714" s="79" t="s">
        <v>1551</v>
      </c>
      <c r="D714" s="79" t="s">
        <v>161</v>
      </c>
      <c r="E714" s="86" t="s">
        <v>145</v>
      </c>
      <c r="F714" s="87">
        <v>1299.0</v>
      </c>
      <c r="G714" s="105">
        <v>34507.0</v>
      </c>
      <c r="H714" s="93" t="s">
        <v>1560</v>
      </c>
      <c r="I714" s="93" t="s">
        <v>1561</v>
      </c>
      <c r="J714" s="93" t="s">
        <v>147</v>
      </c>
      <c r="K714" s="93"/>
      <c r="L714" s="93" t="s">
        <v>148</v>
      </c>
      <c r="M714" s="93"/>
      <c r="N714" s="89" t="s">
        <v>147</v>
      </c>
      <c r="O714" s="90"/>
      <c r="P714" s="89" t="s">
        <v>1562</v>
      </c>
      <c r="Q714" s="92"/>
      <c r="R714" s="56"/>
      <c r="S714" s="56"/>
      <c r="T714" s="56"/>
      <c r="U714" s="56"/>
      <c r="V714" s="56"/>
      <c r="W714" s="56"/>
      <c r="X714" s="56"/>
      <c r="Y714" s="56"/>
      <c r="Z714" s="56"/>
      <c r="AA714" s="56"/>
      <c r="AB714" s="56"/>
      <c r="AC714" s="56"/>
      <c r="AD714" s="56"/>
      <c r="AE714" s="56"/>
      <c r="AF714" s="56"/>
      <c r="AG714" s="56"/>
      <c r="AH714" s="56"/>
      <c r="AI714" s="56"/>
      <c r="AJ714" s="56"/>
    </row>
    <row r="715" ht="28.5" customHeight="1">
      <c r="A715" s="85">
        <v>711.0</v>
      </c>
      <c r="B715" s="79" t="s">
        <v>770</v>
      </c>
      <c r="C715" s="79" t="s">
        <v>1563</v>
      </c>
      <c r="D715" s="79" t="s">
        <v>230</v>
      </c>
      <c r="E715" s="86" t="s">
        <v>145</v>
      </c>
      <c r="F715" s="87">
        <v>1517.0</v>
      </c>
      <c r="G715" s="105">
        <v>44075.0</v>
      </c>
      <c r="H715" s="93" t="s">
        <v>1564</v>
      </c>
      <c r="I715" s="93" t="s">
        <v>1565</v>
      </c>
      <c r="J715" s="93" t="s">
        <v>147</v>
      </c>
      <c r="K715" s="93"/>
      <c r="L715" s="93" t="s">
        <v>148</v>
      </c>
      <c r="M715" s="93" t="s">
        <v>147</v>
      </c>
      <c r="N715" s="89"/>
      <c r="O715" s="90"/>
      <c r="P715" s="89"/>
      <c r="Q715" s="92"/>
      <c r="R715" s="56"/>
      <c r="S715" s="56"/>
      <c r="T715" s="56"/>
      <c r="U715" s="56"/>
      <c r="V715" s="56"/>
      <c r="W715" s="56"/>
      <c r="X715" s="56"/>
      <c r="Y715" s="56"/>
      <c r="Z715" s="56"/>
      <c r="AA715" s="56"/>
      <c r="AB715" s="56"/>
      <c r="AC715" s="56"/>
      <c r="AD715" s="56"/>
      <c r="AE715" s="56"/>
      <c r="AF715" s="56"/>
      <c r="AG715" s="56"/>
      <c r="AH715" s="56"/>
      <c r="AI715" s="56"/>
      <c r="AJ715" s="56"/>
    </row>
    <row r="716" ht="28.5" customHeight="1">
      <c r="A716" s="85">
        <v>712.0</v>
      </c>
      <c r="B716" s="79" t="s">
        <v>770</v>
      </c>
      <c r="C716" s="79" t="s">
        <v>1563</v>
      </c>
      <c r="D716" s="79" t="s">
        <v>230</v>
      </c>
      <c r="E716" s="86" t="s">
        <v>145</v>
      </c>
      <c r="F716" s="87">
        <v>1627.0</v>
      </c>
      <c r="G716" s="105">
        <v>44089.0</v>
      </c>
      <c r="H716" s="93" t="s">
        <v>1566</v>
      </c>
      <c r="I716" s="93" t="s">
        <v>1567</v>
      </c>
      <c r="J716" s="93" t="s">
        <v>147</v>
      </c>
      <c r="K716" s="93"/>
      <c r="L716" s="93" t="s">
        <v>148</v>
      </c>
      <c r="M716" s="93"/>
      <c r="N716" s="89" t="s">
        <v>147</v>
      </c>
      <c r="O716" s="90"/>
      <c r="P716" s="89" t="s">
        <v>1568</v>
      </c>
      <c r="Q716" s="92"/>
      <c r="R716" s="56"/>
      <c r="S716" s="56"/>
      <c r="T716" s="56"/>
      <c r="U716" s="56"/>
      <c r="V716" s="56"/>
      <c r="W716" s="56"/>
      <c r="X716" s="56"/>
      <c r="Y716" s="56"/>
      <c r="Z716" s="56"/>
      <c r="AA716" s="56"/>
      <c r="AB716" s="56"/>
      <c r="AC716" s="56"/>
      <c r="AD716" s="56"/>
      <c r="AE716" s="56"/>
      <c r="AF716" s="56"/>
      <c r="AG716" s="56"/>
      <c r="AH716" s="56"/>
      <c r="AI716" s="56"/>
      <c r="AJ716" s="56"/>
    </row>
    <row r="717" ht="28.5" customHeight="1">
      <c r="A717" s="78">
        <v>713.0</v>
      </c>
      <c r="B717" s="79" t="s">
        <v>770</v>
      </c>
      <c r="C717" s="79" t="s">
        <v>1563</v>
      </c>
      <c r="D717" s="79" t="s">
        <v>230</v>
      </c>
      <c r="E717" s="86" t="s">
        <v>145</v>
      </c>
      <c r="F717" s="87">
        <v>1972.0</v>
      </c>
      <c r="G717" s="105">
        <v>44139.0</v>
      </c>
      <c r="H717" s="93" t="s">
        <v>1569</v>
      </c>
      <c r="I717" s="93" t="s">
        <v>1570</v>
      </c>
      <c r="J717" s="93" t="s">
        <v>147</v>
      </c>
      <c r="K717" s="93"/>
      <c r="L717" s="93" t="s">
        <v>148</v>
      </c>
      <c r="M717" s="93"/>
      <c r="N717" s="89"/>
      <c r="O717" s="90" t="s">
        <v>147</v>
      </c>
      <c r="P717" s="89" t="s">
        <v>1571</v>
      </c>
      <c r="Q717" s="92"/>
      <c r="R717" s="56"/>
      <c r="S717" s="56"/>
      <c r="T717" s="56"/>
      <c r="U717" s="56"/>
      <c r="V717" s="56"/>
      <c r="W717" s="56"/>
      <c r="X717" s="56"/>
      <c r="Y717" s="56"/>
      <c r="Z717" s="56"/>
      <c r="AA717" s="56"/>
      <c r="AB717" s="56"/>
      <c r="AC717" s="56"/>
      <c r="AD717" s="56"/>
      <c r="AE717" s="56"/>
      <c r="AF717" s="56"/>
      <c r="AG717" s="56"/>
      <c r="AH717" s="56"/>
      <c r="AI717" s="56"/>
      <c r="AJ717" s="56"/>
    </row>
    <row r="718" ht="28.5" customHeight="1">
      <c r="A718" s="85">
        <v>714.0</v>
      </c>
      <c r="B718" s="79" t="s">
        <v>770</v>
      </c>
      <c r="C718" s="79" t="s">
        <v>1563</v>
      </c>
      <c r="D718" s="79" t="s">
        <v>230</v>
      </c>
      <c r="E718" s="86" t="s">
        <v>145</v>
      </c>
      <c r="F718" s="87">
        <v>2532.0</v>
      </c>
      <c r="G718" s="105">
        <v>44196.0</v>
      </c>
      <c r="H718" s="93" t="s">
        <v>1572</v>
      </c>
      <c r="I718" s="93" t="s">
        <v>1573</v>
      </c>
      <c r="J718" s="93" t="s">
        <v>147</v>
      </c>
      <c r="K718" s="93"/>
      <c r="L718" s="93" t="s">
        <v>148</v>
      </c>
      <c r="M718" s="93"/>
      <c r="N718" s="89" t="s">
        <v>147</v>
      </c>
      <c r="O718" s="90"/>
      <c r="P718" s="89" t="s">
        <v>1574</v>
      </c>
      <c r="Q718" s="92"/>
      <c r="R718" s="56"/>
      <c r="S718" s="56"/>
      <c r="T718" s="56"/>
      <c r="U718" s="56"/>
      <c r="V718" s="56"/>
      <c r="W718" s="56"/>
      <c r="X718" s="56"/>
      <c r="Y718" s="56"/>
      <c r="Z718" s="56"/>
      <c r="AA718" s="56"/>
      <c r="AB718" s="56"/>
      <c r="AC718" s="56"/>
      <c r="AD718" s="56"/>
      <c r="AE718" s="56"/>
      <c r="AF718" s="56"/>
      <c r="AG718" s="56"/>
      <c r="AH718" s="56"/>
      <c r="AI718" s="56"/>
      <c r="AJ718" s="56"/>
    </row>
    <row r="719" ht="28.5" customHeight="1">
      <c r="A719" s="85">
        <v>715.0</v>
      </c>
      <c r="B719" s="79" t="s">
        <v>770</v>
      </c>
      <c r="C719" s="79" t="s">
        <v>1563</v>
      </c>
      <c r="D719" s="79" t="s">
        <v>230</v>
      </c>
      <c r="E719" s="86" t="s">
        <v>145</v>
      </c>
      <c r="F719" s="87">
        <v>2.0</v>
      </c>
      <c r="G719" s="105">
        <v>44200.0</v>
      </c>
      <c r="H719" s="93" t="s">
        <v>1575</v>
      </c>
      <c r="I719" s="93" t="s">
        <v>1576</v>
      </c>
      <c r="J719" s="93" t="s">
        <v>147</v>
      </c>
      <c r="K719" s="93"/>
      <c r="L719" s="93" t="s">
        <v>148</v>
      </c>
      <c r="M719" s="93" t="s">
        <v>147</v>
      </c>
      <c r="N719" s="89"/>
      <c r="O719" s="90"/>
      <c r="P719" s="89"/>
      <c r="Q719" s="92"/>
      <c r="R719" s="56"/>
      <c r="S719" s="56"/>
      <c r="T719" s="56"/>
      <c r="U719" s="56"/>
      <c r="V719" s="56"/>
      <c r="W719" s="56"/>
      <c r="X719" s="56"/>
      <c r="Y719" s="56"/>
      <c r="Z719" s="56"/>
      <c r="AA719" s="56"/>
      <c r="AB719" s="56"/>
      <c r="AC719" s="56"/>
      <c r="AD719" s="56"/>
      <c r="AE719" s="56"/>
      <c r="AF719" s="56"/>
      <c r="AG719" s="56"/>
      <c r="AH719" s="56"/>
      <c r="AI719" s="56"/>
      <c r="AJ719" s="56"/>
    </row>
    <row r="720" ht="28.5" customHeight="1">
      <c r="A720" s="78">
        <v>716.0</v>
      </c>
      <c r="B720" s="79" t="s">
        <v>770</v>
      </c>
      <c r="C720" s="79" t="s">
        <v>1563</v>
      </c>
      <c r="D720" s="79" t="s">
        <v>230</v>
      </c>
      <c r="E720" s="86" t="s">
        <v>145</v>
      </c>
      <c r="F720" s="87">
        <v>2230.0</v>
      </c>
      <c r="G720" s="105">
        <v>44162.0</v>
      </c>
      <c r="H720" s="93" t="s">
        <v>1577</v>
      </c>
      <c r="I720" s="93" t="s">
        <v>1578</v>
      </c>
      <c r="J720" s="93" t="s">
        <v>147</v>
      </c>
      <c r="K720" s="93"/>
      <c r="L720" s="93" t="s">
        <v>148</v>
      </c>
      <c r="M720" s="93" t="s">
        <v>147</v>
      </c>
      <c r="N720" s="89"/>
      <c r="O720" s="90"/>
      <c r="P720" s="89" t="s">
        <v>1579</v>
      </c>
      <c r="Q720" s="92"/>
      <c r="R720" s="56"/>
      <c r="S720" s="56"/>
      <c r="T720" s="56"/>
      <c r="U720" s="56"/>
      <c r="V720" s="56"/>
      <c r="W720" s="56"/>
      <c r="X720" s="56"/>
      <c r="Y720" s="56"/>
      <c r="Z720" s="56"/>
      <c r="AA720" s="56"/>
      <c r="AB720" s="56"/>
      <c r="AC720" s="56"/>
      <c r="AD720" s="56"/>
      <c r="AE720" s="56"/>
      <c r="AF720" s="56"/>
      <c r="AG720" s="56"/>
      <c r="AH720" s="56"/>
      <c r="AI720" s="56"/>
      <c r="AJ720" s="56"/>
    </row>
    <row r="721" ht="28.5" customHeight="1">
      <c r="A721" s="85">
        <v>717.0</v>
      </c>
      <c r="B721" s="79" t="s">
        <v>770</v>
      </c>
      <c r="C721" s="79" t="s">
        <v>1563</v>
      </c>
      <c r="D721" s="79" t="s">
        <v>161</v>
      </c>
      <c r="E721" s="86" t="s">
        <v>145</v>
      </c>
      <c r="F721" s="87">
        <v>1550.0</v>
      </c>
      <c r="G721" s="105">
        <v>44163.0</v>
      </c>
      <c r="H721" s="93" t="s">
        <v>1580</v>
      </c>
      <c r="I721" s="93" t="s">
        <v>1581</v>
      </c>
      <c r="J721" s="93" t="s">
        <v>147</v>
      </c>
      <c r="K721" s="93"/>
      <c r="L721" s="93" t="s">
        <v>148</v>
      </c>
      <c r="M721" s="93"/>
      <c r="N721" s="89"/>
      <c r="O721" s="90" t="s">
        <v>147</v>
      </c>
      <c r="P721" s="89" t="s">
        <v>1582</v>
      </c>
      <c r="Q721" s="92"/>
      <c r="R721" s="56"/>
      <c r="S721" s="56"/>
      <c r="T721" s="56"/>
      <c r="U721" s="56"/>
      <c r="V721" s="56"/>
      <c r="W721" s="56"/>
      <c r="X721" s="56"/>
      <c r="Y721" s="56"/>
      <c r="Z721" s="56"/>
      <c r="AA721" s="56"/>
      <c r="AB721" s="56"/>
      <c r="AC721" s="56"/>
      <c r="AD721" s="56"/>
      <c r="AE721" s="56"/>
      <c r="AF721" s="56"/>
      <c r="AG721" s="56"/>
      <c r="AH721" s="56"/>
      <c r="AI721" s="56"/>
      <c r="AJ721" s="56"/>
    </row>
    <row r="722" ht="28.5" customHeight="1">
      <c r="A722" s="85">
        <v>718.0</v>
      </c>
      <c r="B722" s="79" t="s">
        <v>770</v>
      </c>
      <c r="C722" s="79" t="s">
        <v>1563</v>
      </c>
      <c r="D722" s="79" t="s">
        <v>271</v>
      </c>
      <c r="E722" s="86" t="s">
        <v>145</v>
      </c>
      <c r="F722" s="87">
        <v>71.0</v>
      </c>
      <c r="G722" s="105">
        <v>44165.0</v>
      </c>
      <c r="H722" s="93" t="s">
        <v>1583</v>
      </c>
      <c r="I722" s="93" t="s">
        <v>1584</v>
      </c>
      <c r="J722" s="93" t="s">
        <v>147</v>
      </c>
      <c r="K722" s="93"/>
      <c r="L722" s="93" t="s">
        <v>273</v>
      </c>
      <c r="M722" s="93" t="s">
        <v>147</v>
      </c>
      <c r="N722" s="89"/>
      <c r="O722" s="90"/>
      <c r="P722" s="89"/>
      <c r="Q722" s="92"/>
      <c r="R722" s="56"/>
      <c r="S722" s="56"/>
      <c r="T722" s="56"/>
      <c r="U722" s="56"/>
      <c r="V722" s="56"/>
      <c r="W722" s="56"/>
      <c r="X722" s="56"/>
      <c r="Y722" s="56"/>
      <c r="Z722" s="56"/>
      <c r="AA722" s="56"/>
      <c r="AB722" s="56"/>
      <c r="AC722" s="56"/>
      <c r="AD722" s="56"/>
      <c r="AE722" s="56"/>
      <c r="AF722" s="56"/>
      <c r="AG722" s="56"/>
      <c r="AH722" s="56"/>
      <c r="AI722" s="56"/>
      <c r="AJ722" s="56"/>
    </row>
    <row r="723" ht="28.5" customHeight="1">
      <c r="A723" s="78">
        <v>719.0</v>
      </c>
      <c r="B723" s="79" t="s">
        <v>770</v>
      </c>
      <c r="C723" s="79" t="s">
        <v>1563</v>
      </c>
      <c r="D723" s="79" t="s">
        <v>161</v>
      </c>
      <c r="E723" s="86" t="s">
        <v>145</v>
      </c>
      <c r="F723" s="87">
        <v>39.0</v>
      </c>
      <c r="G723" s="105">
        <v>44210.0</v>
      </c>
      <c r="H723" s="93" t="s">
        <v>1585</v>
      </c>
      <c r="I723" s="93" t="s">
        <v>1586</v>
      </c>
      <c r="J723" s="93" t="s">
        <v>147</v>
      </c>
      <c r="K723" s="93"/>
      <c r="L723" s="93" t="s">
        <v>1587</v>
      </c>
      <c r="M723" s="93"/>
      <c r="N723" s="89"/>
      <c r="O723" s="90" t="s">
        <v>147</v>
      </c>
      <c r="P723" s="89" t="s">
        <v>1588</v>
      </c>
      <c r="Q723" s="92"/>
      <c r="R723" s="56"/>
      <c r="S723" s="56"/>
      <c r="T723" s="56"/>
      <c r="U723" s="56"/>
      <c r="V723" s="56"/>
      <c r="W723" s="56"/>
      <c r="X723" s="56"/>
      <c r="Y723" s="56"/>
      <c r="Z723" s="56"/>
      <c r="AA723" s="56"/>
      <c r="AB723" s="56"/>
      <c r="AC723" s="56"/>
      <c r="AD723" s="56"/>
      <c r="AE723" s="56"/>
      <c r="AF723" s="56"/>
      <c r="AG723" s="56"/>
      <c r="AH723" s="56"/>
      <c r="AI723" s="56"/>
      <c r="AJ723" s="56"/>
    </row>
    <row r="724" ht="28.5" customHeight="1">
      <c r="A724" s="85">
        <v>720.0</v>
      </c>
      <c r="B724" s="79" t="s">
        <v>770</v>
      </c>
      <c r="C724" s="79" t="s">
        <v>1563</v>
      </c>
      <c r="D724" s="79" t="s">
        <v>271</v>
      </c>
      <c r="E724" s="86" t="s">
        <v>145</v>
      </c>
      <c r="F724" s="87">
        <v>14.0</v>
      </c>
      <c r="G724" s="105">
        <v>44228.0</v>
      </c>
      <c r="H724" s="93" t="s">
        <v>1589</v>
      </c>
      <c r="I724" s="93" t="s">
        <v>1590</v>
      </c>
      <c r="J724" s="93" t="s">
        <v>147</v>
      </c>
      <c r="K724" s="93"/>
      <c r="L724" s="93" t="s">
        <v>273</v>
      </c>
      <c r="M724" s="93" t="s">
        <v>147</v>
      </c>
      <c r="N724" s="89"/>
      <c r="O724" s="90"/>
      <c r="P724" s="89"/>
      <c r="Q724" s="92"/>
      <c r="R724" s="56"/>
      <c r="S724" s="56"/>
      <c r="T724" s="56"/>
      <c r="U724" s="56"/>
      <c r="V724" s="56"/>
      <c r="W724" s="56"/>
      <c r="X724" s="56"/>
      <c r="Y724" s="56"/>
      <c r="Z724" s="56"/>
      <c r="AA724" s="56"/>
      <c r="AB724" s="56"/>
      <c r="AC724" s="56"/>
      <c r="AD724" s="56"/>
      <c r="AE724" s="56"/>
      <c r="AF724" s="56"/>
      <c r="AG724" s="56"/>
      <c r="AH724" s="56"/>
      <c r="AI724" s="56"/>
      <c r="AJ724" s="56"/>
    </row>
    <row r="725" ht="28.5" customHeight="1">
      <c r="A725" s="85">
        <v>721.0</v>
      </c>
      <c r="B725" s="79" t="s">
        <v>770</v>
      </c>
      <c r="C725" s="79" t="s">
        <v>1563</v>
      </c>
      <c r="D725" s="79" t="s">
        <v>230</v>
      </c>
      <c r="E725" s="86" t="s">
        <v>145</v>
      </c>
      <c r="F725" s="87">
        <v>208.0</v>
      </c>
      <c r="G725" s="105">
        <v>44243.0</v>
      </c>
      <c r="H725" s="93" t="s">
        <v>1591</v>
      </c>
      <c r="I725" s="93" t="s">
        <v>1592</v>
      </c>
      <c r="J725" s="93" t="s">
        <v>147</v>
      </c>
      <c r="K725" s="93"/>
      <c r="L725" s="93">
        <v>2.0</v>
      </c>
      <c r="M725" s="93" t="s">
        <v>147</v>
      </c>
      <c r="N725" s="89"/>
      <c r="O725" s="90"/>
      <c r="P725" s="89" t="s">
        <v>1593</v>
      </c>
      <c r="Q725" s="92"/>
      <c r="R725" s="56"/>
      <c r="S725" s="56"/>
      <c r="T725" s="56"/>
      <c r="U725" s="56"/>
      <c r="V725" s="56"/>
      <c r="W725" s="56"/>
      <c r="X725" s="56"/>
      <c r="Y725" s="56"/>
      <c r="Z725" s="56"/>
      <c r="AA725" s="56"/>
      <c r="AB725" s="56"/>
      <c r="AC725" s="56"/>
      <c r="AD725" s="56"/>
      <c r="AE725" s="56"/>
      <c r="AF725" s="56"/>
      <c r="AG725" s="56"/>
      <c r="AH725" s="56"/>
      <c r="AI725" s="56"/>
      <c r="AJ725" s="56"/>
    </row>
    <row r="726" ht="28.5" customHeight="1">
      <c r="A726" s="78">
        <v>722.0</v>
      </c>
      <c r="B726" s="79" t="s">
        <v>142</v>
      </c>
      <c r="C726" s="79" t="s">
        <v>150</v>
      </c>
      <c r="D726" s="79" t="s">
        <v>230</v>
      </c>
      <c r="E726" s="93" t="s">
        <v>1594</v>
      </c>
      <c r="F726" s="87">
        <v>18.0</v>
      </c>
      <c r="G726" s="105">
        <v>44208.0</v>
      </c>
      <c r="H726" s="93" t="s">
        <v>1595</v>
      </c>
      <c r="I726" s="93" t="s">
        <v>1596</v>
      </c>
      <c r="J726" s="93"/>
      <c r="K726" s="93" t="s">
        <v>147</v>
      </c>
      <c r="L726" s="93" t="s">
        <v>148</v>
      </c>
      <c r="M726" s="93" t="s">
        <v>147</v>
      </c>
      <c r="N726" s="89"/>
      <c r="O726" s="90"/>
      <c r="P726" s="89" t="s">
        <v>1597</v>
      </c>
      <c r="Q726" s="92"/>
      <c r="R726" s="56"/>
      <c r="S726" s="56"/>
      <c r="T726" s="56"/>
      <c r="U726" s="56"/>
      <c r="V726" s="56"/>
      <c r="W726" s="56"/>
      <c r="X726" s="56"/>
      <c r="Y726" s="56"/>
      <c r="Z726" s="56"/>
      <c r="AA726" s="56"/>
      <c r="AB726" s="56"/>
      <c r="AC726" s="56"/>
      <c r="AD726" s="56"/>
      <c r="AE726" s="56"/>
      <c r="AF726" s="56"/>
      <c r="AG726" s="56"/>
      <c r="AH726" s="56"/>
      <c r="AI726" s="56"/>
      <c r="AJ726" s="56"/>
    </row>
    <row r="727" ht="28.5" customHeight="1">
      <c r="A727" s="85">
        <v>723.0</v>
      </c>
      <c r="B727" s="79" t="s">
        <v>1523</v>
      </c>
      <c r="C727" s="79" t="s">
        <v>1536</v>
      </c>
      <c r="D727" s="79" t="s">
        <v>161</v>
      </c>
      <c r="E727" s="93" t="s">
        <v>1598</v>
      </c>
      <c r="F727" s="87">
        <v>254.0</v>
      </c>
      <c r="G727" s="105">
        <v>36577.0</v>
      </c>
      <c r="H727" s="93" t="s">
        <v>1599</v>
      </c>
      <c r="I727" s="93"/>
      <c r="J727" s="93" t="s">
        <v>147</v>
      </c>
      <c r="K727" s="93"/>
      <c r="L727" s="93" t="s">
        <v>1600</v>
      </c>
      <c r="M727" s="93" t="s">
        <v>147</v>
      </c>
      <c r="N727" s="89" t="s">
        <v>147</v>
      </c>
      <c r="O727" s="90"/>
      <c r="P727" s="89" t="s">
        <v>1601</v>
      </c>
      <c r="Q727" s="92"/>
      <c r="R727" s="56"/>
      <c r="S727" s="56"/>
      <c r="T727" s="56"/>
      <c r="U727" s="56"/>
      <c r="V727" s="56"/>
      <c r="W727" s="56"/>
      <c r="X727" s="56"/>
      <c r="Y727" s="56"/>
      <c r="Z727" s="56"/>
      <c r="AA727" s="56"/>
      <c r="AB727" s="56"/>
      <c r="AC727" s="56"/>
      <c r="AD727" s="56"/>
      <c r="AE727" s="56"/>
      <c r="AF727" s="56"/>
      <c r="AG727" s="56"/>
      <c r="AH727" s="56"/>
      <c r="AI727" s="56"/>
      <c r="AJ727" s="56"/>
    </row>
    <row r="728" ht="28.5" customHeight="1">
      <c r="A728" s="85">
        <v>724.0</v>
      </c>
      <c r="B728" s="79" t="s">
        <v>1523</v>
      </c>
      <c r="C728" s="79" t="s">
        <v>1536</v>
      </c>
      <c r="D728" s="79" t="s">
        <v>161</v>
      </c>
      <c r="E728" s="93" t="s">
        <v>1598</v>
      </c>
      <c r="F728" s="87">
        <v>1080.0</v>
      </c>
      <c r="G728" s="105">
        <v>42150.0</v>
      </c>
      <c r="H728" s="93" t="s">
        <v>1602</v>
      </c>
      <c r="I728" s="93"/>
      <c r="J728" s="93" t="s">
        <v>147</v>
      </c>
      <c r="K728" s="93"/>
      <c r="L728" s="93" t="s">
        <v>1603</v>
      </c>
      <c r="M728" s="93" t="s">
        <v>147</v>
      </c>
      <c r="N728" s="89" t="s">
        <v>147</v>
      </c>
      <c r="O728" s="90"/>
      <c r="P728" s="89" t="s">
        <v>1604</v>
      </c>
      <c r="Q728" s="92"/>
      <c r="R728" s="56"/>
      <c r="S728" s="56"/>
      <c r="T728" s="56"/>
      <c r="U728" s="56"/>
      <c r="V728" s="56"/>
      <c r="W728" s="56"/>
      <c r="X728" s="56"/>
      <c r="Y728" s="56"/>
      <c r="Z728" s="56"/>
      <c r="AA728" s="56"/>
      <c r="AB728" s="56"/>
      <c r="AC728" s="56"/>
      <c r="AD728" s="56"/>
      <c r="AE728" s="56"/>
      <c r="AF728" s="56"/>
      <c r="AG728" s="56"/>
      <c r="AH728" s="56"/>
      <c r="AI728" s="56"/>
      <c r="AJ728" s="56"/>
    </row>
    <row r="729" ht="28.5" customHeight="1">
      <c r="A729" s="78">
        <v>725.0</v>
      </c>
      <c r="B729" s="79" t="s">
        <v>770</v>
      </c>
      <c r="C729" s="79" t="s">
        <v>1563</v>
      </c>
      <c r="D729" s="79" t="s">
        <v>161</v>
      </c>
      <c r="E729" s="93" t="s">
        <v>1605</v>
      </c>
      <c r="F729" s="87">
        <v>55.0</v>
      </c>
      <c r="G729" s="105">
        <v>44249.0</v>
      </c>
      <c r="H729" s="93" t="s">
        <v>1606</v>
      </c>
      <c r="I729" s="93" t="s">
        <v>1607</v>
      </c>
      <c r="J729" s="93" t="s">
        <v>147</v>
      </c>
      <c r="K729" s="93"/>
      <c r="L729" s="93" t="s">
        <v>1608</v>
      </c>
      <c r="M729" s="93" t="s">
        <v>147</v>
      </c>
      <c r="N729" s="89"/>
      <c r="O729" s="90"/>
      <c r="P729" s="89" t="s">
        <v>1609</v>
      </c>
      <c r="Q729" s="92"/>
      <c r="R729" s="56"/>
      <c r="S729" s="56"/>
      <c r="T729" s="56"/>
      <c r="U729" s="56"/>
      <c r="V729" s="56"/>
      <c r="W729" s="56"/>
      <c r="X729" s="56"/>
      <c r="Y729" s="56"/>
      <c r="Z729" s="56"/>
      <c r="AA729" s="56"/>
      <c r="AB729" s="56"/>
      <c r="AC729" s="56"/>
      <c r="AD729" s="56"/>
      <c r="AE729" s="56"/>
      <c r="AF729" s="56"/>
      <c r="AG729" s="56"/>
      <c r="AH729" s="56"/>
      <c r="AI729" s="56"/>
      <c r="AJ729" s="56"/>
    </row>
    <row r="730" ht="28.5" customHeight="1">
      <c r="A730" s="85">
        <v>726.0</v>
      </c>
      <c r="B730" s="79" t="s">
        <v>770</v>
      </c>
      <c r="C730" s="79" t="s">
        <v>1563</v>
      </c>
      <c r="D730" s="79" t="s">
        <v>230</v>
      </c>
      <c r="E730" s="93" t="s">
        <v>1610</v>
      </c>
      <c r="F730" s="87">
        <v>222.0</v>
      </c>
      <c r="G730" s="105">
        <v>44252.0</v>
      </c>
      <c r="H730" s="93" t="s">
        <v>1611</v>
      </c>
      <c r="I730" s="93" t="s">
        <v>1612</v>
      </c>
      <c r="J730" s="93" t="s">
        <v>147</v>
      </c>
      <c r="K730" s="93"/>
      <c r="L730" s="93" t="s">
        <v>148</v>
      </c>
      <c r="M730" s="93" t="s">
        <v>147</v>
      </c>
      <c r="N730" s="89"/>
      <c r="O730" s="90"/>
      <c r="P730" s="89"/>
      <c r="Q730" s="92"/>
      <c r="R730" s="56"/>
      <c r="S730" s="56"/>
      <c r="T730" s="56"/>
      <c r="U730" s="56"/>
      <c r="V730" s="56"/>
      <c r="W730" s="56"/>
      <c r="X730" s="56"/>
      <c r="Y730" s="56"/>
      <c r="Z730" s="56"/>
      <c r="AA730" s="56"/>
      <c r="AB730" s="56"/>
      <c r="AC730" s="56"/>
      <c r="AD730" s="56"/>
      <c r="AE730" s="56"/>
      <c r="AF730" s="56"/>
      <c r="AG730" s="56"/>
      <c r="AH730" s="56"/>
      <c r="AI730" s="56"/>
      <c r="AJ730" s="56"/>
    </row>
    <row r="731" ht="28.5" customHeight="1">
      <c r="A731" s="85">
        <v>727.0</v>
      </c>
      <c r="B731" s="79" t="s">
        <v>770</v>
      </c>
      <c r="C731" s="79" t="s">
        <v>1563</v>
      </c>
      <c r="D731" s="79" t="s">
        <v>230</v>
      </c>
      <c r="E731" s="93" t="s">
        <v>1610</v>
      </c>
      <c r="F731" s="87">
        <v>223.0</v>
      </c>
      <c r="G731" s="105">
        <v>44252.0</v>
      </c>
      <c r="H731" s="93" t="s">
        <v>1613</v>
      </c>
      <c r="I731" s="93" t="s">
        <v>1614</v>
      </c>
      <c r="J731" s="93" t="s">
        <v>147</v>
      </c>
      <c r="K731" s="93"/>
      <c r="L731" s="93" t="s">
        <v>148</v>
      </c>
      <c r="M731" s="93" t="s">
        <v>147</v>
      </c>
      <c r="N731" s="89"/>
      <c r="O731" s="90"/>
      <c r="P731" s="89"/>
      <c r="Q731" s="92"/>
      <c r="R731" s="56"/>
      <c r="S731" s="56"/>
      <c r="T731" s="56"/>
      <c r="U731" s="56"/>
      <c r="V731" s="56"/>
      <c r="W731" s="56"/>
      <c r="X731" s="56"/>
      <c r="Y731" s="56"/>
      <c r="Z731" s="56"/>
      <c r="AA731" s="56"/>
      <c r="AB731" s="56"/>
      <c r="AC731" s="56"/>
      <c r="AD731" s="56"/>
      <c r="AE731" s="56"/>
      <c r="AF731" s="56"/>
      <c r="AG731" s="56"/>
      <c r="AH731" s="56"/>
      <c r="AI731" s="56"/>
      <c r="AJ731" s="56"/>
    </row>
    <row r="732" ht="28.5" customHeight="1">
      <c r="A732" s="78">
        <v>728.0</v>
      </c>
      <c r="B732" s="79" t="s">
        <v>770</v>
      </c>
      <c r="C732" s="79" t="s">
        <v>1563</v>
      </c>
      <c r="D732" s="79" t="s">
        <v>230</v>
      </c>
      <c r="E732" s="93" t="s">
        <v>1610</v>
      </c>
      <c r="F732" s="87">
        <v>392.0</v>
      </c>
      <c r="G732" s="105">
        <v>44280.0</v>
      </c>
      <c r="H732" s="93" t="s">
        <v>1615</v>
      </c>
      <c r="I732" s="93" t="s">
        <v>1616</v>
      </c>
      <c r="J732" s="93" t="s">
        <v>147</v>
      </c>
      <c r="K732" s="93"/>
      <c r="L732" s="93" t="s">
        <v>148</v>
      </c>
      <c r="M732" s="93" t="s">
        <v>147</v>
      </c>
      <c r="N732" s="89"/>
      <c r="O732" s="90"/>
      <c r="P732" s="89"/>
      <c r="Q732" s="92"/>
      <c r="R732" s="56"/>
      <c r="S732" s="56"/>
      <c r="T732" s="56"/>
      <c r="U732" s="56"/>
      <c r="V732" s="56"/>
      <c r="W732" s="56"/>
      <c r="X732" s="56"/>
      <c r="Y732" s="56"/>
      <c r="Z732" s="56"/>
      <c r="AA732" s="56"/>
      <c r="AB732" s="56"/>
      <c r="AC732" s="56"/>
      <c r="AD732" s="56"/>
      <c r="AE732" s="56"/>
      <c r="AF732" s="56"/>
      <c r="AG732" s="56"/>
      <c r="AH732" s="56"/>
      <c r="AI732" s="56"/>
      <c r="AJ732" s="56"/>
    </row>
    <row r="733" ht="28.5" customHeight="1">
      <c r="A733" s="85">
        <v>729.0</v>
      </c>
      <c r="B733" s="79" t="s">
        <v>770</v>
      </c>
      <c r="C733" s="79" t="s">
        <v>1563</v>
      </c>
      <c r="D733" s="79" t="s">
        <v>161</v>
      </c>
      <c r="E733" s="93" t="s">
        <v>1605</v>
      </c>
      <c r="F733" s="87">
        <v>135.0</v>
      </c>
      <c r="G733" s="105">
        <v>44291.0</v>
      </c>
      <c r="H733" s="93" t="s">
        <v>1617</v>
      </c>
      <c r="I733" s="93" t="s">
        <v>1618</v>
      </c>
      <c r="J733" s="93" t="s">
        <v>147</v>
      </c>
      <c r="K733" s="93"/>
      <c r="L733" s="93" t="s">
        <v>1619</v>
      </c>
      <c r="M733" s="93"/>
      <c r="N733" s="89"/>
      <c r="O733" s="90" t="s">
        <v>147</v>
      </c>
      <c r="P733" s="89" t="s">
        <v>1620</v>
      </c>
      <c r="Q733" s="92"/>
      <c r="R733" s="56"/>
      <c r="S733" s="56"/>
      <c r="T733" s="56"/>
      <c r="U733" s="56"/>
      <c r="V733" s="56"/>
      <c r="W733" s="56"/>
      <c r="X733" s="56"/>
      <c r="Y733" s="56"/>
      <c r="Z733" s="56"/>
      <c r="AA733" s="56"/>
      <c r="AB733" s="56"/>
      <c r="AC733" s="56"/>
      <c r="AD733" s="56"/>
      <c r="AE733" s="56"/>
      <c r="AF733" s="56"/>
      <c r="AG733" s="56"/>
      <c r="AH733" s="56"/>
      <c r="AI733" s="56"/>
      <c r="AJ733" s="56"/>
    </row>
    <row r="734" ht="28.5" customHeight="1">
      <c r="A734" s="85">
        <v>730.0</v>
      </c>
      <c r="B734" s="79" t="s">
        <v>770</v>
      </c>
      <c r="C734" s="79" t="s">
        <v>1563</v>
      </c>
      <c r="D734" s="79" t="s">
        <v>161</v>
      </c>
      <c r="E734" s="93" t="s">
        <v>1605</v>
      </c>
      <c r="F734" s="87">
        <v>144.0</v>
      </c>
      <c r="G734" s="105">
        <v>44301.0</v>
      </c>
      <c r="H734" s="93" t="s">
        <v>1621</v>
      </c>
      <c r="I734" s="93" t="s">
        <v>1622</v>
      </c>
      <c r="J734" s="93" t="s">
        <v>147</v>
      </c>
      <c r="K734" s="93"/>
      <c r="L734" s="93" t="s">
        <v>1623</v>
      </c>
      <c r="M734" s="93"/>
      <c r="N734" s="89"/>
      <c r="O734" s="90" t="s">
        <v>147</v>
      </c>
      <c r="P734" s="89" t="s">
        <v>1624</v>
      </c>
      <c r="Q734" s="92"/>
      <c r="R734" s="56"/>
      <c r="S734" s="56"/>
      <c r="T734" s="56"/>
      <c r="U734" s="56"/>
      <c r="V734" s="56"/>
      <c r="W734" s="56"/>
      <c r="X734" s="56"/>
      <c r="Y734" s="56"/>
      <c r="Z734" s="56"/>
      <c r="AA734" s="56"/>
      <c r="AB734" s="56"/>
      <c r="AC734" s="56"/>
      <c r="AD734" s="56"/>
      <c r="AE734" s="56"/>
      <c r="AF734" s="56"/>
      <c r="AG734" s="56"/>
      <c r="AH734" s="56"/>
      <c r="AI734" s="56"/>
      <c r="AJ734" s="56"/>
    </row>
    <row r="735" ht="28.5" customHeight="1">
      <c r="A735" s="78">
        <v>731.0</v>
      </c>
      <c r="B735" s="79" t="s">
        <v>770</v>
      </c>
      <c r="C735" s="79" t="s">
        <v>1563</v>
      </c>
      <c r="D735" s="79" t="s">
        <v>161</v>
      </c>
      <c r="E735" s="93" t="s">
        <v>1605</v>
      </c>
      <c r="F735" s="87">
        <v>148.0</v>
      </c>
      <c r="G735" s="105">
        <v>44306.0</v>
      </c>
      <c r="H735" s="93" t="s">
        <v>1625</v>
      </c>
      <c r="I735" s="93" t="s">
        <v>1626</v>
      </c>
      <c r="J735" s="93" t="s">
        <v>147</v>
      </c>
      <c r="K735" s="93"/>
      <c r="L735" s="93" t="s">
        <v>1627</v>
      </c>
      <c r="M735" s="93"/>
      <c r="N735" s="89"/>
      <c r="O735" s="90" t="s">
        <v>147</v>
      </c>
      <c r="P735" s="89" t="s">
        <v>1628</v>
      </c>
      <c r="Q735" s="92"/>
      <c r="R735" s="56"/>
      <c r="S735" s="56"/>
      <c r="T735" s="56"/>
      <c r="U735" s="56"/>
      <c r="V735" s="56"/>
      <c r="W735" s="56"/>
      <c r="X735" s="56"/>
      <c r="Y735" s="56"/>
      <c r="Z735" s="56"/>
      <c r="AA735" s="56"/>
      <c r="AB735" s="56"/>
      <c r="AC735" s="56"/>
      <c r="AD735" s="56"/>
      <c r="AE735" s="56"/>
      <c r="AF735" s="56"/>
      <c r="AG735" s="56"/>
      <c r="AH735" s="56"/>
      <c r="AI735" s="56"/>
      <c r="AJ735" s="56"/>
    </row>
    <row r="736" ht="28.5" customHeight="1">
      <c r="A736" s="85">
        <v>732.0</v>
      </c>
      <c r="B736" s="79" t="s">
        <v>770</v>
      </c>
      <c r="C736" s="79" t="s">
        <v>1563</v>
      </c>
      <c r="D736" s="79" t="s">
        <v>161</v>
      </c>
      <c r="E736" s="93" t="s">
        <v>1605</v>
      </c>
      <c r="F736" s="87">
        <v>157.0</v>
      </c>
      <c r="G736" s="105">
        <v>44311.0</v>
      </c>
      <c r="H736" s="93" t="s">
        <v>1625</v>
      </c>
      <c r="I736" s="93" t="s">
        <v>1629</v>
      </c>
      <c r="J736" s="93" t="s">
        <v>147</v>
      </c>
      <c r="K736" s="93"/>
      <c r="L736" s="93" t="s">
        <v>1630</v>
      </c>
      <c r="M736" s="93"/>
      <c r="N736" s="89"/>
      <c r="O736" s="90" t="s">
        <v>147</v>
      </c>
      <c r="P736" s="89"/>
      <c r="Q736" s="92"/>
      <c r="R736" s="56"/>
      <c r="S736" s="56"/>
      <c r="T736" s="56"/>
      <c r="U736" s="56"/>
      <c r="V736" s="56"/>
      <c r="W736" s="56"/>
      <c r="X736" s="56"/>
      <c r="Y736" s="56"/>
      <c r="Z736" s="56"/>
      <c r="AA736" s="56"/>
      <c r="AB736" s="56"/>
      <c r="AC736" s="56"/>
      <c r="AD736" s="56"/>
      <c r="AE736" s="56"/>
      <c r="AF736" s="56"/>
      <c r="AG736" s="56"/>
      <c r="AH736" s="56"/>
      <c r="AI736" s="56"/>
      <c r="AJ736" s="56"/>
    </row>
    <row r="737" ht="28.5" customHeight="1">
      <c r="A737" s="85">
        <v>733.0</v>
      </c>
      <c r="B737" s="79" t="s">
        <v>770</v>
      </c>
      <c r="C737" s="79" t="s">
        <v>1563</v>
      </c>
      <c r="D737" s="79" t="s">
        <v>161</v>
      </c>
      <c r="E737" s="93" t="s">
        <v>1605</v>
      </c>
      <c r="F737" s="87">
        <v>162.0</v>
      </c>
      <c r="G737" s="105">
        <v>44320.0</v>
      </c>
      <c r="H737" s="93" t="s">
        <v>1625</v>
      </c>
      <c r="I737" s="93" t="s">
        <v>1631</v>
      </c>
      <c r="J737" s="93" t="s">
        <v>147</v>
      </c>
      <c r="K737" s="93"/>
      <c r="L737" s="93" t="s">
        <v>1632</v>
      </c>
      <c r="M737" s="93"/>
      <c r="N737" s="89"/>
      <c r="O737" s="90" t="s">
        <v>147</v>
      </c>
      <c r="P737" s="89" t="s">
        <v>1633</v>
      </c>
      <c r="Q737" s="92"/>
      <c r="R737" s="56"/>
      <c r="S737" s="56"/>
      <c r="T737" s="56"/>
      <c r="U737" s="56"/>
      <c r="V737" s="56"/>
      <c r="W737" s="56"/>
      <c r="X737" s="56"/>
      <c r="Y737" s="56"/>
      <c r="Z737" s="56"/>
      <c r="AA737" s="56"/>
      <c r="AB737" s="56"/>
      <c r="AC737" s="56"/>
      <c r="AD737" s="56"/>
      <c r="AE737" s="56"/>
      <c r="AF737" s="56"/>
      <c r="AG737" s="56"/>
      <c r="AH737" s="56"/>
      <c r="AI737" s="56"/>
      <c r="AJ737" s="56"/>
    </row>
    <row r="738" ht="28.5" customHeight="1">
      <c r="A738" s="78">
        <v>734.0</v>
      </c>
      <c r="B738" s="79" t="s">
        <v>770</v>
      </c>
      <c r="C738" s="79" t="s">
        <v>1563</v>
      </c>
      <c r="D738" s="79" t="s">
        <v>161</v>
      </c>
      <c r="E738" s="93" t="s">
        <v>1605</v>
      </c>
      <c r="F738" s="87">
        <v>172.0</v>
      </c>
      <c r="G738" s="105">
        <v>44327.0</v>
      </c>
      <c r="H738" s="93" t="s">
        <v>1625</v>
      </c>
      <c r="I738" s="93" t="s">
        <v>1634</v>
      </c>
      <c r="J738" s="93" t="s">
        <v>147</v>
      </c>
      <c r="K738" s="93"/>
      <c r="L738" s="93" t="s">
        <v>1632</v>
      </c>
      <c r="M738" s="93"/>
      <c r="N738" s="89"/>
      <c r="O738" s="90" t="s">
        <v>147</v>
      </c>
      <c r="P738" s="89" t="s">
        <v>1635</v>
      </c>
      <c r="Q738" s="92"/>
      <c r="R738" s="56"/>
      <c r="S738" s="56"/>
      <c r="T738" s="56"/>
      <c r="U738" s="56"/>
      <c r="V738" s="56"/>
      <c r="W738" s="56"/>
      <c r="X738" s="56"/>
      <c r="Y738" s="56"/>
      <c r="Z738" s="56"/>
      <c r="AA738" s="56"/>
      <c r="AB738" s="56"/>
      <c r="AC738" s="56"/>
      <c r="AD738" s="56"/>
      <c r="AE738" s="56"/>
      <c r="AF738" s="56"/>
      <c r="AG738" s="56"/>
      <c r="AH738" s="56"/>
      <c r="AI738" s="56"/>
      <c r="AJ738" s="56"/>
    </row>
    <row r="739" ht="28.5" customHeight="1">
      <c r="A739" s="85">
        <v>735.0</v>
      </c>
      <c r="B739" s="79" t="s">
        <v>770</v>
      </c>
      <c r="C739" s="79" t="s">
        <v>1563</v>
      </c>
      <c r="D739" s="79" t="s">
        <v>144</v>
      </c>
      <c r="E739" s="93" t="s">
        <v>1636</v>
      </c>
      <c r="F739" s="87">
        <v>2088.0</v>
      </c>
      <c r="G739" s="105">
        <v>44328.0</v>
      </c>
      <c r="H739" s="93" t="s">
        <v>1637</v>
      </c>
      <c r="I739" s="93" t="s">
        <v>1638</v>
      </c>
      <c r="J739" s="93" t="s">
        <v>147</v>
      </c>
      <c r="K739" s="93"/>
      <c r="L739" s="93" t="s">
        <v>148</v>
      </c>
      <c r="M739" s="93" t="s">
        <v>147</v>
      </c>
      <c r="N739" s="89"/>
      <c r="O739" s="90"/>
      <c r="P739" s="89"/>
      <c r="Q739" s="92"/>
      <c r="R739" s="56"/>
      <c r="S739" s="56"/>
      <c r="T739" s="56"/>
      <c r="U739" s="56"/>
      <c r="V739" s="56"/>
      <c r="W739" s="56"/>
      <c r="X739" s="56"/>
      <c r="Y739" s="56"/>
      <c r="Z739" s="56"/>
      <c r="AA739" s="56"/>
      <c r="AB739" s="56"/>
      <c r="AC739" s="56"/>
      <c r="AD739" s="56"/>
      <c r="AE739" s="56"/>
      <c r="AF739" s="56"/>
      <c r="AG739" s="56"/>
      <c r="AH739" s="56"/>
      <c r="AI739" s="56"/>
      <c r="AJ739" s="56"/>
    </row>
    <row r="740" ht="28.5" customHeight="1">
      <c r="A740" s="85">
        <v>736.0</v>
      </c>
      <c r="B740" s="79" t="s">
        <v>770</v>
      </c>
      <c r="C740" s="79" t="s">
        <v>1563</v>
      </c>
      <c r="D740" s="79" t="s">
        <v>161</v>
      </c>
      <c r="E740" s="93" t="s">
        <v>1605</v>
      </c>
      <c r="F740" s="87">
        <v>180.0</v>
      </c>
      <c r="G740" s="105">
        <v>44335.0</v>
      </c>
      <c r="H740" s="93" t="s">
        <v>1625</v>
      </c>
      <c r="I740" s="93" t="s">
        <v>1639</v>
      </c>
      <c r="J740" s="93" t="s">
        <v>147</v>
      </c>
      <c r="K740" s="93"/>
      <c r="L740" s="93" t="s">
        <v>1632</v>
      </c>
      <c r="M740" s="93"/>
      <c r="N740" s="89"/>
      <c r="O740" s="90" t="s">
        <v>147</v>
      </c>
      <c r="P740" s="89" t="s">
        <v>1640</v>
      </c>
      <c r="Q740" s="92"/>
      <c r="R740" s="56"/>
      <c r="S740" s="56"/>
      <c r="T740" s="56"/>
      <c r="U740" s="56"/>
      <c r="V740" s="56"/>
      <c r="W740" s="56"/>
      <c r="X740" s="56"/>
      <c r="Y740" s="56"/>
      <c r="Z740" s="56"/>
      <c r="AA740" s="56"/>
      <c r="AB740" s="56"/>
      <c r="AC740" s="56"/>
      <c r="AD740" s="56"/>
      <c r="AE740" s="56"/>
      <c r="AF740" s="56"/>
      <c r="AG740" s="56"/>
      <c r="AH740" s="56"/>
      <c r="AI740" s="56"/>
      <c r="AJ740" s="56"/>
    </row>
    <row r="741" ht="28.5" customHeight="1">
      <c r="A741" s="78">
        <v>737.0</v>
      </c>
      <c r="B741" s="79" t="s">
        <v>770</v>
      </c>
      <c r="C741" s="79" t="s">
        <v>1563</v>
      </c>
      <c r="D741" s="79" t="s">
        <v>161</v>
      </c>
      <c r="E741" s="93" t="s">
        <v>1605</v>
      </c>
      <c r="F741" s="87">
        <v>186.0</v>
      </c>
      <c r="G741" s="105">
        <v>44341.0</v>
      </c>
      <c r="H741" s="93" t="s">
        <v>1625</v>
      </c>
      <c r="I741" s="93" t="s">
        <v>1641</v>
      </c>
      <c r="J741" s="93" t="s">
        <v>147</v>
      </c>
      <c r="K741" s="93"/>
      <c r="L741" s="93" t="s">
        <v>1632</v>
      </c>
      <c r="M741" s="93"/>
      <c r="N741" s="89"/>
      <c r="O741" s="90" t="s">
        <v>147</v>
      </c>
      <c r="P741" s="89" t="s">
        <v>1642</v>
      </c>
      <c r="Q741" s="92"/>
      <c r="R741" s="56"/>
      <c r="S741" s="56"/>
      <c r="T741" s="56"/>
      <c r="U741" s="56"/>
      <c r="V741" s="56"/>
      <c r="W741" s="56"/>
      <c r="X741" s="56"/>
      <c r="Y741" s="56"/>
      <c r="Z741" s="56"/>
      <c r="AA741" s="56"/>
      <c r="AB741" s="56"/>
      <c r="AC741" s="56"/>
      <c r="AD741" s="56"/>
      <c r="AE741" s="56"/>
      <c r="AF741" s="56"/>
      <c r="AG741" s="56"/>
      <c r="AH741" s="56"/>
      <c r="AI741" s="56"/>
      <c r="AJ741" s="56"/>
    </row>
    <row r="742" ht="28.5" customHeight="1">
      <c r="A742" s="85">
        <v>738.0</v>
      </c>
      <c r="B742" s="79" t="s">
        <v>770</v>
      </c>
      <c r="C742" s="79" t="s">
        <v>1563</v>
      </c>
      <c r="D742" s="79" t="s">
        <v>230</v>
      </c>
      <c r="E742" s="93" t="s">
        <v>1610</v>
      </c>
      <c r="F742" s="87">
        <v>738.0</v>
      </c>
      <c r="G742" s="105">
        <v>44342.0</v>
      </c>
      <c r="H742" s="93" t="s">
        <v>1643</v>
      </c>
      <c r="I742" s="93" t="s">
        <v>1644</v>
      </c>
      <c r="J742" s="93" t="s">
        <v>147</v>
      </c>
      <c r="K742" s="93"/>
      <c r="L742" s="93" t="s">
        <v>23</v>
      </c>
      <c r="M742" s="93"/>
      <c r="N742" s="89"/>
      <c r="O742" s="90" t="s">
        <v>147</v>
      </c>
      <c r="P742" s="89" t="s">
        <v>1645</v>
      </c>
      <c r="Q742" s="92"/>
      <c r="R742" s="56"/>
      <c r="S742" s="56"/>
      <c r="T742" s="56"/>
      <c r="U742" s="56"/>
      <c r="V742" s="56"/>
      <c r="W742" s="56"/>
      <c r="X742" s="56"/>
      <c r="Y742" s="56"/>
      <c r="Z742" s="56"/>
      <c r="AA742" s="56"/>
      <c r="AB742" s="56"/>
      <c r="AC742" s="56"/>
      <c r="AD742" s="56"/>
      <c r="AE742" s="56"/>
      <c r="AF742" s="56"/>
      <c r="AG742" s="56"/>
      <c r="AH742" s="56"/>
      <c r="AI742" s="56"/>
      <c r="AJ742" s="56"/>
    </row>
    <row r="743" ht="28.5" customHeight="1">
      <c r="A743" s="85">
        <v>739.0</v>
      </c>
      <c r="B743" s="79" t="s">
        <v>770</v>
      </c>
      <c r="C743" s="79" t="s">
        <v>1563</v>
      </c>
      <c r="D743" s="79" t="s">
        <v>161</v>
      </c>
      <c r="E743" s="93" t="s">
        <v>1598</v>
      </c>
      <c r="F743" s="87">
        <v>580.0</v>
      </c>
      <c r="G743" s="105">
        <v>44347.0</v>
      </c>
      <c r="H743" s="93" t="s">
        <v>1646</v>
      </c>
      <c r="I743" s="93" t="s">
        <v>1647</v>
      </c>
      <c r="J743" s="93" t="s">
        <v>147</v>
      </c>
      <c r="K743" s="93"/>
      <c r="L743" s="93" t="s">
        <v>1648</v>
      </c>
      <c r="M743" s="93" t="s">
        <v>147</v>
      </c>
      <c r="N743" s="89"/>
      <c r="O743" s="90"/>
      <c r="P743" s="89" t="s">
        <v>1649</v>
      </c>
      <c r="Q743" s="92"/>
      <c r="R743" s="56"/>
      <c r="S743" s="56"/>
      <c r="T743" s="56"/>
      <c r="U743" s="56"/>
      <c r="V743" s="56"/>
      <c r="W743" s="56"/>
      <c r="X743" s="56"/>
      <c r="Y743" s="56"/>
      <c r="Z743" s="56"/>
      <c r="AA743" s="56"/>
      <c r="AB743" s="56"/>
      <c r="AC743" s="56"/>
      <c r="AD743" s="56"/>
      <c r="AE743" s="56"/>
      <c r="AF743" s="56"/>
      <c r="AG743" s="56"/>
      <c r="AH743" s="56"/>
      <c r="AI743" s="56"/>
      <c r="AJ743" s="56"/>
    </row>
    <row r="744" ht="28.5" customHeight="1">
      <c r="A744" s="78">
        <v>740.0</v>
      </c>
      <c r="B744" s="79" t="s">
        <v>770</v>
      </c>
      <c r="C744" s="79" t="s">
        <v>1563</v>
      </c>
      <c r="D744" s="79" t="s">
        <v>161</v>
      </c>
      <c r="E744" s="93" t="s">
        <v>1605</v>
      </c>
      <c r="F744" s="87">
        <v>190.0</v>
      </c>
      <c r="G744" s="105">
        <v>44348.0</v>
      </c>
      <c r="H744" s="93" t="s">
        <v>1625</v>
      </c>
      <c r="I744" s="93" t="s">
        <v>1650</v>
      </c>
      <c r="J744" s="93" t="s">
        <v>147</v>
      </c>
      <c r="K744" s="93"/>
      <c r="L744" s="93" t="s">
        <v>1651</v>
      </c>
      <c r="M744" s="93"/>
      <c r="N744" s="89"/>
      <c r="O744" s="90" t="s">
        <v>147</v>
      </c>
      <c r="P744" s="89" t="s">
        <v>1652</v>
      </c>
      <c r="Q744" s="92"/>
      <c r="R744" s="56"/>
      <c r="S744" s="56"/>
      <c r="T744" s="56"/>
      <c r="U744" s="56"/>
      <c r="V744" s="56"/>
      <c r="W744" s="56"/>
      <c r="X744" s="56"/>
      <c r="Y744" s="56"/>
      <c r="Z744" s="56"/>
      <c r="AA744" s="56"/>
      <c r="AB744" s="56"/>
      <c r="AC744" s="56"/>
      <c r="AD744" s="56"/>
      <c r="AE744" s="56"/>
      <c r="AF744" s="56"/>
      <c r="AG744" s="56"/>
      <c r="AH744" s="56"/>
      <c r="AI744" s="56"/>
      <c r="AJ744" s="56"/>
    </row>
    <row r="745" ht="28.5" customHeight="1">
      <c r="A745" s="85">
        <v>741.0</v>
      </c>
      <c r="B745" s="79" t="s">
        <v>770</v>
      </c>
      <c r="C745" s="79" t="s">
        <v>1563</v>
      </c>
      <c r="D745" s="79" t="s">
        <v>161</v>
      </c>
      <c r="E745" s="93" t="s">
        <v>1605</v>
      </c>
      <c r="F745" s="87">
        <v>199.0</v>
      </c>
      <c r="G745" s="105">
        <v>44351.0</v>
      </c>
      <c r="H745" s="93" t="s">
        <v>1653</v>
      </c>
      <c r="I745" s="93" t="s">
        <v>1654</v>
      </c>
      <c r="J745" s="93" t="s">
        <v>147</v>
      </c>
      <c r="K745" s="93"/>
      <c r="L745" s="93" t="s">
        <v>1655</v>
      </c>
      <c r="M745" s="93" t="s">
        <v>147</v>
      </c>
      <c r="N745" s="89"/>
      <c r="O745" s="90"/>
      <c r="P745" s="89"/>
      <c r="Q745" s="92"/>
      <c r="R745" s="56"/>
      <c r="S745" s="56"/>
      <c r="T745" s="56"/>
      <c r="U745" s="56"/>
      <c r="V745" s="56"/>
      <c r="W745" s="56"/>
      <c r="X745" s="56"/>
      <c r="Y745" s="56"/>
      <c r="Z745" s="56"/>
      <c r="AA745" s="56"/>
      <c r="AB745" s="56"/>
      <c r="AC745" s="56"/>
      <c r="AD745" s="56"/>
      <c r="AE745" s="56"/>
      <c r="AF745" s="56"/>
      <c r="AG745" s="56"/>
      <c r="AH745" s="56"/>
      <c r="AI745" s="56"/>
      <c r="AJ745" s="56"/>
    </row>
    <row r="746" ht="28.5" customHeight="1">
      <c r="A746" s="85">
        <v>742.0</v>
      </c>
      <c r="B746" s="79" t="s">
        <v>770</v>
      </c>
      <c r="C746" s="79" t="s">
        <v>1563</v>
      </c>
      <c r="D746" s="79" t="s">
        <v>230</v>
      </c>
      <c r="E746" s="93" t="s">
        <v>1610</v>
      </c>
      <c r="F746" s="87">
        <v>777.0</v>
      </c>
      <c r="G746" s="105">
        <v>44349.0</v>
      </c>
      <c r="H746" s="93" t="s">
        <v>1656</v>
      </c>
      <c r="I746" s="93"/>
      <c r="J746" s="93" t="s">
        <v>147</v>
      </c>
      <c r="K746" s="93"/>
      <c r="L746" s="93" t="s">
        <v>148</v>
      </c>
      <c r="M746" s="93"/>
      <c r="N746" s="89"/>
      <c r="O746" s="90" t="s">
        <v>147</v>
      </c>
      <c r="P746" s="89" t="s">
        <v>1657</v>
      </c>
      <c r="Q746" s="92"/>
      <c r="R746" s="56"/>
      <c r="S746" s="56"/>
      <c r="T746" s="56"/>
      <c r="U746" s="56"/>
      <c r="V746" s="56"/>
      <c r="W746" s="56"/>
      <c r="X746" s="56"/>
      <c r="Y746" s="56"/>
      <c r="Z746" s="56"/>
      <c r="AA746" s="56"/>
      <c r="AB746" s="56"/>
      <c r="AC746" s="56"/>
      <c r="AD746" s="56"/>
      <c r="AE746" s="56"/>
      <c r="AF746" s="56"/>
      <c r="AG746" s="56"/>
      <c r="AH746" s="56"/>
      <c r="AI746" s="56"/>
      <c r="AJ746" s="56"/>
    </row>
    <row r="747" ht="28.5" customHeight="1">
      <c r="A747" s="78">
        <v>743.0</v>
      </c>
      <c r="B747" s="79" t="s">
        <v>1466</v>
      </c>
      <c r="C747" s="79" t="s">
        <v>1658</v>
      </c>
      <c r="D747" s="79" t="s">
        <v>161</v>
      </c>
      <c r="E747" s="93" t="s">
        <v>1598</v>
      </c>
      <c r="F747" s="87">
        <v>639.0</v>
      </c>
      <c r="G747" s="105">
        <v>43959.0</v>
      </c>
      <c r="H747" s="93" t="s">
        <v>1659</v>
      </c>
      <c r="I747" s="93" t="s">
        <v>1660</v>
      </c>
      <c r="J747" s="93" t="s">
        <v>147</v>
      </c>
      <c r="K747" s="93"/>
      <c r="L747" s="93" t="s">
        <v>148</v>
      </c>
      <c r="M747" s="93"/>
      <c r="N747" s="89" t="s">
        <v>147</v>
      </c>
      <c r="O747" s="90"/>
      <c r="P747" s="89" t="s">
        <v>1661</v>
      </c>
      <c r="Q747" s="92"/>
      <c r="R747" s="56"/>
      <c r="S747" s="56"/>
      <c r="T747" s="56"/>
      <c r="U747" s="56"/>
      <c r="V747" s="56"/>
      <c r="W747" s="56"/>
      <c r="X747" s="56"/>
      <c r="Y747" s="56"/>
      <c r="Z747" s="56"/>
      <c r="AA747" s="56"/>
      <c r="AB747" s="56"/>
      <c r="AC747" s="56"/>
      <c r="AD747" s="56"/>
      <c r="AE747" s="56"/>
      <c r="AF747" s="56"/>
      <c r="AG747" s="56"/>
      <c r="AH747" s="56"/>
      <c r="AI747" s="56"/>
      <c r="AJ747" s="56"/>
    </row>
    <row r="748" ht="28.5" customHeight="1">
      <c r="A748" s="85">
        <v>744.0</v>
      </c>
      <c r="B748" s="79" t="s">
        <v>1466</v>
      </c>
      <c r="C748" s="79" t="s">
        <v>1658</v>
      </c>
      <c r="D748" s="79" t="s">
        <v>161</v>
      </c>
      <c r="E748" s="93" t="s">
        <v>1598</v>
      </c>
      <c r="F748" s="87">
        <v>677.0</v>
      </c>
      <c r="G748" s="105">
        <v>43970.0</v>
      </c>
      <c r="H748" s="93" t="s">
        <v>1662</v>
      </c>
      <c r="I748" s="93" t="s">
        <v>1663</v>
      </c>
      <c r="J748" s="93" t="s">
        <v>147</v>
      </c>
      <c r="K748" s="93"/>
      <c r="L748" s="93" t="s">
        <v>148</v>
      </c>
      <c r="M748" s="93" t="s">
        <v>147</v>
      </c>
      <c r="N748" s="89"/>
      <c r="O748" s="90"/>
      <c r="P748" s="89" t="s">
        <v>1664</v>
      </c>
      <c r="Q748" s="92"/>
      <c r="R748" s="56"/>
      <c r="S748" s="56"/>
      <c r="T748" s="56"/>
      <c r="U748" s="56"/>
      <c r="V748" s="56"/>
      <c r="W748" s="56"/>
      <c r="X748" s="56"/>
      <c r="Y748" s="56"/>
      <c r="Z748" s="56"/>
      <c r="AA748" s="56"/>
      <c r="AB748" s="56"/>
      <c r="AC748" s="56"/>
      <c r="AD748" s="56"/>
      <c r="AE748" s="56"/>
      <c r="AF748" s="56"/>
      <c r="AG748" s="56"/>
      <c r="AH748" s="56"/>
      <c r="AI748" s="56"/>
      <c r="AJ748" s="56"/>
    </row>
    <row r="749" ht="28.5" customHeight="1">
      <c r="A749" s="78">
        <v>745.0</v>
      </c>
      <c r="B749" s="79" t="s">
        <v>1466</v>
      </c>
      <c r="C749" s="79" t="s">
        <v>1658</v>
      </c>
      <c r="D749" s="79" t="s">
        <v>230</v>
      </c>
      <c r="E749" s="93" t="s">
        <v>1665</v>
      </c>
      <c r="F749" s="87">
        <v>1129.0</v>
      </c>
      <c r="G749" s="105">
        <v>43971.0</v>
      </c>
      <c r="H749" s="93" t="s">
        <v>1666</v>
      </c>
      <c r="I749" s="93" t="s">
        <v>1667</v>
      </c>
      <c r="J749" s="93" t="s">
        <v>147</v>
      </c>
      <c r="K749" s="93"/>
      <c r="L749" s="93" t="s">
        <v>148</v>
      </c>
      <c r="M749" s="93"/>
      <c r="N749" s="89" t="s">
        <v>147</v>
      </c>
      <c r="O749" s="90"/>
      <c r="P749" s="89" t="s">
        <v>1668</v>
      </c>
      <c r="Q749" s="92"/>
      <c r="R749" s="56"/>
      <c r="S749" s="56"/>
      <c r="T749" s="56"/>
      <c r="U749" s="56"/>
      <c r="V749" s="56"/>
      <c r="W749" s="56"/>
      <c r="X749" s="56"/>
      <c r="Y749" s="56"/>
      <c r="Z749" s="56"/>
      <c r="AA749" s="56"/>
      <c r="AB749" s="56"/>
      <c r="AC749" s="56"/>
      <c r="AD749" s="56"/>
      <c r="AE749" s="56"/>
      <c r="AF749" s="56"/>
      <c r="AG749" s="56"/>
      <c r="AH749" s="56"/>
      <c r="AI749" s="56"/>
      <c r="AJ749" s="56"/>
    </row>
    <row r="750" ht="28.5" customHeight="1">
      <c r="A750" s="85">
        <v>746.0</v>
      </c>
      <c r="B750" s="79" t="s">
        <v>1466</v>
      </c>
      <c r="C750" s="79" t="s">
        <v>1658</v>
      </c>
      <c r="D750" s="79" t="s">
        <v>1190</v>
      </c>
      <c r="E750" s="93" t="s">
        <v>1594</v>
      </c>
      <c r="F750" s="87">
        <v>1.0</v>
      </c>
      <c r="G750" s="105">
        <v>43971.0</v>
      </c>
      <c r="H750" s="93" t="s">
        <v>1669</v>
      </c>
      <c r="I750" s="93" t="s">
        <v>1670</v>
      </c>
      <c r="J750" s="93"/>
      <c r="K750" s="93" t="s">
        <v>147</v>
      </c>
      <c r="L750" s="93"/>
      <c r="M750" s="93"/>
      <c r="N750" s="89" t="s">
        <v>147</v>
      </c>
      <c r="O750" s="90"/>
      <c r="P750" s="89" t="s">
        <v>1671</v>
      </c>
      <c r="Q750" s="92"/>
      <c r="R750" s="56"/>
      <c r="S750" s="56"/>
      <c r="T750" s="56"/>
      <c r="U750" s="56"/>
      <c r="V750" s="56"/>
      <c r="W750" s="56"/>
      <c r="X750" s="56"/>
      <c r="Y750" s="56"/>
      <c r="Z750" s="56"/>
      <c r="AA750" s="56"/>
      <c r="AB750" s="56"/>
      <c r="AC750" s="56"/>
      <c r="AD750" s="56"/>
      <c r="AE750" s="56"/>
      <c r="AF750" s="56"/>
      <c r="AG750" s="56"/>
      <c r="AH750" s="56"/>
      <c r="AI750" s="56"/>
      <c r="AJ750" s="56"/>
    </row>
    <row r="751" ht="28.5" customHeight="1">
      <c r="A751" s="78">
        <v>747.0</v>
      </c>
      <c r="B751" s="79" t="s">
        <v>1466</v>
      </c>
      <c r="C751" s="79" t="s">
        <v>1658</v>
      </c>
      <c r="D751" s="79" t="s">
        <v>1672</v>
      </c>
      <c r="E751" s="93" t="s">
        <v>1673</v>
      </c>
      <c r="F751" s="87" t="s">
        <v>1674</v>
      </c>
      <c r="G751" s="105">
        <v>43983.0</v>
      </c>
      <c r="H751" s="93" t="s">
        <v>1675</v>
      </c>
      <c r="I751" s="93" t="s">
        <v>1676</v>
      </c>
      <c r="J751" s="93"/>
      <c r="K751" s="93"/>
      <c r="L751" s="93"/>
      <c r="M751" s="93"/>
      <c r="N751" s="89"/>
      <c r="O751" s="90"/>
      <c r="P751" s="89"/>
      <c r="Q751" s="92"/>
      <c r="R751" s="56"/>
      <c r="S751" s="56"/>
      <c r="T751" s="56"/>
      <c r="U751" s="56"/>
      <c r="V751" s="56"/>
      <c r="W751" s="56"/>
      <c r="X751" s="56"/>
      <c r="Y751" s="56"/>
      <c r="Z751" s="56"/>
      <c r="AA751" s="56"/>
      <c r="AB751" s="56"/>
      <c r="AC751" s="56"/>
      <c r="AD751" s="56"/>
      <c r="AE751" s="56"/>
      <c r="AF751" s="56"/>
      <c r="AG751" s="56"/>
      <c r="AH751" s="56"/>
      <c r="AI751" s="56"/>
      <c r="AJ751" s="56"/>
    </row>
    <row r="752" ht="28.5" customHeight="1">
      <c r="A752" s="85">
        <v>748.0</v>
      </c>
      <c r="B752" s="79" t="s">
        <v>1466</v>
      </c>
      <c r="C752" s="79" t="s">
        <v>1658</v>
      </c>
      <c r="D752" s="79" t="s">
        <v>230</v>
      </c>
      <c r="E752" s="93" t="s">
        <v>1665</v>
      </c>
      <c r="F752" s="87">
        <v>1191.0</v>
      </c>
      <c r="G752" s="105">
        <v>43980.0</v>
      </c>
      <c r="H752" s="93" t="s">
        <v>1677</v>
      </c>
      <c r="I752" s="93" t="s">
        <v>1678</v>
      </c>
      <c r="J752" s="93" t="s">
        <v>147</v>
      </c>
      <c r="K752" s="93"/>
      <c r="L752" s="93" t="s">
        <v>148</v>
      </c>
      <c r="M752" s="93"/>
      <c r="N752" s="89"/>
      <c r="O752" s="90" t="s">
        <v>147</v>
      </c>
      <c r="P752" s="89" t="s">
        <v>1679</v>
      </c>
      <c r="Q752" s="92"/>
      <c r="R752" s="56"/>
      <c r="S752" s="56"/>
      <c r="T752" s="56"/>
      <c r="U752" s="56"/>
      <c r="V752" s="56"/>
      <c r="W752" s="56"/>
      <c r="X752" s="56"/>
      <c r="Y752" s="56"/>
      <c r="Z752" s="56"/>
      <c r="AA752" s="56"/>
      <c r="AB752" s="56"/>
      <c r="AC752" s="56"/>
      <c r="AD752" s="56"/>
      <c r="AE752" s="56"/>
      <c r="AF752" s="56"/>
      <c r="AG752" s="56"/>
      <c r="AH752" s="56"/>
      <c r="AI752" s="56"/>
      <c r="AJ752" s="56"/>
    </row>
    <row r="753" ht="28.5" customHeight="1">
      <c r="A753" s="78">
        <v>749.0</v>
      </c>
      <c r="B753" s="79" t="s">
        <v>1466</v>
      </c>
      <c r="C753" s="79" t="s">
        <v>1658</v>
      </c>
      <c r="D753" s="79" t="s">
        <v>230</v>
      </c>
      <c r="E753" s="93" t="s">
        <v>1665</v>
      </c>
      <c r="F753" s="87">
        <v>1200.0</v>
      </c>
      <c r="G753" s="105">
        <v>43983.0</v>
      </c>
      <c r="H753" s="93" t="s">
        <v>1677</v>
      </c>
      <c r="I753" s="93" t="s">
        <v>1680</v>
      </c>
      <c r="J753" s="93" t="s">
        <v>147</v>
      </c>
      <c r="K753" s="93"/>
      <c r="L753" s="93" t="s">
        <v>148</v>
      </c>
      <c r="M753" s="93"/>
      <c r="N753" s="89"/>
      <c r="O753" s="90" t="s">
        <v>147</v>
      </c>
      <c r="P753" s="89" t="s">
        <v>1679</v>
      </c>
      <c r="Q753" s="92"/>
      <c r="R753" s="56"/>
      <c r="S753" s="56"/>
      <c r="T753" s="56"/>
      <c r="U753" s="56"/>
      <c r="V753" s="56"/>
      <c r="W753" s="56"/>
      <c r="X753" s="56"/>
      <c r="Y753" s="56"/>
      <c r="Z753" s="56"/>
      <c r="AA753" s="56"/>
      <c r="AB753" s="56"/>
      <c r="AC753" s="56"/>
      <c r="AD753" s="56"/>
      <c r="AE753" s="56"/>
      <c r="AF753" s="56"/>
      <c r="AG753" s="56"/>
      <c r="AH753" s="56"/>
      <c r="AI753" s="56"/>
      <c r="AJ753" s="56"/>
    </row>
    <row r="754" ht="28.5" customHeight="1">
      <c r="A754" s="85">
        <v>750.0</v>
      </c>
      <c r="B754" s="79" t="s">
        <v>1466</v>
      </c>
      <c r="C754" s="79" t="s">
        <v>1658</v>
      </c>
      <c r="D754" s="79" t="s">
        <v>161</v>
      </c>
      <c r="E754" s="93" t="s">
        <v>1598</v>
      </c>
      <c r="F754" s="87">
        <v>815.0</v>
      </c>
      <c r="G754" s="105">
        <v>43986.0</v>
      </c>
      <c r="H754" s="93" t="s">
        <v>1681</v>
      </c>
      <c r="I754" s="93" t="s">
        <v>1682</v>
      </c>
      <c r="J754" s="93" t="s">
        <v>147</v>
      </c>
      <c r="K754" s="93"/>
      <c r="L754" s="93" t="s">
        <v>148</v>
      </c>
      <c r="M754" s="93" t="s">
        <v>147</v>
      </c>
      <c r="N754" s="89"/>
      <c r="O754" s="90"/>
      <c r="P754" s="89" t="s">
        <v>1683</v>
      </c>
      <c r="Q754" s="92"/>
      <c r="R754" s="56"/>
      <c r="S754" s="56"/>
      <c r="T754" s="56"/>
      <c r="U754" s="56"/>
      <c r="V754" s="56"/>
      <c r="W754" s="56"/>
      <c r="X754" s="56"/>
      <c r="Y754" s="56"/>
      <c r="Z754" s="56"/>
      <c r="AA754" s="56"/>
      <c r="AB754" s="56"/>
      <c r="AC754" s="56"/>
      <c r="AD754" s="56"/>
      <c r="AE754" s="56"/>
      <c r="AF754" s="56"/>
      <c r="AG754" s="56"/>
      <c r="AH754" s="56"/>
      <c r="AI754" s="56"/>
      <c r="AJ754" s="56"/>
    </row>
    <row r="755" ht="28.5" customHeight="1">
      <c r="A755" s="78">
        <v>751.0</v>
      </c>
      <c r="B755" s="79" t="s">
        <v>1466</v>
      </c>
      <c r="C755" s="79" t="s">
        <v>1658</v>
      </c>
      <c r="D755" s="79" t="s">
        <v>1190</v>
      </c>
      <c r="E755" s="93" t="s">
        <v>1594</v>
      </c>
      <c r="F755" s="87">
        <v>2.0</v>
      </c>
      <c r="G755" s="105">
        <v>43991.0</v>
      </c>
      <c r="H755" s="93" t="s">
        <v>1684</v>
      </c>
      <c r="I755" s="93" t="s">
        <v>1685</v>
      </c>
      <c r="J755" s="93"/>
      <c r="K755" s="93" t="s">
        <v>147</v>
      </c>
      <c r="L755" s="93" t="s">
        <v>148</v>
      </c>
      <c r="M755" s="93"/>
      <c r="N755" s="89" t="s">
        <v>147</v>
      </c>
      <c r="O755" s="90"/>
      <c r="P755" s="89" t="s">
        <v>1686</v>
      </c>
      <c r="Q755" s="92"/>
      <c r="R755" s="56"/>
      <c r="S755" s="56"/>
      <c r="T755" s="56"/>
      <c r="U755" s="56"/>
      <c r="V755" s="56"/>
      <c r="W755" s="56"/>
      <c r="X755" s="56"/>
      <c r="Y755" s="56"/>
      <c r="Z755" s="56"/>
      <c r="AA755" s="56"/>
      <c r="AB755" s="56"/>
      <c r="AC755" s="56"/>
      <c r="AD755" s="56"/>
      <c r="AE755" s="56"/>
      <c r="AF755" s="56"/>
      <c r="AG755" s="56"/>
      <c r="AH755" s="56"/>
      <c r="AI755" s="56"/>
      <c r="AJ755" s="56"/>
    </row>
    <row r="756" ht="28.5" customHeight="1">
      <c r="A756" s="85">
        <v>752.0</v>
      </c>
      <c r="B756" s="79" t="s">
        <v>1466</v>
      </c>
      <c r="C756" s="79" t="s">
        <v>1658</v>
      </c>
      <c r="D756" s="79" t="s">
        <v>230</v>
      </c>
      <c r="E756" s="93" t="s">
        <v>1665</v>
      </c>
      <c r="F756" s="87">
        <v>1242.0</v>
      </c>
      <c r="G756" s="105">
        <v>43993.0</v>
      </c>
      <c r="H756" s="93" t="s">
        <v>1687</v>
      </c>
      <c r="I756" s="93" t="s">
        <v>1688</v>
      </c>
      <c r="J756" s="93" t="s">
        <v>147</v>
      </c>
      <c r="K756" s="93"/>
      <c r="L756" s="93" t="s">
        <v>148</v>
      </c>
      <c r="M756" s="93"/>
      <c r="N756" s="89"/>
      <c r="O756" s="90" t="s">
        <v>147</v>
      </c>
      <c r="P756" s="89" t="s">
        <v>1679</v>
      </c>
      <c r="Q756" s="92"/>
      <c r="R756" s="56"/>
      <c r="S756" s="56"/>
      <c r="T756" s="56"/>
      <c r="U756" s="56"/>
      <c r="V756" s="56"/>
      <c r="W756" s="56"/>
      <c r="X756" s="56"/>
      <c r="Y756" s="56"/>
      <c r="Z756" s="56"/>
      <c r="AA756" s="56"/>
      <c r="AB756" s="56"/>
      <c r="AC756" s="56"/>
      <c r="AD756" s="56"/>
      <c r="AE756" s="56"/>
      <c r="AF756" s="56"/>
      <c r="AG756" s="56"/>
      <c r="AH756" s="56"/>
      <c r="AI756" s="56"/>
      <c r="AJ756" s="56"/>
    </row>
    <row r="757" ht="28.5" customHeight="1">
      <c r="A757" s="78">
        <v>753.0</v>
      </c>
      <c r="B757" s="79" t="s">
        <v>1466</v>
      </c>
      <c r="C757" s="79" t="s">
        <v>1658</v>
      </c>
      <c r="D757" s="79" t="s">
        <v>230</v>
      </c>
      <c r="E757" s="93" t="s">
        <v>1665</v>
      </c>
      <c r="F757" s="87">
        <v>1331.0</v>
      </c>
      <c r="G757" s="105">
        <v>44008.0</v>
      </c>
      <c r="H757" s="93" t="s">
        <v>1689</v>
      </c>
      <c r="I757" s="93" t="s">
        <v>1690</v>
      </c>
      <c r="J757" s="93" t="s">
        <v>147</v>
      </c>
      <c r="K757" s="93"/>
      <c r="L757" s="93" t="s">
        <v>148</v>
      </c>
      <c r="M757" s="93"/>
      <c r="N757" s="89"/>
      <c r="O757" s="90" t="s">
        <v>147</v>
      </c>
      <c r="P757" s="89" t="s">
        <v>1679</v>
      </c>
      <c r="Q757" s="92"/>
      <c r="R757" s="56"/>
      <c r="S757" s="56"/>
      <c r="T757" s="56"/>
      <c r="U757" s="56"/>
      <c r="V757" s="56"/>
      <c r="W757" s="56"/>
      <c r="X757" s="56"/>
      <c r="Y757" s="56"/>
      <c r="Z757" s="56"/>
      <c r="AA757" s="56"/>
      <c r="AB757" s="56"/>
      <c r="AC757" s="56"/>
      <c r="AD757" s="56"/>
      <c r="AE757" s="56"/>
      <c r="AF757" s="56"/>
      <c r="AG757" s="56"/>
      <c r="AH757" s="56"/>
      <c r="AI757" s="56"/>
      <c r="AJ757" s="56"/>
    </row>
    <row r="758" ht="28.5" customHeight="1">
      <c r="A758" s="85">
        <v>754.0</v>
      </c>
      <c r="B758" s="79" t="s">
        <v>1466</v>
      </c>
      <c r="C758" s="79" t="s">
        <v>1658</v>
      </c>
      <c r="D758" s="79" t="s">
        <v>1190</v>
      </c>
      <c r="E758" s="93" t="s">
        <v>1594</v>
      </c>
      <c r="F758" s="87">
        <v>3.0</v>
      </c>
      <c r="G758" s="105">
        <v>44018.0</v>
      </c>
      <c r="H758" s="93" t="s">
        <v>1691</v>
      </c>
      <c r="I758" s="93" t="s">
        <v>1692</v>
      </c>
      <c r="J758" s="93"/>
      <c r="K758" s="93" t="s">
        <v>147</v>
      </c>
      <c r="L758" s="93" t="s">
        <v>148</v>
      </c>
      <c r="M758" s="93"/>
      <c r="N758" s="89" t="s">
        <v>147</v>
      </c>
      <c r="O758" s="90"/>
      <c r="P758" s="89" t="s">
        <v>1693</v>
      </c>
      <c r="Q758" s="92"/>
      <c r="R758" s="56"/>
      <c r="S758" s="56"/>
      <c r="T758" s="56"/>
      <c r="U758" s="56"/>
      <c r="V758" s="56"/>
      <c r="W758" s="56"/>
      <c r="X758" s="56"/>
      <c r="Y758" s="56"/>
      <c r="Z758" s="56"/>
      <c r="AA758" s="56"/>
      <c r="AB758" s="56"/>
      <c r="AC758" s="56"/>
      <c r="AD758" s="56"/>
      <c r="AE758" s="56"/>
      <c r="AF758" s="56"/>
      <c r="AG758" s="56"/>
      <c r="AH758" s="56"/>
      <c r="AI758" s="56"/>
      <c r="AJ758" s="56"/>
    </row>
    <row r="759" ht="28.5" customHeight="1">
      <c r="A759" s="78">
        <v>755.0</v>
      </c>
      <c r="B759" s="79" t="s">
        <v>1466</v>
      </c>
      <c r="C759" s="79" t="s">
        <v>1694</v>
      </c>
      <c r="D759" s="79" t="s">
        <v>1190</v>
      </c>
      <c r="E759" s="93" t="s">
        <v>1594</v>
      </c>
      <c r="F759" s="87">
        <v>4.0</v>
      </c>
      <c r="G759" s="105">
        <v>44020.0</v>
      </c>
      <c r="H759" s="93" t="s">
        <v>1695</v>
      </c>
      <c r="I759" s="93" t="s">
        <v>1696</v>
      </c>
      <c r="J759" s="93"/>
      <c r="K759" s="93" t="s">
        <v>147</v>
      </c>
      <c r="L759" s="93" t="s">
        <v>148</v>
      </c>
      <c r="M759" s="93" t="s">
        <v>147</v>
      </c>
      <c r="N759" s="89"/>
      <c r="O759" s="90"/>
      <c r="P759" s="89" t="s">
        <v>1697</v>
      </c>
      <c r="Q759" s="92"/>
      <c r="R759" s="56"/>
      <c r="S759" s="56"/>
      <c r="T759" s="56"/>
      <c r="U759" s="56"/>
      <c r="V759" s="56"/>
      <c r="W759" s="56"/>
      <c r="X759" s="56"/>
      <c r="Y759" s="56"/>
      <c r="Z759" s="56"/>
      <c r="AA759" s="56"/>
      <c r="AB759" s="56"/>
      <c r="AC759" s="56"/>
      <c r="AD759" s="56"/>
      <c r="AE759" s="56"/>
      <c r="AF759" s="56"/>
      <c r="AG759" s="56"/>
      <c r="AH759" s="56"/>
      <c r="AI759" s="56"/>
      <c r="AJ759" s="56"/>
    </row>
    <row r="760" ht="28.5" customHeight="1">
      <c r="A760" s="85">
        <v>756.0</v>
      </c>
      <c r="B760" s="79" t="s">
        <v>1466</v>
      </c>
      <c r="C760" s="79" t="s">
        <v>1694</v>
      </c>
      <c r="D760" s="79" t="s">
        <v>230</v>
      </c>
      <c r="E760" s="93" t="s">
        <v>1698</v>
      </c>
      <c r="F760" s="87">
        <v>1262.0</v>
      </c>
      <c r="G760" s="105">
        <v>44022.0</v>
      </c>
      <c r="H760" s="93" t="s">
        <v>1699</v>
      </c>
      <c r="I760" s="93" t="s">
        <v>1700</v>
      </c>
      <c r="J760" s="93" t="s">
        <v>147</v>
      </c>
      <c r="K760" s="93"/>
      <c r="L760" s="93" t="s">
        <v>148</v>
      </c>
      <c r="M760" s="93"/>
      <c r="N760" s="89" t="s">
        <v>147</v>
      </c>
      <c r="O760" s="90"/>
      <c r="P760" s="89" t="s">
        <v>1701</v>
      </c>
      <c r="Q760" s="92"/>
      <c r="R760" s="56"/>
      <c r="S760" s="56"/>
      <c r="T760" s="56"/>
      <c r="U760" s="56"/>
      <c r="V760" s="56"/>
      <c r="W760" s="56"/>
      <c r="X760" s="56"/>
      <c r="Y760" s="56"/>
      <c r="Z760" s="56"/>
      <c r="AA760" s="56"/>
      <c r="AB760" s="56"/>
      <c r="AC760" s="56"/>
      <c r="AD760" s="56"/>
      <c r="AE760" s="56"/>
      <c r="AF760" s="56"/>
      <c r="AG760" s="56"/>
      <c r="AH760" s="56"/>
      <c r="AI760" s="56"/>
      <c r="AJ760" s="56"/>
    </row>
    <row r="761" ht="28.5" customHeight="1">
      <c r="A761" s="78">
        <v>757.0</v>
      </c>
      <c r="B761" s="79" t="s">
        <v>1466</v>
      </c>
      <c r="C761" s="79" t="s">
        <v>1694</v>
      </c>
      <c r="D761" s="79" t="s">
        <v>1702</v>
      </c>
      <c r="E761" s="93" t="s">
        <v>1703</v>
      </c>
      <c r="F761" s="87" t="s">
        <v>1704</v>
      </c>
      <c r="G761" s="105">
        <v>44062.0</v>
      </c>
      <c r="H761" s="93" t="s">
        <v>1705</v>
      </c>
      <c r="I761" s="93" t="s">
        <v>1706</v>
      </c>
      <c r="J761" s="93"/>
      <c r="K761" s="93"/>
      <c r="L761" s="93"/>
      <c r="M761" s="93"/>
      <c r="N761" s="89"/>
      <c r="O761" s="90"/>
      <c r="P761" s="89"/>
      <c r="Q761" s="92"/>
      <c r="R761" s="56"/>
      <c r="S761" s="56"/>
      <c r="T761" s="56"/>
      <c r="U761" s="56"/>
      <c r="V761" s="56"/>
      <c r="W761" s="56"/>
      <c r="X761" s="56"/>
      <c r="Y761" s="56"/>
      <c r="Z761" s="56"/>
      <c r="AA761" s="56"/>
      <c r="AB761" s="56"/>
      <c r="AC761" s="56"/>
      <c r="AD761" s="56"/>
      <c r="AE761" s="56"/>
      <c r="AF761" s="56"/>
      <c r="AG761" s="56"/>
      <c r="AH761" s="56"/>
      <c r="AI761" s="56"/>
      <c r="AJ761" s="56"/>
    </row>
    <row r="762" ht="28.5" customHeight="1">
      <c r="A762" s="85">
        <v>758.0</v>
      </c>
      <c r="B762" s="79" t="s">
        <v>1466</v>
      </c>
      <c r="C762" s="79" t="s">
        <v>1658</v>
      </c>
      <c r="D762" s="79" t="s">
        <v>230</v>
      </c>
      <c r="E762" s="93" t="s">
        <v>1665</v>
      </c>
      <c r="F762" s="87">
        <v>1683.0</v>
      </c>
      <c r="G762" s="105">
        <v>44075.0</v>
      </c>
      <c r="H762" s="93" t="s">
        <v>1707</v>
      </c>
      <c r="I762" s="93" t="s">
        <v>1708</v>
      </c>
      <c r="J762" s="93" t="s">
        <v>147</v>
      </c>
      <c r="K762" s="93"/>
      <c r="L762" s="93" t="s">
        <v>148</v>
      </c>
      <c r="M762" s="93"/>
      <c r="N762" s="89"/>
      <c r="O762" s="90" t="s">
        <v>147</v>
      </c>
      <c r="P762" s="89" t="s">
        <v>1679</v>
      </c>
      <c r="Q762" s="92"/>
      <c r="R762" s="56"/>
      <c r="S762" s="56"/>
      <c r="T762" s="56"/>
      <c r="U762" s="56"/>
      <c r="V762" s="56"/>
      <c r="W762" s="56"/>
      <c r="X762" s="56"/>
      <c r="Y762" s="56"/>
      <c r="Z762" s="56"/>
      <c r="AA762" s="56"/>
      <c r="AB762" s="56"/>
      <c r="AC762" s="56"/>
      <c r="AD762" s="56"/>
      <c r="AE762" s="56"/>
      <c r="AF762" s="56"/>
      <c r="AG762" s="56"/>
      <c r="AH762" s="56"/>
      <c r="AI762" s="56"/>
      <c r="AJ762" s="56"/>
    </row>
    <row r="763" ht="28.5" customHeight="1">
      <c r="A763" s="78">
        <v>759.0</v>
      </c>
      <c r="B763" s="79" t="s">
        <v>1466</v>
      </c>
      <c r="C763" s="79" t="s">
        <v>1658</v>
      </c>
      <c r="D763" s="79" t="s">
        <v>1672</v>
      </c>
      <c r="E763" s="93" t="s">
        <v>1673</v>
      </c>
      <c r="F763" s="87" t="s">
        <v>1674</v>
      </c>
      <c r="G763" s="105">
        <v>44077.0</v>
      </c>
      <c r="H763" s="93" t="s">
        <v>1709</v>
      </c>
      <c r="I763" s="93" t="s">
        <v>1710</v>
      </c>
      <c r="J763" s="93"/>
      <c r="K763" s="93"/>
      <c r="L763" s="93"/>
      <c r="M763" s="93"/>
      <c r="N763" s="89"/>
      <c r="O763" s="90"/>
      <c r="P763" s="89"/>
      <c r="Q763" s="92"/>
      <c r="R763" s="56"/>
      <c r="S763" s="56"/>
      <c r="T763" s="56"/>
      <c r="U763" s="56"/>
      <c r="V763" s="56"/>
      <c r="W763" s="56"/>
      <c r="X763" s="56"/>
      <c r="Y763" s="56"/>
      <c r="Z763" s="56"/>
      <c r="AA763" s="56"/>
      <c r="AB763" s="56"/>
      <c r="AC763" s="56"/>
      <c r="AD763" s="56"/>
      <c r="AE763" s="56"/>
      <c r="AF763" s="56"/>
      <c r="AG763" s="56"/>
      <c r="AH763" s="56"/>
      <c r="AI763" s="56"/>
      <c r="AJ763" s="56"/>
    </row>
    <row r="764" ht="28.5" customHeight="1">
      <c r="A764" s="85">
        <v>760.0</v>
      </c>
      <c r="B764" s="79" t="s">
        <v>1466</v>
      </c>
      <c r="C764" s="79" t="s">
        <v>1658</v>
      </c>
      <c r="D764" s="79" t="s">
        <v>1702</v>
      </c>
      <c r="E764" s="93" t="s">
        <v>1703</v>
      </c>
      <c r="F764" s="87" t="s">
        <v>1711</v>
      </c>
      <c r="G764" s="105">
        <v>44125.0</v>
      </c>
      <c r="H764" s="93" t="s">
        <v>1712</v>
      </c>
      <c r="I764" s="93" t="s">
        <v>1712</v>
      </c>
      <c r="J764" s="93" t="s">
        <v>147</v>
      </c>
      <c r="K764" s="93"/>
      <c r="L764" s="93"/>
      <c r="M764" s="93"/>
      <c r="N764" s="89"/>
      <c r="O764" s="90"/>
      <c r="P764" s="89"/>
      <c r="Q764" s="92"/>
      <c r="R764" s="56"/>
      <c r="S764" s="56"/>
      <c r="T764" s="56"/>
      <c r="U764" s="56"/>
      <c r="V764" s="56"/>
      <c r="W764" s="56"/>
      <c r="X764" s="56"/>
      <c r="Y764" s="56"/>
      <c r="Z764" s="56"/>
      <c r="AA764" s="56"/>
      <c r="AB764" s="56"/>
      <c r="AC764" s="56"/>
      <c r="AD764" s="56"/>
      <c r="AE764" s="56"/>
      <c r="AF764" s="56"/>
      <c r="AG764" s="56"/>
      <c r="AH764" s="56"/>
      <c r="AI764" s="56"/>
      <c r="AJ764" s="56"/>
    </row>
    <row r="765" ht="28.5" customHeight="1">
      <c r="A765" s="78">
        <v>761.0</v>
      </c>
      <c r="B765" s="79" t="s">
        <v>1466</v>
      </c>
      <c r="C765" s="79" t="s">
        <v>1658</v>
      </c>
      <c r="D765" s="79" t="s">
        <v>1702</v>
      </c>
      <c r="E765" s="93" t="s">
        <v>1703</v>
      </c>
      <c r="F765" s="87" t="s">
        <v>1713</v>
      </c>
      <c r="G765" s="105">
        <v>44125.0</v>
      </c>
      <c r="H765" s="93" t="s">
        <v>1714</v>
      </c>
      <c r="I765" s="93" t="s">
        <v>1714</v>
      </c>
      <c r="J765" s="93" t="s">
        <v>147</v>
      </c>
      <c r="K765" s="93"/>
      <c r="L765" s="93"/>
      <c r="M765" s="93"/>
      <c r="N765" s="89"/>
      <c r="O765" s="90"/>
      <c r="P765" s="89"/>
      <c r="Q765" s="92"/>
      <c r="R765" s="56"/>
      <c r="S765" s="56"/>
      <c r="T765" s="56"/>
      <c r="U765" s="56"/>
      <c r="V765" s="56"/>
      <c r="W765" s="56"/>
      <c r="X765" s="56"/>
      <c r="Y765" s="56"/>
      <c r="Z765" s="56"/>
      <c r="AA765" s="56"/>
      <c r="AB765" s="56"/>
      <c r="AC765" s="56"/>
      <c r="AD765" s="56"/>
      <c r="AE765" s="56"/>
      <c r="AF765" s="56"/>
      <c r="AG765" s="56"/>
      <c r="AH765" s="56"/>
      <c r="AI765" s="56"/>
      <c r="AJ765" s="56"/>
    </row>
    <row r="766" ht="28.5" customHeight="1">
      <c r="A766" s="85">
        <v>762.0</v>
      </c>
      <c r="B766" s="79" t="s">
        <v>1466</v>
      </c>
      <c r="C766" s="79" t="s">
        <v>1658</v>
      </c>
      <c r="D766" s="79" t="s">
        <v>1702</v>
      </c>
      <c r="E766" s="93" t="s">
        <v>1703</v>
      </c>
      <c r="F766" s="87" t="s">
        <v>1715</v>
      </c>
      <c r="G766" s="105">
        <v>44126.0</v>
      </c>
      <c r="H766" s="93" t="s">
        <v>1716</v>
      </c>
      <c r="I766" s="93" t="s">
        <v>1716</v>
      </c>
      <c r="J766" s="93" t="s">
        <v>147</v>
      </c>
      <c r="K766" s="93"/>
      <c r="L766" s="93"/>
      <c r="M766" s="93"/>
      <c r="N766" s="89"/>
      <c r="O766" s="90"/>
      <c r="P766" s="89"/>
      <c r="Q766" s="92"/>
      <c r="R766" s="56"/>
      <c r="S766" s="56"/>
      <c r="T766" s="56"/>
      <c r="U766" s="56"/>
      <c r="V766" s="56"/>
      <c r="W766" s="56"/>
      <c r="X766" s="56"/>
      <c r="Y766" s="56"/>
      <c r="Z766" s="56"/>
      <c r="AA766" s="56"/>
      <c r="AB766" s="56"/>
      <c r="AC766" s="56"/>
      <c r="AD766" s="56"/>
      <c r="AE766" s="56"/>
      <c r="AF766" s="56"/>
      <c r="AG766" s="56"/>
      <c r="AH766" s="56"/>
      <c r="AI766" s="56"/>
      <c r="AJ766" s="56"/>
    </row>
    <row r="767" ht="28.5" customHeight="1">
      <c r="A767" s="78">
        <v>763.0</v>
      </c>
      <c r="B767" s="79" t="s">
        <v>1466</v>
      </c>
      <c r="C767" s="79" t="s">
        <v>1694</v>
      </c>
      <c r="D767" s="79" t="s">
        <v>144</v>
      </c>
      <c r="E767" s="93" t="s">
        <v>1636</v>
      </c>
      <c r="F767" s="87">
        <v>2060.0</v>
      </c>
      <c r="G767" s="105">
        <v>44126.0</v>
      </c>
      <c r="H767" s="93" t="s">
        <v>1717</v>
      </c>
      <c r="I767" s="93" t="s">
        <v>1718</v>
      </c>
      <c r="J767" s="93" t="s">
        <v>147</v>
      </c>
      <c r="K767" s="93"/>
      <c r="L767" s="93" t="s">
        <v>148</v>
      </c>
      <c r="M767" s="93" t="s">
        <v>147</v>
      </c>
      <c r="N767" s="89"/>
      <c r="O767" s="90"/>
      <c r="P767" s="89" t="s">
        <v>1719</v>
      </c>
      <c r="Q767" s="92"/>
      <c r="R767" s="139"/>
      <c r="S767" s="139"/>
      <c r="T767" s="139"/>
      <c r="U767" s="139"/>
      <c r="V767" s="139"/>
      <c r="W767" s="139"/>
      <c r="X767" s="139"/>
      <c r="Y767" s="139"/>
      <c r="Z767" s="139"/>
      <c r="AA767" s="139"/>
      <c r="AB767" s="139"/>
      <c r="AC767" s="139"/>
      <c r="AD767" s="139"/>
      <c r="AE767" s="139"/>
      <c r="AF767" s="139"/>
      <c r="AG767" s="139"/>
      <c r="AH767" s="139"/>
      <c r="AI767" s="139"/>
      <c r="AJ767" s="139"/>
    </row>
    <row r="768" ht="28.5" customHeight="1">
      <c r="A768" s="85">
        <v>764.0</v>
      </c>
      <c r="B768" s="79" t="s">
        <v>1466</v>
      </c>
      <c r="C768" s="79" t="s">
        <v>1658</v>
      </c>
      <c r="D768" s="79" t="s">
        <v>230</v>
      </c>
      <c r="E768" s="93" t="s">
        <v>1665</v>
      </c>
      <c r="F768" s="87">
        <v>2099.0</v>
      </c>
      <c r="G768" s="105">
        <v>44139.0</v>
      </c>
      <c r="H768" s="93" t="s">
        <v>1720</v>
      </c>
      <c r="I768" s="93" t="s">
        <v>1721</v>
      </c>
      <c r="J768" s="93" t="s">
        <v>147</v>
      </c>
      <c r="K768" s="93"/>
      <c r="L768" s="93" t="s">
        <v>148</v>
      </c>
      <c r="M768" s="93"/>
      <c r="N768" s="89"/>
      <c r="O768" s="90" t="s">
        <v>147</v>
      </c>
      <c r="P768" s="89" t="s">
        <v>1679</v>
      </c>
      <c r="Q768" s="92"/>
      <c r="R768" s="139"/>
      <c r="S768" s="139"/>
      <c r="T768" s="139"/>
      <c r="U768" s="139"/>
      <c r="V768" s="139"/>
      <c r="W768" s="139"/>
      <c r="X768" s="139"/>
      <c r="Y768" s="139"/>
      <c r="Z768" s="139"/>
      <c r="AA768" s="139"/>
      <c r="AB768" s="139"/>
      <c r="AC768" s="139"/>
      <c r="AD768" s="139"/>
      <c r="AE768" s="139"/>
      <c r="AF768" s="139"/>
      <c r="AG768" s="139"/>
      <c r="AH768" s="139"/>
      <c r="AI768" s="139"/>
      <c r="AJ768" s="139"/>
    </row>
    <row r="769" ht="28.5" customHeight="1">
      <c r="A769" s="78">
        <v>765.0</v>
      </c>
      <c r="B769" s="79" t="s">
        <v>1466</v>
      </c>
      <c r="C769" s="79" t="s">
        <v>1658</v>
      </c>
      <c r="D769" s="79" t="s">
        <v>230</v>
      </c>
      <c r="E769" s="93" t="s">
        <v>1722</v>
      </c>
      <c r="F769" s="87">
        <v>2162.0</v>
      </c>
      <c r="G769" s="105">
        <v>44148.0</v>
      </c>
      <c r="H769" s="93" t="s">
        <v>1723</v>
      </c>
      <c r="I769" s="93" t="s">
        <v>1724</v>
      </c>
      <c r="J769" s="93" t="s">
        <v>147</v>
      </c>
      <c r="K769" s="93"/>
      <c r="L769" s="93" t="s">
        <v>148</v>
      </c>
      <c r="M769" s="93"/>
      <c r="N769" s="89" t="s">
        <v>147</v>
      </c>
      <c r="O769" s="90"/>
      <c r="P769" s="89" t="s">
        <v>1725</v>
      </c>
      <c r="Q769" s="92"/>
      <c r="R769" s="56"/>
      <c r="S769" s="56"/>
      <c r="T769" s="56"/>
      <c r="U769" s="56"/>
      <c r="V769" s="56"/>
      <c r="W769" s="56"/>
      <c r="X769" s="56"/>
      <c r="Y769" s="56"/>
      <c r="Z769" s="56"/>
      <c r="AA769" s="56"/>
      <c r="AB769" s="56"/>
      <c r="AC769" s="56"/>
      <c r="AD769" s="56"/>
      <c r="AE769" s="56"/>
      <c r="AF769" s="56"/>
      <c r="AG769" s="56"/>
      <c r="AH769" s="56"/>
      <c r="AI769" s="56"/>
      <c r="AJ769" s="56"/>
    </row>
    <row r="770" ht="28.5" customHeight="1">
      <c r="A770" s="85">
        <v>766.0</v>
      </c>
      <c r="B770" s="79" t="s">
        <v>1466</v>
      </c>
      <c r="C770" s="79" t="s">
        <v>1658</v>
      </c>
      <c r="D770" s="79" t="s">
        <v>1190</v>
      </c>
      <c r="E770" s="93" t="s">
        <v>1594</v>
      </c>
      <c r="F770" s="87">
        <v>5.0</v>
      </c>
      <c r="G770" s="105">
        <v>44152.0</v>
      </c>
      <c r="H770" s="93" t="s">
        <v>1726</v>
      </c>
      <c r="I770" s="93" t="s">
        <v>1727</v>
      </c>
      <c r="J770" s="93"/>
      <c r="K770" s="93" t="s">
        <v>147</v>
      </c>
      <c r="L770" s="93" t="s">
        <v>148</v>
      </c>
      <c r="M770" s="93" t="s">
        <v>147</v>
      </c>
      <c r="N770" s="89"/>
      <c r="O770" s="90"/>
      <c r="P770" s="89" t="s">
        <v>1728</v>
      </c>
      <c r="Q770" s="92"/>
      <c r="R770" s="56"/>
      <c r="S770" s="56"/>
      <c r="T770" s="56"/>
      <c r="U770" s="56"/>
      <c r="V770" s="56"/>
      <c r="W770" s="56"/>
      <c r="X770" s="56"/>
      <c r="Y770" s="56"/>
      <c r="Z770" s="56"/>
      <c r="AA770" s="56"/>
      <c r="AB770" s="56"/>
      <c r="AC770" s="56"/>
      <c r="AD770" s="56"/>
      <c r="AE770" s="56"/>
      <c r="AF770" s="56"/>
      <c r="AG770" s="56"/>
      <c r="AH770" s="56"/>
      <c r="AI770" s="56"/>
      <c r="AJ770" s="56"/>
    </row>
    <row r="771" ht="28.5" customHeight="1">
      <c r="A771" s="78">
        <v>767.0</v>
      </c>
      <c r="B771" s="79" t="s">
        <v>1466</v>
      </c>
      <c r="C771" s="79" t="s">
        <v>1658</v>
      </c>
      <c r="D771" s="79" t="s">
        <v>1672</v>
      </c>
      <c r="E771" s="93" t="s">
        <v>1673</v>
      </c>
      <c r="F771" s="87" t="s">
        <v>1674</v>
      </c>
      <c r="G771" s="105">
        <v>44153.0</v>
      </c>
      <c r="H771" s="93" t="s">
        <v>1729</v>
      </c>
      <c r="I771" s="93" t="s">
        <v>1730</v>
      </c>
      <c r="J771" s="93"/>
      <c r="K771" s="93"/>
      <c r="L771" s="93"/>
      <c r="M771" s="93"/>
      <c r="N771" s="89"/>
      <c r="O771" s="90"/>
      <c r="P771" s="89"/>
      <c r="Q771" s="92"/>
      <c r="R771" s="56"/>
      <c r="S771" s="56"/>
      <c r="T771" s="56"/>
      <c r="U771" s="56"/>
      <c r="V771" s="56"/>
      <c r="W771" s="56"/>
      <c r="X771" s="56"/>
      <c r="Y771" s="56"/>
      <c r="Z771" s="56"/>
      <c r="AA771" s="56"/>
      <c r="AB771" s="56"/>
      <c r="AC771" s="56"/>
      <c r="AD771" s="56"/>
      <c r="AE771" s="56"/>
      <c r="AF771" s="56"/>
      <c r="AG771" s="56"/>
      <c r="AH771" s="56"/>
      <c r="AI771" s="56"/>
      <c r="AJ771" s="56"/>
    </row>
    <row r="772" ht="28.5" customHeight="1">
      <c r="A772" s="85">
        <v>768.0</v>
      </c>
      <c r="B772" s="79" t="s">
        <v>1466</v>
      </c>
      <c r="C772" s="79" t="s">
        <v>1658</v>
      </c>
      <c r="D772" s="79" t="s">
        <v>1672</v>
      </c>
      <c r="E772" s="93" t="s">
        <v>1673</v>
      </c>
      <c r="F772" s="87" t="s">
        <v>1674</v>
      </c>
      <c r="G772" s="105">
        <v>44153.0</v>
      </c>
      <c r="H772" s="93" t="s">
        <v>1731</v>
      </c>
      <c r="I772" s="93" t="s">
        <v>1732</v>
      </c>
      <c r="J772" s="93"/>
      <c r="K772" s="93"/>
      <c r="L772" s="93"/>
      <c r="M772" s="93"/>
      <c r="N772" s="89"/>
      <c r="O772" s="90"/>
      <c r="P772" s="89"/>
      <c r="Q772" s="92"/>
      <c r="R772" s="56"/>
      <c r="S772" s="56"/>
      <c r="T772" s="56"/>
      <c r="U772" s="56"/>
      <c r="V772" s="56"/>
      <c r="W772" s="56"/>
      <c r="X772" s="56"/>
      <c r="Y772" s="56"/>
      <c r="Z772" s="56"/>
      <c r="AA772" s="56"/>
      <c r="AB772" s="56"/>
      <c r="AC772" s="56"/>
      <c r="AD772" s="56"/>
      <c r="AE772" s="56"/>
      <c r="AF772" s="56"/>
      <c r="AG772" s="56"/>
      <c r="AH772" s="56"/>
      <c r="AI772" s="56"/>
      <c r="AJ772" s="56"/>
    </row>
    <row r="773" ht="28.5" customHeight="1">
      <c r="A773" s="78">
        <v>769.0</v>
      </c>
      <c r="B773" s="79" t="s">
        <v>1466</v>
      </c>
      <c r="C773" s="79" t="s">
        <v>1658</v>
      </c>
      <c r="D773" s="79" t="s">
        <v>1672</v>
      </c>
      <c r="E773" s="93" t="s">
        <v>1673</v>
      </c>
      <c r="F773" s="87" t="s">
        <v>1674</v>
      </c>
      <c r="G773" s="105">
        <v>44161.0</v>
      </c>
      <c r="H773" s="93" t="s">
        <v>1729</v>
      </c>
      <c r="I773" s="93" t="s">
        <v>1733</v>
      </c>
      <c r="J773" s="93"/>
      <c r="K773" s="93"/>
      <c r="L773" s="93"/>
      <c r="M773" s="93"/>
      <c r="N773" s="89"/>
      <c r="O773" s="90"/>
      <c r="P773" s="89"/>
      <c r="Q773" s="92"/>
      <c r="R773" s="56"/>
      <c r="S773" s="56"/>
      <c r="T773" s="56"/>
      <c r="U773" s="56"/>
      <c r="V773" s="56"/>
      <c r="W773" s="56"/>
      <c r="X773" s="56"/>
      <c r="Y773" s="56"/>
      <c r="Z773" s="56"/>
      <c r="AA773" s="56"/>
      <c r="AB773" s="56"/>
      <c r="AC773" s="56"/>
      <c r="AD773" s="56"/>
      <c r="AE773" s="56"/>
      <c r="AF773" s="56"/>
      <c r="AG773" s="56"/>
      <c r="AH773" s="56"/>
      <c r="AI773" s="56"/>
      <c r="AJ773" s="56"/>
    </row>
    <row r="774" ht="28.5" customHeight="1">
      <c r="A774" s="85">
        <v>770.0</v>
      </c>
      <c r="B774" s="79" t="s">
        <v>1466</v>
      </c>
      <c r="C774" s="79" t="s">
        <v>1658</v>
      </c>
      <c r="D774" s="79" t="s">
        <v>1672</v>
      </c>
      <c r="E774" s="93" t="s">
        <v>1673</v>
      </c>
      <c r="F774" s="87" t="s">
        <v>1674</v>
      </c>
      <c r="G774" s="105">
        <v>44194.0</v>
      </c>
      <c r="H774" s="93" t="s">
        <v>1734</v>
      </c>
      <c r="I774" s="93" t="s">
        <v>1735</v>
      </c>
      <c r="J774" s="93"/>
      <c r="K774" s="93"/>
      <c r="L774" s="93"/>
      <c r="M774" s="93"/>
      <c r="N774" s="89"/>
      <c r="O774" s="90"/>
      <c r="P774" s="89"/>
      <c r="Q774" s="92"/>
      <c r="R774" s="56"/>
      <c r="S774" s="56"/>
      <c r="T774" s="56"/>
      <c r="U774" s="56"/>
      <c r="V774" s="56"/>
      <c r="W774" s="56"/>
      <c r="X774" s="56"/>
      <c r="Y774" s="56"/>
      <c r="Z774" s="56"/>
      <c r="AA774" s="56"/>
      <c r="AB774" s="56"/>
      <c r="AC774" s="56"/>
      <c r="AD774" s="56"/>
      <c r="AE774" s="56"/>
      <c r="AF774" s="56"/>
      <c r="AG774" s="56"/>
      <c r="AH774" s="56"/>
      <c r="AI774" s="56"/>
      <c r="AJ774" s="56"/>
    </row>
    <row r="775" ht="28.5" customHeight="1">
      <c r="A775" s="78">
        <v>771.0</v>
      </c>
      <c r="B775" s="79" t="s">
        <v>1466</v>
      </c>
      <c r="C775" s="79" t="s">
        <v>1658</v>
      </c>
      <c r="D775" s="79" t="s">
        <v>1672</v>
      </c>
      <c r="E775" s="93" t="s">
        <v>1673</v>
      </c>
      <c r="F775" s="87" t="s">
        <v>1674</v>
      </c>
      <c r="G775" s="105">
        <v>44210.0</v>
      </c>
      <c r="H775" s="93" t="s">
        <v>1734</v>
      </c>
      <c r="I775" s="93" t="s">
        <v>1736</v>
      </c>
      <c r="J775" s="93"/>
      <c r="K775" s="93"/>
      <c r="L775" s="93"/>
      <c r="M775" s="93"/>
      <c r="N775" s="89"/>
      <c r="O775" s="90"/>
      <c r="P775" s="89"/>
      <c r="Q775" s="92"/>
      <c r="R775" s="56"/>
      <c r="S775" s="56"/>
      <c r="T775" s="56"/>
      <c r="U775" s="56"/>
      <c r="V775" s="56"/>
      <c r="W775" s="56"/>
      <c r="X775" s="56"/>
      <c r="Y775" s="56"/>
      <c r="Z775" s="56"/>
      <c r="AA775" s="56"/>
      <c r="AB775" s="56"/>
      <c r="AC775" s="56"/>
      <c r="AD775" s="56"/>
      <c r="AE775" s="56"/>
      <c r="AF775" s="56"/>
      <c r="AG775" s="56"/>
      <c r="AH775" s="56"/>
      <c r="AI775" s="56"/>
      <c r="AJ775" s="56"/>
    </row>
    <row r="776" ht="28.5" customHeight="1">
      <c r="A776" s="85">
        <v>772.0</v>
      </c>
      <c r="B776" s="79" t="s">
        <v>1466</v>
      </c>
      <c r="C776" s="79" t="s">
        <v>1658</v>
      </c>
      <c r="D776" s="79" t="s">
        <v>1672</v>
      </c>
      <c r="E776" s="93" t="s">
        <v>1673</v>
      </c>
      <c r="F776" s="87" t="s">
        <v>1674</v>
      </c>
      <c r="G776" s="105">
        <v>44223.0</v>
      </c>
      <c r="H776" s="93" t="s">
        <v>1737</v>
      </c>
      <c r="I776" s="93" t="s">
        <v>1738</v>
      </c>
      <c r="J776" s="93"/>
      <c r="K776" s="93"/>
      <c r="L776" s="93"/>
      <c r="M776" s="93"/>
      <c r="N776" s="89"/>
      <c r="O776" s="90"/>
      <c r="P776" s="89"/>
      <c r="Q776" s="92"/>
      <c r="R776" s="56"/>
      <c r="S776" s="56"/>
      <c r="T776" s="56"/>
      <c r="U776" s="56"/>
      <c r="V776" s="56"/>
      <c r="W776" s="56"/>
      <c r="X776" s="56"/>
      <c r="Y776" s="56"/>
      <c r="Z776" s="56"/>
      <c r="AA776" s="56"/>
      <c r="AB776" s="56"/>
      <c r="AC776" s="56"/>
      <c r="AD776" s="56"/>
      <c r="AE776" s="56"/>
      <c r="AF776" s="56"/>
      <c r="AG776" s="56"/>
      <c r="AH776" s="56"/>
      <c r="AI776" s="56"/>
      <c r="AJ776" s="56"/>
    </row>
    <row r="777" ht="28.5" customHeight="1">
      <c r="A777" s="78">
        <v>773.0</v>
      </c>
      <c r="B777" s="79" t="s">
        <v>1466</v>
      </c>
      <c r="C777" s="79" t="s">
        <v>1658</v>
      </c>
      <c r="D777" s="79" t="s">
        <v>230</v>
      </c>
      <c r="E777" s="93" t="s">
        <v>1665</v>
      </c>
      <c r="F777" s="87">
        <v>252.0</v>
      </c>
      <c r="G777" s="105">
        <v>44229.0</v>
      </c>
      <c r="H777" s="93" t="s">
        <v>1739</v>
      </c>
      <c r="I777" s="93" t="s">
        <v>1740</v>
      </c>
      <c r="J777" s="93" t="s">
        <v>147</v>
      </c>
      <c r="K777" s="93"/>
      <c r="L777" s="93" t="s">
        <v>148</v>
      </c>
      <c r="M777" s="93" t="s">
        <v>147</v>
      </c>
      <c r="N777" s="89"/>
      <c r="O777" s="90"/>
      <c r="P777" s="89"/>
      <c r="Q777" s="92"/>
      <c r="R777" s="56"/>
      <c r="S777" s="56"/>
      <c r="T777" s="56"/>
      <c r="U777" s="56"/>
      <c r="V777" s="56"/>
      <c r="W777" s="56"/>
      <c r="X777" s="56"/>
      <c r="Y777" s="56"/>
      <c r="Z777" s="56"/>
      <c r="AA777" s="56"/>
      <c r="AB777" s="56"/>
      <c r="AC777" s="56"/>
      <c r="AD777" s="56"/>
      <c r="AE777" s="56"/>
      <c r="AF777" s="56"/>
      <c r="AG777" s="56"/>
      <c r="AH777" s="56"/>
      <c r="AI777" s="56"/>
      <c r="AJ777" s="56"/>
    </row>
    <row r="778" ht="28.5" customHeight="1">
      <c r="A778" s="85">
        <v>774.0</v>
      </c>
      <c r="B778" s="79" t="s">
        <v>1466</v>
      </c>
      <c r="C778" s="79" t="s">
        <v>1658</v>
      </c>
      <c r="D778" s="79" t="s">
        <v>1190</v>
      </c>
      <c r="E778" s="93" t="s">
        <v>1594</v>
      </c>
      <c r="F778" s="87">
        <v>1.0</v>
      </c>
      <c r="G778" s="105">
        <v>44230.0</v>
      </c>
      <c r="H778" s="93" t="s">
        <v>1741</v>
      </c>
      <c r="I778" s="93" t="s">
        <v>1742</v>
      </c>
      <c r="J778" s="93"/>
      <c r="K778" s="93" t="s">
        <v>147</v>
      </c>
      <c r="L778" s="93" t="s">
        <v>148</v>
      </c>
      <c r="M778" s="93" t="s">
        <v>147</v>
      </c>
      <c r="N778" s="89"/>
      <c r="O778" s="90"/>
      <c r="P778" s="89"/>
      <c r="Q778" s="92"/>
      <c r="R778" s="56"/>
      <c r="S778" s="56"/>
      <c r="T778" s="56"/>
      <c r="U778" s="56"/>
      <c r="V778" s="56"/>
      <c r="W778" s="56"/>
      <c r="X778" s="56"/>
      <c r="Y778" s="56"/>
      <c r="Z778" s="56"/>
      <c r="AA778" s="56"/>
      <c r="AB778" s="56"/>
      <c r="AC778" s="56"/>
      <c r="AD778" s="56"/>
      <c r="AE778" s="56"/>
      <c r="AF778" s="56"/>
      <c r="AG778" s="56"/>
      <c r="AH778" s="56"/>
      <c r="AI778" s="56"/>
      <c r="AJ778" s="56"/>
    </row>
    <row r="779" ht="28.5" customHeight="1">
      <c r="A779" s="78">
        <v>775.0</v>
      </c>
      <c r="B779" s="79" t="s">
        <v>1466</v>
      </c>
      <c r="C779" s="79" t="s">
        <v>1658</v>
      </c>
      <c r="D779" s="79" t="s">
        <v>1672</v>
      </c>
      <c r="E779" s="93" t="s">
        <v>1673</v>
      </c>
      <c r="F779" s="87" t="s">
        <v>1674</v>
      </c>
      <c r="G779" s="105">
        <v>44232.0</v>
      </c>
      <c r="H779" s="93" t="s">
        <v>1743</v>
      </c>
      <c r="I779" s="93" t="s">
        <v>1744</v>
      </c>
      <c r="J779" s="93"/>
      <c r="K779" s="93"/>
      <c r="L779" s="93"/>
      <c r="M779" s="93"/>
      <c r="N779" s="89"/>
      <c r="O779" s="90"/>
      <c r="P779" s="89"/>
      <c r="Q779" s="92"/>
      <c r="R779" s="56"/>
      <c r="S779" s="56"/>
      <c r="T779" s="56"/>
      <c r="U779" s="56"/>
      <c r="V779" s="56"/>
      <c r="W779" s="56"/>
      <c r="X779" s="56"/>
      <c r="Y779" s="56"/>
      <c r="Z779" s="56"/>
      <c r="AA779" s="56"/>
      <c r="AB779" s="56"/>
      <c r="AC779" s="56"/>
      <c r="AD779" s="56"/>
      <c r="AE779" s="56"/>
      <c r="AF779" s="56"/>
      <c r="AG779" s="56"/>
      <c r="AH779" s="56"/>
      <c r="AI779" s="56"/>
      <c r="AJ779" s="56"/>
    </row>
    <row r="780" ht="28.5" customHeight="1">
      <c r="A780" s="85">
        <v>776.0</v>
      </c>
      <c r="B780" s="79" t="s">
        <v>1466</v>
      </c>
      <c r="C780" s="79" t="s">
        <v>1658</v>
      </c>
      <c r="D780" s="79" t="s">
        <v>1190</v>
      </c>
      <c r="E780" s="93" t="s">
        <v>1594</v>
      </c>
      <c r="F780" s="87">
        <v>3.0</v>
      </c>
      <c r="G780" s="105">
        <v>44251.0</v>
      </c>
      <c r="H780" s="93" t="s">
        <v>1745</v>
      </c>
      <c r="I780" s="93" t="s">
        <v>1746</v>
      </c>
      <c r="J780" s="93"/>
      <c r="K780" s="93"/>
      <c r="L780" s="93"/>
      <c r="M780" s="93"/>
      <c r="N780" s="89"/>
      <c r="O780" s="90"/>
      <c r="P780" s="89"/>
      <c r="Q780" s="92"/>
      <c r="R780" s="56"/>
      <c r="S780" s="56"/>
      <c r="T780" s="56"/>
      <c r="U780" s="56"/>
      <c r="V780" s="56"/>
      <c r="W780" s="56"/>
      <c r="X780" s="56"/>
      <c r="Y780" s="56"/>
      <c r="Z780" s="56"/>
      <c r="AA780" s="56"/>
      <c r="AB780" s="56"/>
      <c r="AC780" s="56"/>
      <c r="AD780" s="56"/>
      <c r="AE780" s="56"/>
      <c r="AF780" s="56"/>
      <c r="AG780" s="56"/>
      <c r="AH780" s="56"/>
      <c r="AI780" s="56"/>
      <c r="AJ780" s="56"/>
    </row>
    <row r="781" ht="28.5" customHeight="1">
      <c r="A781" s="78">
        <v>777.0</v>
      </c>
      <c r="B781" s="79" t="s">
        <v>1466</v>
      </c>
      <c r="C781" s="79" t="s">
        <v>1658</v>
      </c>
      <c r="D781" s="79" t="s">
        <v>1672</v>
      </c>
      <c r="E781" s="93" t="s">
        <v>1673</v>
      </c>
      <c r="F781" s="87" t="s">
        <v>1674</v>
      </c>
      <c r="G781" s="105">
        <v>44259.0</v>
      </c>
      <c r="H781" s="93" t="s">
        <v>1747</v>
      </c>
      <c r="I781" s="93" t="s">
        <v>1748</v>
      </c>
      <c r="J781" s="93"/>
      <c r="K781" s="93"/>
      <c r="L781" s="93"/>
      <c r="M781" s="93"/>
      <c r="N781" s="89"/>
      <c r="O781" s="90"/>
      <c r="P781" s="89"/>
      <c r="Q781" s="92"/>
      <c r="R781" s="56"/>
      <c r="S781" s="56"/>
      <c r="T781" s="56"/>
      <c r="U781" s="56"/>
      <c r="V781" s="56"/>
      <c r="W781" s="56"/>
      <c r="X781" s="56"/>
      <c r="Y781" s="56"/>
      <c r="Z781" s="56"/>
      <c r="AA781" s="56"/>
      <c r="AB781" s="56"/>
      <c r="AC781" s="56"/>
      <c r="AD781" s="56"/>
      <c r="AE781" s="56"/>
      <c r="AF781" s="56"/>
      <c r="AG781" s="56"/>
      <c r="AH781" s="56"/>
      <c r="AI781" s="56"/>
      <c r="AJ781" s="56"/>
    </row>
    <row r="782" ht="28.5" customHeight="1">
      <c r="A782" s="85">
        <v>778.0</v>
      </c>
      <c r="B782" s="79" t="s">
        <v>1466</v>
      </c>
      <c r="C782" s="79" t="s">
        <v>1658</v>
      </c>
      <c r="D782" s="79" t="s">
        <v>1672</v>
      </c>
      <c r="E782" s="93" t="s">
        <v>1673</v>
      </c>
      <c r="F782" s="87" t="s">
        <v>1674</v>
      </c>
      <c r="G782" s="105">
        <v>44263.0</v>
      </c>
      <c r="H782" s="93" t="s">
        <v>1743</v>
      </c>
      <c r="I782" s="93" t="s">
        <v>1749</v>
      </c>
      <c r="J782" s="93"/>
      <c r="K782" s="93"/>
      <c r="L782" s="93"/>
      <c r="M782" s="93"/>
      <c r="N782" s="89"/>
      <c r="O782" s="90"/>
      <c r="P782" s="89"/>
      <c r="Q782" s="92"/>
      <c r="R782" s="56"/>
      <c r="S782" s="56"/>
      <c r="T782" s="56"/>
      <c r="U782" s="56"/>
      <c r="V782" s="56"/>
      <c r="W782" s="56"/>
      <c r="X782" s="56"/>
      <c r="Y782" s="56"/>
      <c r="Z782" s="56"/>
      <c r="AA782" s="56"/>
      <c r="AB782" s="56"/>
      <c r="AC782" s="56"/>
      <c r="AD782" s="56"/>
      <c r="AE782" s="56"/>
      <c r="AF782" s="56"/>
      <c r="AG782" s="56"/>
      <c r="AH782" s="56"/>
      <c r="AI782" s="56"/>
      <c r="AJ782" s="56"/>
    </row>
    <row r="783" ht="28.5" customHeight="1">
      <c r="A783" s="78">
        <v>779.0</v>
      </c>
      <c r="B783" s="79" t="s">
        <v>1466</v>
      </c>
      <c r="C783" s="79" t="s">
        <v>1658</v>
      </c>
      <c r="D783" s="79" t="s">
        <v>1672</v>
      </c>
      <c r="E783" s="93" t="s">
        <v>1673</v>
      </c>
      <c r="F783" s="87" t="s">
        <v>1674</v>
      </c>
      <c r="G783" s="105">
        <v>44326.0</v>
      </c>
      <c r="H783" s="93" t="s">
        <v>1750</v>
      </c>
      <c r="I783" s="93" t="s">
        <v>1751</v>
      </c>
      <c r="J783" s="93"/>
      <c r="K783" s="93"/>
      <c r="L783" s="93"/>
      <c r="M783" s="93"/>
      <c r="N783" s="89"/>
      <c r="O783" s="90"/>
      <c r="P783" s="89"/>
      <c r="Q783" s="92"/>
      <c r="R783" s="56"/>
      <c r="S783" s="56"/>
      <c r="T783" s="56"/>
      <c r="U783" s="56"/>
      <c r="V783" s="56"/>
      <c r="W783" s="56"/>
      <c r="X783" s="56"/>
      <c r="Y783" s="56"/>
      <c r="Z783" s="56"/>
      <c r="AA783" s="56"/>
      <c r="AB783" s="56"/>
      <c r="AC783" s="56"/>
      <c r="AD783" s="56"/>
      <c r="AE783" s="56"/>
      <c r="AF783" s="56"/>
      <c r="AG783" s="56"/>
      <c r="AH783" s="56"/>
      <c r="AI783" s="56"/>
      <c r="AJ783" s="56"/>
    </row>
    <row r="784" ht="28.5" customHeight="1">
      <c r="A784" s="85">
        <v>780.0</v>
      </c>
      <c r="B784" s="79" t="s">
        <v>1466</v>
      </c>
      <c r="C784" s="79" t="s">
        <v>1658</v>
      </c>
      <c r="D784" s="79" t="s">
        <v>1672</v>
      </c>
      <c r="E784" s="93" t="s">
        <v>1673</v>
      </c>
      <c r="F784" s="87" t="s">
        <v>1674</v>
      </c>
      <c r="G784" s="105">
        <v>44363.0</v>
      </c>
      <c r="H784" s="93" t="s">
        <v>1750</v>
      </c>
      <c r="I784" s="93"/>
      <c r="J784" s="93"/>
      <c r="K784" s="93"/>
      <c r="L784" s="93"/>
      <c r="M784" s="93"/>
      <c r="N784" s="89"/>
      <c r="O784" s="90"/>
      <c r="P784" s="89"/>
      <c r="Q784" s="92"/>
      <c r="R784" s="56"/>
      <c r="S784" s="56"/>
      <c r="T784" s="56"/>
      <c r="U784" s="56"/>
      <c r="V784" s="56"/>
      <c r="W784" s="56"/>
      <c r="X784" s="56"/>
      <c r="Y784" s="56"/>
      <c r="Z784" s="56"/>
      <c r="AA784" s="56"/>
      <c r="AB784" s="56"/>
      <c r="AC784" s="56"/>
      <c r="AD784" s="56"/>
      <c r="AE784" s="56"/>
      <c r="AF784" s="56"/>
      <c r="AG784" s="56"/>
      <c r="AH784" s="56"/>
      <c r="AI784" s="56"/>
      <c r="AJ784" s="56"/>
    </row>
    <row r="785" ht="28.5" customHeight="1">
      <c r="A785" s="78">
        <v>781.0</v>
      </c>
      <c r="B785" s="79" t="s">
        <v>1466</v>
      </c>
      <c r="C785" s="79" t="s">
        <v>1658</v>
      </c>
      <c r="D785" s="79" t="s">
        <v>1672</v>
      </c>
      <c r="E785" s="93" t="s">
        <v>1673</v>
      </c>
      <c r="F785" s="87" t="s">
        <v>1674</v>
      </c>
      <c r="G785" s="105">
        <v>44383.0</v>
      </c>
      <c r="H785" s="93" t="s">
        <v>1750</v>
      </c>
      <c r="I785" s="93"/>
      <c r="J785" s="93"/>
      <c r="K785" s="93"/>
      <c r="L785" s="93"/>
      <c r="M785" s="93"/>
      <c r="N785" s="89"/>
      <c r="O785" s="90"/>
      <c r="P785" s="89"/>
      <c r="Q785" s="92"/>
      <c r="R785" s="56"/>
      <c r="S785" s="56"/>
      <c r="T785" s="56"/>
      <c r="U785" s="56"/>
      <c r="V785" s="56"/>
      <c r="W785" s="56"/>
      <c r="X785" s="56"/>
      <c r="Y785" s="56"/>
      <c r="Z785" s="56"/>
      <c r="AA785" s="56"/>
      <c r="AB785" s="56"/>
      <c r="AC785" s="56"/>
      <c r="AD785" s="56"/>
      <c r="AE785" s="56"/>
      <c r="AF785" s="56"/>
      <c r="AG785" s="56"/>
      <c r="AH785" s="56"/>
      <c r="AI785" s="56"/>
      <c r="AJ785" s="56"/>
    </row>
    <row r="786" ht="28.5" customHeight="1">
      <c r="A786" s="85">
        <v>782.0</v>
      </c>
      <c r="B786" s="79" t="s">
        <v>1466</v>
      </c>
      <c r="C786" s="79" t="s">
        <v>1658</v>
      </c>
      <c r="D786" s="79" t="s">
        <v>1672</v>
      </c>
      <c r="E786" s="93" t="s">
        <v>1673</v>
      </c>
      <c r="F786" s="87" t="s">
        <v>1674</v>
      </c>
      <c r="G786" s="105">
        <v>44412.0</v>
      </c>
      <c r="H786" s="93" t="s">
        <v>1752</v>
      </c>
      <c r="I786" s="93"/>
      <c r="J786" s="93"/>
      <c r="K786" s="93"/>
      <c r="L786" s="93"/>
      <c r="M786" s="93"/>
      <c r="N786" s="89"/>
      <c r="O786" s="90"/>
      <c r="P786" s="89"/>
      <c r="Q786" s="92"/>
      <c r="R786" s="56"/>
      <c r="S786" s="56"/>
      <c r="T786" s="56"/>
      <c r="U786" s="56"/>
      <c r="V786" s="56"/>
      <c r="W786" s="56"/>
      <c r="X786" s="56"/>
      <c r="Y786" s="56"/>
      <c r="Z786" s="56"/>
      <c r="AA786" s="56"/>
      <c r="AB786" s="56"/>
      <c r="AC786" s="56"/>
      <c r="AD786" s="56"/>
      <c r="AE786" s="56"/>
      <c r="AF786" s="56"/>
      <c r="AG786" s="56"/>
      <c r="AH786" s="56"/>
      <c r="AI786" s="56"/>
      <c r="AJ786" s="56"/>
    </row>
    <row r="787" ht="28.5" customHeight="1">
      <c r="A787" s="78">
        <v>783.0</v>
      </c>
      <c r="B787" s="79" t="s">
        <v>770</v>
      </c>
      <c r="C787" s="79" t="s">
        <v>1563</v>
      </c>
      <c r="D787" s="79" t="s">
        <v>230</v>
      </c>
      <c r="E787" s="93" t="s">
        <v>1594</v>
      </c>
      <c r="F787" s="87">
        <v>693.0</v>
      </c>
      <c r="G787" s="105">
        <v>44414.0</v>
      </c>
      <c r="H787" s="93" t="s">
        <v>1180</v>
      </c>
      <c r="I787" s="93"/>
      <c r="J787" s="93"/>
      <c r="K787" s="93" t="s">
        <v>147</v>
      </c>
      <c r="L787" s="93" t="s">
        <v>148</v>
      </c>
      <c r="M787" s="93" t="s">
        <v>147</v>
      </c>
      <c r="N787" s="89"/>
      <c r="O787" s="90"/>
      <c r="P787" s="89" t="s">
        <v>1753</v>
      </c>
      <c r="Q787" s="92"/>
      <c r="R787" s="56"/>
      <c r="S787" s="56"/>
      <c r="T787" s="56"/>
      <c r="U787" s="56"/>
      <c r="V787" s="56"/>
      <c r="W787" s="56"/>
      <c r="X787" s="56"/>
      <c r="Y787" s="56"/>
      <c r="Z787" s="56"/>
      <c r="AA787" s="56"/>
      <c r="AB787" s="56"/>
      <c r="AC787" s="56"/>
      <c r="AD787" s="56"/>
      <c r="AE787" s="56"/>
      <c r="AF787" s="56"/>
      <c r="AG787" s="56"/>
      <c r="AH787" s="56"/>
      <c r="AI787" s="56"/>
      <c r="AJ787" s="56"/>
    </row>
    <row r="788" ht="28.5" customHeight="1">
      <c r="A788" s="85">
        <v>784.0</v>
      </c>
      <c r="B788" s="86" t="s">
        <v>1466</v>
      </c>
      <c r="C788" s="86" t="s">
        <v>1658</v>
      </c>
      <c r="D788" s="79" t="s">
        <v>230</v>
      </c>
      <c r="E788" s="93" t="s">
        <v>1698</v>
      </c>
      <c r="F788" s="87">
        <v>1375.0</v>
      </c>
      <c r="G788" s="105">
        <v>44035.0</v>
      </c>
      <c r="H788" s="93" t="s">
        <v>1754</v>
      </c>
      <c r="I788" s="93" t="s">
        <v>1755</v>
      </c>
      <c r="J788" s="93" t="s">
        <v>147</v>
      </c>
      <c r="K788" s="93"/>
      <c r="L788" s="93" t="s">
        <v>148</v>
      </c>
      <c r="M788" s="93" t="s">
        <v>147</v>
      </c>
      <c r="N788" s="89"/>
      <c r="O788" s="90"/>
      <c r="P788" s="89" t="s">
        <v>1756</v>
      </c>
      <c r="Q788" s="92"/>
      <c r="R788" s="56"/>
      <c r="S788" s="56"/>
      <c r="T788" s="56"/>
      <c r="U788" s="56"/>
      <c r="V788" s="56"/>
      <c r="W788" s="56"/>
      <c r="X788" s="56"/>
      <c r="Y788" s="56"/>
      <c r="Z788" s="56"/>
      <c r="AA788" s="56"/>
      <c r="AB788" s="56"/>
      <c r="AC788" s="56"/>
      <c r="AD788" s="56"/>
      <c r="AE788" s="56"/>
      <c r="AF788" s="56"/>
      <c r="AG788" s="56"/>
      <c r="AH788" s="56"/>
      <c r="AI788" s="56"/>
      <c r="AJ788" s="56"/>
    </row>
    <row r="789" ht="28.5" customHeight="1">
      <c r="A789" s="78">
        <v>785.0</v>
      </c>
      <c r="B789" s="86" t="s">
        <v>1466</v>
      </c>
      <c r="C789" s="86" t="s">
        <v>1694</v>
      </c>
      <c r="D789" s="86" t="s">
        <v>161</v>
      </c>
      <c r="E789" s="93" t="s">
        <v>1757</v>
      </c>
      <c r="F789" s="87">
        <v>770.0</v>
      </c>
      <c r="G789" s="105">
        <v>43985.0</v>
      </c>
      <c r="H789" s="93" t="s">
        <v>1758</v>
      </c>
      <c r="I789" s="93" t="s">
        <v>1759</v>
      </c>
      <c r="J789" s="93" t="s">
        <v>383</v>
      </c>
      <c r="K789" s="93"/>
      <c r="L789" s="93" t="s">
        <v>148</v>
      </c>
      <c r="M789" s="93"/>
      <c r="N789" s="89" t="s">
        <v>147</v>
      </c>
      <c r="O789" s="90"/>
      <c r="P789" s="89" t="s">
        <v>1760</v>
      </c>
      <c r="Q789" s="92"/>
      <c r="R789" s="56"/>
      <c r="S789" s="56"/>
      <c r="T789" s="56"/>
      <c r="U789" s="56"/>
      <c r="V789" s="56"/>
      <c r="W789" s="56"/>
      <c r="X789" s="56"/>
      <c r="Y789" s="56"/>
      <c r="Z789" s="56"/>
      <c r="AA789" s="56"/>
      <c r="AB789" s="56"/>
      <c r="AC789" s="56"/>
      <c r="AD789" s="56"/>
      <c r="AE789" s="56"/>
      <c r="AF789" s="56"/>
      <c r="AG789" s="56"/>
      <c r="AH789" s="56"/>
      <c r="AI789" s="56"/>
      <c r="AJ789" s="56"/>
    </row>
    <row r="790" ht="28.5" customHeight="1">
      <c r="A790" s="85">
        <v>786.0</v>
      </c>
      <c r="B790" s="86" t="s">
        <v>1466</v>
      </c>
      <c r="C790" s="86" t="s">
        <v>1694</v>
      </c>
      <c r="D790" s="79" t="s">
        <v>230</v>
      </c>
      <c r="E790" s="93" t="s">
        <v>1761</v>
      </c>
      <c r="F790" s="87">
        <v>1361.0</v>
      </c>
      <c r="G790" s="105">
        <v>44014.0</v>
      </c>
      <c r="H790" s="93" t="s">
        <v>1762</v>
      </c>
      <c r="I790" s="93" t="s">
        <v>1763</v>
      </c>
      <c r="J790" s="93" t="s">
        <v>147</v>
      </c>
      <c r="K790" s="93"/>
      <c r="L790" s="93" t="s">
        <v>148</v>
      </c>
      <c r="M790" s="93"/>
      <c r="N790" s="89"/>
      <c r="O790" s="173" t="s">
        <v>147</v>
      </c>
      <c r="P790" s="89" t="s">
        <v>1764</v>
      </c>
      <c r="Q790" s="92"/>
      <c r="R790" s="56"/>
      <c r="S790" s="56"/>
      <c r="T790" s="56"/>
      <c r="U790" s="56"/>
      <c r="V790" s="56"/>
      <c r="W790" s="56"/>
      <c r="X790" s="56"/>
      <c r="Y790" s="56"/>
      <c r="Z790" s="56"/>
      <c r="AA790" s="56"/>
      <c r="AB790" s="56"/>
      <c r="AC790" s="56"/>
      <c r="AD790" s="56"/>
      <c r="AE790" s="56"/>
      <c r="AF790" s="56"/>
      <c r="AG790" s="56"/>
      <c r="AH790" s="56"/>
      <c r="AI790" s="56"/>
      <c r="AJ790" s="56"/>
    </row>
    <row r="791" ht="28.5" customHeight="1">
      <c r="A791" s="78">
        <v>787.0</v>
      </c>
      <c r="B791" s="86" t="s">
        <v>1466</v>
      </c>
      <c r="C791" s="86" t="s">
        <v>1658</v>
      </c>
      <c r="D791" s="79" t="s">
        <v>230</v>
      </c>
      <c r="E791" s="93" t="s">
        <v>1761</v>
      </c>
      <c r="F791" s="87">
        <v>1555.0</v>
      </c>
      <c r="G791" s="105">
        <v>44048.0</v>
      </c>
      <c r="H791" s="93" t="s">
        <v>1765</v>
      </c>
      <c r="I791" s="93" t="s">
        <v>1766</v>
      </c>
      <c r="J791" s="93" t="s">
        <v>147</v>
      </c>
      <c r="K791" s="93"/>
      <c r="L791" s="93" t="s">
        <v>148</v>
      </c>
      <c r="M791" s="93"/>
      <c r="N791" s="89"/>
      <c r="O791" s="90" t="s">
        <v>147</v>
      </c>
      <c r="P791" s="89" t="s">
        <v>1767</v>
      </c>
      <c r="Q791" s="92"/>
      <c r="R791" s="56"/>
      <c r="S791" s="56"/>
      <c r="T791" s="56"/>
      <c r="U791" s="56"/>
      <c r="V791" s="56"/>
      <c r="W791" s="56"/>
      <c r="X791" s="56"/>
      <c r="Y791" s="56"/>
      <c r="Z791" s="56"/>
      <c r="AA791" s="56"/>
      <c r="AB791" s="56"/>
      <c r="AC791" s="56"/>
      <c r="AD791" s="56"/>
      <c r="AE791" s="56"/>
      <c r="AF791" s="56"/>
      <c r="AG791" s="56"/>
      <c r="AH791" s="56"/>
      <c r="AI791" s="56"/>
      <c r="AJ791" s="56"/>
    </row>
    <row r="792" ht="28.5" customHeight="1">
      <c r="A792" s="85">
        <v>788.0</v>
      </c>
      <c r="B792" s="86" t="s">
        <v>1466</v>
      </c>
      <c r="C792" s="86" t="s">
        <v>1694</v>
      </c>
      <c r="D792" s="86" t="s">
        <v>161</v>
      </c>
      <c r="E792" s="93" t="s">
        <v>1761</v>
      </c>
      <c r="F792" s="87">
        <v>1152.0</v>
      </c>
      <c r="G792" s="105">
        <v>44063.0</v>
      </c>
      <c r="H792" s="93" t="s">
        <v>1768</v>
      </c>
      <c r="I792" s="93" t="s">
        <v>1769</v>
      </c>
      <c r="J792" s="93" t="s">
        <v>147</v>
      </c>
      <c r="K792" s="93"/>
      <c r="L792" s="93" t="s">
        <v>148</v>
      </c>
      <c r="M792" s="93" t="s">
        <v>147</v>
      </c>
      <c r="N792" s="89"/>
      <c r="O792" s="90"/>
      <c r="P792" s="89"/>
      <c r="Q792" s="92"/>
      <c r="R792" s="56"/>
      <c r="S792" s="56"/>
      <c r="T792" s="56"/>
      <c r="U792" s="56"/>
      <c r="V792" s="56"/>
      <c r="W792" s="56"/>
      <c r="X792" s="56"/>
      <c r="Y792" s="56"/>
      <c r="Z792" s="56"/>
      <c r="AA792" s="56"/>
      <c r="AB792" s="56"/>
      <c r="AC792" s="56"/>
      <c r="AD792" s="56"/>
      <c r="AE792" s="56"/>
      <c r="AF792" s="56"/>
      <c r="AG792" s="56"/>
      <c r="AH792" s="56"/>
      <c r="AI792" s="56"/>
      <c r="AJ792" s="56"/>
    </row>
    <row r="793" ht="28.5" customHeight="1">
      <c r="A793" s="78">
        <v>789.0</v>
      </c>
      <c r="B793" s="86" t="s">
        <v>1466</v>
      </c>
      <c r="C793" s="86" t="s">
        <v>1694</v>
      </c>
      <c r="D793" s="79" t="s">
        <v>1672</v>
      </c>
      <c r="E793" s="93" t="s">
        <v>1673</v>
      </c>
      <c r="F793" s="87" t="s">
        <v>1674</v>
      </c>
      <c r="G793" s="105">
        <v>44064.0</v>
      </c>
      <c r="H793" s="93" t="s">
        <v>1770</v>
      </c>
      <c r="I793" s="93" t="s">
        <v>1771</v>
      </c>
      <c r="J793" s="93" t="s">
        <v>147</v>
      </c>
      <c r="K793" s="93"/>
      <c r="L793" s="93" t="s">
        <v>1772</v>
      </c>
      <c r="M793" s="93" t="s">
        <v>383</v>
      </c>
      <c r="N793" s="89"/>
      <c r="O793" s="90"/>
      <c r="P793" s="89"/>
      <c r="Q793" s="92"/>
      <c r="R793" s="56"/>
      <c r="S793" s="56"/>
      <c r="T793" s="56"/>
      <c r="U793" s="56"/>
      <c r="V793" s="56"/>
      <c r="W793" s="56"/>
      <c r="X793" s="56"/>
      <c r="Y793" s="56"/>
      <c r="Z793" s="56"/>
      <c r="AA793" s="56"/>
      <c r="AB793" s="56"/>
      <c r="AC793" s="56"/>
      <c r="AD793" s="56"/>
      <c r="AE793" s="56"/>
      <c r="AF793" s="56"/>
      <c r="AG793" s="56"/>
      <c r="AH793" s="56"/>
      <c r="AI793" s="56"/>
      <c r="AJ793" s="56"/>
    </row>
    <row r="794" ht="28.5" customHeight="1">
      <c r="A794" s="85">
        <v>790.0</v>
      </c>
      <c r="B794" s="86" t="s">
        <v>1466</v>
      </c>
      <c r="C794" s="86" t="s">
        <v>1658</v>
      </c>
      <c r="D794" s="79" t="s">
        <v>230</v>
      </c>
      <c r="E794" s="93" t="s">
        <v>1761</v>
      </c>
      <c r="F794" s="87">
        <v>2129.0</v>
      </c>
      <c r="G794" s="105">
        <v>44144.0</v>
      </c>
      <c r="H794" s="93" t="s">
        <v>1773</v>
      </c>
      <c r="I794" s="93" t="s">
        <v>1766</v>
      </c>
      <c r="J794" s="93" t="s">
        <v>147</v>
      </c>
      <c r="K794" s="93"/>
      <c r="L794" s="93" t="s">
        <v>148</v>
      </c>
      <c r="M794" s="93"/>
      <c r="N794" s="89"/>
      <c r="O794" s="90" t="s">
        <v>147</v>
      </c>
      <c r="P794" s="89" t="s">
        <v>1774</v>
      </c>
      <c r="Q794" s="92"/>
      <c r="R794" s="56"/>
      <c r="S794" s="56"/>
      <c r="T794" s="56"/>
      <c r="U794" s="56"/>
      <c r="V794" s="56"/>
      <c r="W794" s="56"/>
      <c r="X794" s="56"/>
      <c r="Y794" s="56"/>
      <c r="Z794" s="56"/>
      <c r="AA794" s="56"/>
      <c r="AB794" s="56"/>
      <c r="AC794" s="56"/>
      <c r="AD794" s="56"/>
      <c r="AE794" s="56"/>
      <c r="AF794" s="56"/>
      <c r="AG794" s="56"/>
      <c r="AH794" s="56"/>
      <c r="AI794" s="56"/>
      <c r="AJ794" s="56"/>
    </row>
    <row r="795" ht="28.5" customHeight="1">
      <c r="A795" s="78">
        <v>791.0</v>
      </c>
      <c r="B795" s="86" t="s">
        <v>1466</v>
      </c>
      <c r="C795" s="86" t="s">
        <v>1775</v>
      </c>
      <c r="D795" s="86" t="s">
        <v>161</v>
      </c>
      <c r="E795" s="93" t="s">
        <v>1757</v>
      </c>
      <c r="F795" s="87">
        <v>688.0</v>
      </c>
      <c r="G795" s="105">
        <v>44371.0</v>
      </c>
      <c r="H795" s="93" t="s">
        <v>1776</v>
      </c>
      <c r="I795" s="93" t="s">
        <v>1766</v>
      </c>
      <c r="J795" s="93" t="s">
        <v>147</v>
      </c>
      <c r="K795" s="93"/>
      <c r="L795" s="93" t="s">
        <v>148</v>
      </c>
      <c r="M795" s="93" t="s">
        <v>147</v>
      </c>
      <c r="N795" s="89"/>
      <c r="O795" s="90"/>
      <c r="P795" s="89"/>
      <c r="Q795" s="92"/>
      <c r="R795" s="56"/>
      <c r="S795" s="56"/>
      <c r="T795" s="56"/>
      <c r="U795" s="56"/>
      <c r="V795" s="56"/>
      <c r="W795" s="56"/>
      <c r="X795" s="56"/>
      <c r="Y795" s="56"/>
      <c r="Z795" s="56"/>
      <c r="AA795" s="56"/>
      <c r="AB795" s="56"/>
      <c r="AC795" s="56"/>
      <c r="AD795" s="56"/>
      <c r="AE795" s="56"/>
      <c r="AF795" s="56"/>
      <c r="AG795" s="56"/>
      <c r="AH795" s="56"/>
      <c r="AI795" s="56"/>
      <c r="AJ795" s="56"/>
    </row>
    <row r="796" ht="28.5" customHeight="1">
      <c r="A796" s="85">
        <v>792.0</v>
      </c>
      <c r="B796" s="86" t="s">
        <v>1466</v>
      </c>
      <c r="C796" s="86" t="s">
        <v>1775</v>
      </c>
      <c r="D796" s="79" t="s">
        <v>230</v>
      </c>
      <c r="E796" s="93" t="s">
        <v>1757</v>
      </c>
      <c r="F796" s="87">
        <v>1405.0</v>
      </c>
      <c r="G796" s="105">
        <v>44376.0</v>
      </c>
      <c r="H796" s="93" t="s">
        <v>1777</v>
      </c>
      <c r="I796" s="93" t="s">
        <v>1766</v>
      </c>
      <c r="J796" s="93" t="s">
        <v>147</v>
      </c>
      <c r="K796" s="93"/>
      <c r="L796" s="93" t="s">
        <v>1772</v>
      </c>
      <c r="M796" s="93" t="s">
        <v>383</v>
      </c>
      <c r="N796" s="89"/>
      <c r="O796" s="90"/>
      <c r="P796" s="89"/>
      <c r="Q796" s="92"/>
      <c r="R796" s="56"/>
      <c r="S796" s="56"/>
      <c r="T796" s="56"/>
      <c r="U796" s="56"/>
      <c r="V796" s="56"/>
      <c r="W796" s="56"/>
      <c r="X796" s="56"/>
      <c r="Y796" s="56"/>
      <c r="Z796" s="56"/>
      <c r="AA796" s="56"/>
      <c r="AB796" s="56"/>
      <c r="AC796" s="56"/>
      <c r="AD796" s="56"/>
      <c r="AE796" s="56"/>
      <c r="AF796" s="56"/>
      <c r="AG796" s="56"/>
      <c r="AH796" s="56"/>
      <c r="AI796" s="56"/>
      <c r="AJ796" s="56"/>
    </row>
    <row r="797" ht="28.5" customHeight="1">
      <c r="A797" s="78">
        <v>793.0</v>
      </c>
      <c r="B797" s="86" t="s">
        <v>1466</v>
      </c>
      <c r="C797" s="86" t="s">
        <v>1775</v>
      </c>
      <c r="D797" s="79" t="s">
        <v>230</v>
      </c>
      <c r="E797" s="93" t="s">
        <v>1761</v>
      </c>
      <c r="F797" s="87">
        <v>360.0</v>
      </c>
      <c r="G797" s="105">
        <v>44244.0</v>
      </c>
      <c r="H797" s="93" t="s">
        <v>1778</v>
      </c>
      <c r="I797" s="93" t="s">
        <v>1779</v>
      </c>
      <c r="J797" s="93" t="s">
        <v>147</v>
      </c>
      <c r="K797" s="93"/>
      <c r="L797" s="93"/>
      <c r="M797" s="93" t="s">
        <v>147</v>
      </c>
      <c r="N797" s="89"/>
      <c r="O797" s="90"/>
      <c r="P797" s="89"/>
      <c r="Q797" s="92"/>
      <c r="R797" s="56"/>
      <c r="S797" s="56"/>
      <c r="T797" s="56"/>
      <c r="U797" s="56"/>
      <c r="V797" s="56"/>
      <c r="W797" s="56"/>
      <c r="X797" s="56"/>
      <c r="Y797" s="56"/>
      <c r="Z797" s="56"/>
      <c r="AA797" s="56"/>
      <c r="AB797" s="56"/>
      <c r="AC797" s="56"/>
      <c r="AD797" s="56"/>
      <c r="AE797" s="56"/>
      <c r="AF797" s="56"/>
      <c r="AG797" s="56"/>
      <c r="AH797" s="56"/>
      <c r="AI797" s="56"/>
      <c r="AJ797" s="56"/>
    </row>
    <row r="798" ht="28.5" customHeight="1">
      <c r="A798" s="85">
        <v>794.0</v>
      </c>
      <c r="B798" s="86" t="s">
        <v>770</v>
      </c>
      <c r="C798" s="86" t="s">
        <v>978</v>
      </c>
      <c r="D798" s="86" t="s">
        <v>161</v>
      </c>
      <c r="E798" s="93" t="s">
        <v>1605</v>
      </c>
      <c r="F798" s="87">
        <v>277.0</v>
      </c>
      <c r="G798" s="105">
        <v>44407.0</v>
      </c>
      <c r="H798" s="105" t="s">
        <v>1780</v>
      </c>
      <c r="I798" s="93"/>
      <c r="J798" s="93" t="s">
        <v>147</v>
      </c>
      <c r="K798" s="93"/>
      <c r="L798" s="93">
        <v>4.0</v>
      </c>
      <c r="M798" s="93"/>
      <c r="N798" s="89"/>
      <c r="O798" s="90" t="s">
        <v>147</v>
      </c>
      <c r="P798" s="89" t="s">
        <v>1781</v>
      </c>
      <c r="Q798" s="92"/>
      <c r="R798" s="56"/>
      <c r="S798" s="56"/>
      <c r="T798" s="56"/>
      <c r="U798" s="56"/>
      <c r="V798" s="56"/>
      <c r="W798" s="56"/>
      <c r="X798" s="56"/>
      <c r="Y798" s="56"/>
      <c r="Z798" s="56"/>
      <c r="AA798" s="56"/>
      <c r="AB798" s="56"/>
      <c r="AC798" s="56"/>
      <c r="AD798" s="56"/>
      <c r="AE798" s="56"/>
      <c r="AF798" s="56"/>
      <c r="AG798" s="56"/>
      <c r="AH798" s="56"/>
      <c r="AI798" s="56"/>
      <c r="AJ798" s="56"/>
    </row>
    <row r="799" ht="28.5" customHeight="1">
      <c r="A799" s="78">
        <v>795.0</v>
      </c>
      <c r="B799" s="86" t="s">
        <v>770</v>
      </c>
      <c r="C799" s="86" t="s">
        <v>978</v>
      </c>
      <c r="D799" s="86" t="s">
        <v>144</v>
      </c>
      <c r="E799" s="93" t="s">
        <v>1636</v>
      </c>
      <c r="F799" s="87">
        <v>2121.0</v>
      </c>
      <c r="G799" s="105">
        <v>44411.0</v>
      </c>
      <c r="H799" s="105" t="s">
        <v>1782</v>
      </c>
      <c r="I799" s="93" t="s">
        <v>1783</v>
      </c>
      <c r="J799" s="93" t="s">
        <v>147</v>
      </c>
      <c r="K799" s="93"/>
      <c r="L799" s="93" t="s">
        <v>23</v>
      </c>
      <c r="M799" s="93" t="s">
        <v>147</v>
      </c>
      <c r="N799" s="89"/>
      <c r="O799" s="90"/>
      <c r="P799" s="89"/>
      <c r="Q799" s="92"/>
      <c r="R799" s="56"/>
      <c r="S799" s="56"/>
      <c r="T799" s="56"/>
      <c r="U799" s="56"/>
      <c r="V799" s="56"/>
      <c r="W799" s="56"/>
      <c r="X799" s="56"/>
      <c r="Y799" s="56"/>
      <c r="Z799" s="56"/>
      <c r="AA799" s="56"/>
      <c r="AB799" s="56"/>
      <c r="AC799" s="56"/>
      <c r="AD799" s="56"/>
      <c r="AE799" s="56"/>
      <c r="AF799" s="56"/>
      <c r="AG799" s="56"/>
      <c r="AH799" s="56"/>
      <c r="AI799" s="56"/>
      <c r="AJ799" s="56"/>
    </row>
    <row r="800" ht="28.5" customHeight="1">
      <c r="A800" s="85">
        <v>796.0</v>
      </c>
      <c r="B800" s="86" t="s">
        <v>770</v>
      </c>
      <c r="C800" s="86" t="s">
        <v>978</v>
      </c>
      <c r="D800" s="79" t="s">
        <v>271</v>
      </c>
      <c r="E800" s="93" t="s">
        <v>1594</v>
      </c>
      <c r="F800" s="87">
        <v>18.0</v>
      </c>
      <c r="G800" s="105">
        <v>44413.0</v>
      </c>
      <c r="H800" s="105" t="s">
        <v>1784</v>
      </c>
      <c r="I800" s="93" t="s">
        <v>1785</v>
      </c>
      <c r="J800" s="93"/>
      <c r="K800" s="93" t="s">
        <v>147</v>
      </c>
      <c r="L800" s="93" t="s">
        <v>23</v>
      </c>
      <c r="M800" s="93" t="s">
        <v>147</v>
      </c>
      <c r="N800" s="89"/>
      <c r="O800" s="90"/>
      <c r="P800" s="89"/>
      <c r="Q800" s="92"/>
      <c r="R800" s="56"/>
      <c r="S800" s="56"/>
      <c r="T800" s="56"/>
      <c r="U800" s="56"/>
      <c r="V800" s="56"/>
      <c r="W800" s="56"/>
      <c r="X800" s="56"/>
      <c r="Y800" s="56"/>
      <c r="Z800" s="56"/>
      <c r="AA800" s="56"/>
      <c r="AB800" s="56"/>
      <c r="AC800" s="56"/>
      <c r="AD800" s="56"/>
      <c r="AE800" s="56"/>
      <c r="AF800" s="56"/>
      <c r="AG800" s="56"/>
      <c r="AH800" s="56"/>
      <c r="AI800" s="56"/>
      <c r="AJ800" s="56"/>
    </row>
    <row r="801" ht="28.5" customHeight="1">
      <c r="A801" s="78">
        <v>797.0</v>
      </c>
      <c r="B801" s="86" t="s">
        <v>770</v>
      </c>
      <c r="C801" s="86" t="s">
        <v>978</v>
      </c>
      <c r="D801" s="79" t="s">
        <v>271</v>
      </c>
      <c r="E801" s="93" t="s">
        <v>1594</v>
      </c>
      <c r="F801" s="87">
        <v>19.0</v>
      </c>
      <c r="G801" s="105">
        <v>44431.0</v>
      </c>
      <c r="H801" s="105" t="s">
        <v>1786</v>
      </c>
      <c r="I801" s="93" t="s">
        <v>1787</v>
      </c>
      <c r="J801" s="93"/>
      <c r="K801" s="93" t="s">
        <v>147</v>
      </c>
      <c r="L801" s="93" t="s">
        <v>23</v>
      </c>
      <c r="M801" s="93" t="s">
        <v>147</v>
      </c>
      <c r="N801" s="89"/>
      <c r="O801" s="90"/>
      <c r="P801" s="89"/>
      <c r="Q801" s="92"/>
      <c r="R801" s="56"/>
      <c r="S801" s="56"/>
      <c r="T801" s="56"/>
      <c r="U801" s="56"/>
      <c r="V801" s="56"/>
      <c r="W801" s="56"/>
      <c r="X801" s="56"/>
      <c r="Y801" s="56"/>
      <c r="Z801" s="56"/>
      <c r="AA801" s="56"/>
      <c r="AB801" s="56"/>
      <c r="AC801" s="56"/>
      <c r="AD801" s="56"/>
      <c r="AE801" s="56"/>
      <c r="AF801" s="56"/>
      <c r="AG801" s="56"/>
      <c r="AH801" s="56"/>
      <c r="AI801" s="56"/>
      <c r="AJ801" s="56"/>
    </row>
    <row r="802" ht="28.5" customHeight="1">
      <c r="A802" s="78">
        <v>798.0</v>
      </c>
      <c r="B802" s="86" t="s">
        <v>770</v>
      </c>
      <c r="C802" s="86" t="s">
        <v>978</v>
      </c>
      <c r="D802" s="79" t="s">
        <v>230</v>
      </c>
      <c r="E802" s="93" t="s">
        <v>1610</v>
      </c>
      <c r="F802" s="87">
        <v>1315.0</v>
      </c>
      <c r="G802" s="105">
        <v>44435.0</v>
      </c>
      <c r="H802" s="105" t="s">
        <v>1788</v>
      </c>
      <c r="I802" s="93" t="s">
        <v>1789</v>
      </c>
      <c r="J802" s="93"/>
      <c r="K802" s="93"/>
      <c r="L802" s="93" t="s">
        <v>1790</v>
      </c>
      <c r="M802" s="93" t="s">
        <v>147</v>
      </c>
      <c r="N802" s="89"/>
      <c r="O802" s="90"/>
      <c r="P802" s="89"/>
      <c r="Q802" s="92"/>
      <c r="R802" s="56"/>
      <c r="S802" s="56"/>
      <c r="T802" s="56"/>
      <c r="U802" s="56"/>
      <c r="V802" s="56"/>
      <c r="W802" s="56"/>
      <c r="X802" s="56"/>
      <c r="Y802" s="56"/>
      <c r="Z802" s="56"/>
      <c r="AA802" s="56"/>
      <c r="AB802" s="56"/>
      <c r="AC802" s="56"/>
      <c r="AD802" s="56"/>
      <c r="AE802" s="56"/>
      <c r="AF802" s="56"/>
      <c r="AG802" s="56"/>
      <c r="AH802" s="56"/>
      <c r="AI802" s="56"/>
      <c r="AJ802" s="56"/>
    </row>
    <row r="803" ht="28.5" customHeight="1">
      <c r="A803" s="85">
        <v>799.0</v>
      </c>
      <c r="B803" s="86" t="s">
        <v>1466</v>
      </c>
      <c r="C803" s="86" t="s">
        <v>1467</v>
      </c>
      <c r="D803" s="86" t="s">
        <v>144</v>
      </c>
      <c r="E803" s="93" t="s">
        <v>1636</v>
      </c>
      <c r="F803" s="87">
        <v>2155.0</v>
      </c>
      <c r="G803" s="105">
        <v>44453.0</v>
      </c>
      <c r="H803" s="93" t="s">
        <v>1791</v>
      </c>
      <c r="I803" s="93" t="s">
        <v>1792</v>
      </c>
      <c r="J803" s="93" t="s">
        <v>147</v>
      </c>
      <c r="K803" s="93"/>
      <c r="L803" s="93" t="s">
        <v>1793</v>
      </c>
      <c r="M803" s="93" t="s">
        <v>147</v>
      </c>
      <c r="N803" s="89" t="s">
        <v>147</v>
      </c>
      <c r="O803" s="90"/>
      <c r="P803" s="89" t="s">
        <v>1794</v>
      </c>
      <c r="Q803" s="92"/>
      <c r="R803" s="56"/>
      <c r="S803" s="56"/>
      <c r="T803" s="56"/>
      <c r="U803" s="56"/>
      <c r="V803" s="56"/>
      <c r="W803" s="56"/>
      <c r="X803" s="56"/>
      <c r="Y803" s="56"/>
      <c r="Z803" s="56"/>
      <c r="AA803" s="56"/>
      <c r="AB803" s="56"/>
      <c r="AC803" s="56"/>
      <c r="AD803" s="56"/>
      <c r="AE803" s="56"/>
      <c r="AF803" s="56"/>
      <c r="AG803" s="56"/>
      <c r="AH803" s="56"/>
      <c r="AI803" s="56"/>
      <c r="AJ803" s="56"/>
    </row>
    <row r="804" ht="28.5" customHeight="1">
      <c r="A804" s="78">
        <v>800.0</v>
      </c>
      <c r="B804" s="86" t="s">
        <v>770</v>
      </c>
      <c r="C804" s="86" t="s">
        <v>978</v>
      </c>
      <c r="D804" s="79" t="s">
        <v>271</v>
      </c>
      <c r="E804" s="93" t="s">
        <v>1594</v>
      </c>
      <c r="F804" s="87">
        <v>21.0</v>
      </c>
      <c r="G804" s="105">
        <v>44463.0</v>
      </c>
      <c r="H804" s="105" t="s">
        <v>1795</v>
      </c>
      <c r="I804" s="93" t="s">
        <v>1787</v>
      </c>
      <c r="J804" s="93"/>
      <c r="K804" s="93" t="s">
        <v>147</v>
      </c>
      <c r="L804" s="93" t="s">
        <v>23</v>
      </c>
      <c r="M804" s="93" t="s">
        <v>147</v>
      </c>
      <c r="N804" s="89"/>
      <c r="O804" s="90"/>
      <c r="P804" s="89"/>
      <c r="Q804" s="92"/>
      <c r="R804" s="56"/>
      <c r="S804" s="56"/>
      <c r="T804" s="56"/>
      <c r="U804" s="56"/>
      <c r="V804" s="56"/>
      <c r="W804" s="56"/>
      <c r="X804" s="56"/>
      <c r="Y804" s="56"/>
      <c r="Z804" s="56"/>
      <c r="AA804" s="56"/>
      <c r="AB804" s="56"/>
      <c r="AC804" s="56"/>
      <c r="AD804" s="56"/>
      <c r="AE804" s="56"/>
      <c r="AF804" s="56"/>
      <c r="AG804" s="56"/>
      <c r="AH804" s="56"/>
      <c r="AI804" s="56"/>
      <c r="AJ804" s="56"/>
    </row>
    <row r="805" ht="28.5" customHeight="1">
      <c r="A805" s="85">
        <v>801.0</v>
      </c>
      <c r="B805" s="119" t="s">
        <v>494</v>
      </c>
      <c r="C805" s="119" t="s">
        <v>495</v>
      </c>
      <c r="D805" s="119" t="s">
        <v>144</v>
      </c>
      <c r="E805" s="119" t="s">
        <v>1796</v>
      </c>
      <c r="F805" s="120">
        <v>2052.0</v>
      </c>
      <c r="G805" s="174">
        <v>44068.0</v>
      </c>
      <c r="H805" s="175" t="s">
        <v>1797</v>
      </c>
      <c r="I805" s="119" t="s">
        <v>1798</v>
      </c>
      <c r="J805" s="119" t="s">
        <v>147</v>
      </c>
      <c r="K805" s="119"/>
      <c r="L805" s="119" t="s">
        <v>1799</v>
      </c>
      <c r="M805" s="119"/>
      <c r="N805" s="123" t="s">
        <v>147</v>
      </c>
      <c r="O805" s="124"/>
      <c r="P805" s="94" t="s">
        <v>1800</v>
      </c>
      <c r="Q805" s="125"/>
      <c r="R805" s="126"/>
      <c r="S805" s="126"/>
      <c r="T805" s="126"/>
      <c r="U805" s="126"/>
      <c r="V805" s="126"/>
      <c r="W805" s="126"/>
      <c r="X805" s="126"/>
      <c r="Y805" s="126"/>
      <c r="Z805" s="126"/>
      <c r="AA805" s="126"/>
      <c r="AB805" s="126"/>
      <c r="AC805" s="126"/>
      <c r="AD805" s="126"/>
      <c r="AE805" s="126"/>
      <c r="AF805" s="126"/>
      <c r="AG805" s="126"/>
      <c r="AH805" s="126"/>
      <c r="AI805" s="126"/>
      <c r="AJ805" s="126"/>
    </row>
    <row r="806" ht="28.5" customHeight="1">
      <c r="A806" s="78">
        <v>802.0</v>
      </c>
      <c r="B806" s="86" t="s">
        <v>494</v>
      </c>
      <c r="C806" s="86" t="s">
        <v>495</v>
      </c>
      <c r="D806" s="79" t="s">
        <v>230</v>
      </c>
      <c r="E806" s="86" t="s">
        <v>1801</v>
      </c>
      <c r="F806" s="87">
        <v>455.0</v>
      </c>
      <c r="G806" s="88">
        <v>44432.0</v>
      </c>
      <c r="H806" s="176" t="s">
        <v>1802</v>
      </c>
      <c r="I806" s="86"/>
      <c r="J806" s="86" t="s">
        <v>147</v>
      </c>
      <c r="K806" s="86"/>
      <c r="L806" s="86" t="s">
        <v>148</v>
      </c>
      <c r="M806" s="86" t="s">
        <v>147</v>
      </c>
      <c r="N806" s="89"/>
      <c r="O806" s="90"/>
      <c r="P806" s="89" t="s">
        <v>1803</v>
      </c>
      <c r="Q806" s="92"/>
      <c r="R806" s="56"/>
      <c r="S806" s="56"/>
      <c r="T806" s="56"/>
      <c r="U806" s="56"/>
      <c r="V806" s="56"/>
      <c r="W806" s="56"/>
      <c r="X806" s="56"/>
      <c r="Y806" s="56"/>
      <c r="Z806" s="56"/>
      <c r="AA806" s="56"/>
      <c r="AB806" s="56"/>
      <c r="AC806" s="56"/>
      <c r="AD806" s="56"/>
      <c r="AE806" s="56"/>
      <c r="AF806" s="56"/>
      <c r="AG806" s="56"/>
      <c r="AH806" s="56"/>
      <c r="AI806" s="56"/>
      <c r="AJ806" s="56"/>
    </row>
    <row r="807" ht="28.5" customHeight="1">
      <c r="A807" s="177">
        <v>803.0</v>
      </c>
      <c r="B807" s="119" t="s">
        <v>494</v>
      </c>
      <c r="C807" s="119" t="s">
        <v>495</v>
      </c>
      <c r="D807" s="118" t="s">
        <v>504</v>
      </c>
      <c r="E807" s="119" t="s">
        <v>501</v>
      </c>
      <c r="F807" s="120">
        <v>3.0</v>
      </c>
      <c r="G807" s="174">
        <v>42052.0</v>
      </c>
      <c r="H807" s="175" t="s">
        <v>1804</v>
      </c>
      <c r="I807" s="119"/>
      <c r="J807" s="119" t="s">
        <v>147</v>
      </c>
      <c r="K807" s="119"/>
      <c r="L807" s="119" t="s">
        <v>148</v>
      </c>
      <c r="M807" s="119"/>
      <c r="N807" s="123"/>
      <c r="O807" s="124" t="s">
        <v>147</v>
      </c>
      <c r="P807" s="91" t="s">
        <v>503</v>
      </c>
      <c r="Q807" s="125"/>
      <c r="R807" s="126"/>
      <c r="S807" s="126"/>
      <c r="T807" s="126"/>
      <c r="U807" s="126"/>
      <c r="V807" s="126"/>
      <c r="W807" s="126"/>
      <c r="X807" s="126"/>
      <c r="Y807" s="126"/>
      <c r="Z807" s="126"/>
      <c r="AA807" s="126"/>
      <c r="AB807" s="126"/>
      <c r="AC807" s="126"/>
      <c r="AD807" s="126"/>
      <c r="AE807" s="126"/>
      <c r="AF807" s="126"/>
      <c r="AG807" s="126"/>
      <c r="AH807" s="126"/>
      <c r="AI807" s="126"/>
      <c r="AJ807" s="126"/>
    </row>
    <row r="808" ht="28.5" customHeight="1">
      <c r="A808" s="177">
        <v>804.0</v>
      </c>
      <c r="B808" s="86" t="s">
        <v>1247</v>
      </c>
      <c r="C808" s="86" t="s">
        <v>474</v>
      </c>
      <c r="D808" s="79" t="s">
        <v>230</v>
      </c>
      <c r="E808" s="93" t="s">
        <v>1594</v>
      </c>
      <c r="F808" s="87">
        <v>858.0</v>
      </c>
      <c r="G808" s="105">
        <v>44469.0</v>
      </c>
      <c r="H808" s="93" t="s">
        <v>1805</v>
      </c>
      <c r="I808" s="93"/>
      <c r="J808" s="93"/>
      <c r="K808" s="93" t="s">
        <v>147</v>
      </c>
      <c r="L808" s="93" t="s">
        <v>148</v>
      </c>
      <c r="M808" s="93" t="s">
        <v>147</v>
      </c>
      <c r="N808" s="89"/>
      <c r="O808" s="90"/>
      <c r="P808" s="89" t="s">
        <v>1806</v>
      </c>
      <c r="Q808" s="92"/>
      <c r="R808" s="56"/>
      <c r="S808" s="56"/>
      <c r="T808" s="56"/>
      <c r="U808" s="56"/>
      <c r="V808" s="56"/>
      <c r="W808" s="56"/>
      <c r="X808" s="56"/>
      <c r="Y808" s="56"/>
      <c r="Z808" s="56"/>
      <c r="AA808" s="56"/>
      <c r="AB808" s="56"/>
      <c r="AC808" s="56"/>
      <c r="AD808" s="56"/>
      <c r="AE808" s="56"/>
      <c r="AF808" s="56"/>
      <c r="AG808" s="56"/>
      <c r="AH808" s="56"/>
      <c r="AI808" s="56"/>
      <c r="AJ808" s="56"/>
    </row>
    <row r="809" ht="28.5" customHeight="1">
      <c r="A809" s="177">
        <v>805.0</v>
      </c>
      <c r="B809" s="86" t="s">
        <v>1247</v>
      </c>
      <c r="C809" s="86" t="s">
        <v>474</v>
      </c>
      <c r="D809" s="79" t="s">
        <v>230</v>
      </c>
      <c r="E809" s="93" t="s">
        <v>1594</v>
      </c>
      <c r="F809" s="87">
        <v>296.0</v>
      </c>
      <c r="G809" s="105">
        <v>44300.0</v>
      </c>
      <c r="H809" s="93" t="s">
        <v>1807</v>
      </c>
      <c r="I809" s="93"/>
      <c r="J809" s="93"/>
      <c r="K809" s="93" t="s">
        <v>147</v>
      </c>
      <c r="L809" s="93" t="s">
        <v>148</v>
      </c>
      <c r="M809" s="93" t="s">
        <v>147</v>
      </c>
      <c r="N809" s="89"/>
      <c r="O809" s="90"/>
      <c r="P809" s="89" t="s">
        <v>1808</v>
      </c>
      <c r="Q809" s="92"/>
      <c r="R809" s="56"/>
      <c r="S809" s="56"/>
      <c r="T809" s="56"/>
      <c r="U809" s="56"/>
      <c r="V809" s="56"/>
      <c r="W809" s="56"/>
      <c r="X809" s="56"/>
      <c r="Y809" s="56"/>
      <c r="Z809" s="56"/>
      <c r="AA809" s="56"/>
      <c r="AB809" s="56"/>
      <c r="AC809" s="56"/>
      <c r="AD809" s="56"/>
      <c r="AE809" s="56"/>
      <c r="AF809" s="56"/>
      <c r="AG809" s="56"/>
      <c r="AH809" s="56"/>
      <c r="AI809" s="56"/>
      <c r="AJ809" s="56"/>
    </row>
    <row r="810" ht="28.5" customHeight="1">
      <c r="A810" s="177">
        <v>806.0</v>
      </c>
      <c r="B810" s="86" t="s">
        <v>1247</v>
      </c>
      <c r="C810" s="86" t="s">
        <v>474</v>
      </c>
      <c r="D810" s="79" t="s">
        <v>230</v>
      </c>
      <c r="E810" s="93" t="s">
        <v>1594</v>
      </c>
      <c r="F810" s="87">
        <v>259.0</v>
      </c>
      <c r="G810" s="105">
        <v>44295.0</v>
      </c>
      <c r="H810" s="93" t="s">
        <v>1809</v>
      </c>
      <c r="I810" s="93"/>
      <c r="J810" s="93"/>
      <c r="K810" s="93" t="s">
        <v>147</v>
      </c>
      <c r="L810" s="93" t="s">
        <v>148</v>
      </c>
      <c r="M810" s="93" t="s">
        <v>147</v>
      </c>
      <c r="N810" s="89"/>
      <c r="O810" s="90"/>
      <c r="P810" s="89" t="s">
        <v>1810</v>
      </c>
      <c r="Q810" s="92"/>
      <c r="R810" s="56"/>
      <c r="S810" s="56"/>
      <c r="T810" s="56"/>
      <c r="U810" s="56"/>
      <c r="V810" s="56"/>
      <c r="W810" s="56"/>
      <c r="X810" s="56"/>
      <c r="Y810" s="56"/>
      <c r="Z810" s="56"/>
      <c r="AA810" s="56"/>
      <c r="AB810" s="56"/>
      <c r="AC810" s="56"/>
      <c r="AD810" s="56"/>
      <c r="AE810" s="56"/>
      <c r="AF810" s="56"/>
      <c r="AG810" s="56"/>
      <c r="AH810" s="56"/>
      <c r="AI810" s="56"/>
      <c r="AJ810" s="56"/>
    </row>
    <row r="811" ht="28.5" customHeight="1">
      <c r="A811" s="177">
        <v>807.0</v>
      </c>
      <c r="B811" s="86" t="s">
        <v>1247</v>
      </c>
      <c r="C811" s="86" t="s">
        <v>474</v>
      </c>
      <c r="D811" s="79" t="s">
        <v>230</v>
      </c>
      <c r="E811" s="93" t="s">
        <v>1594</v>
      </c>
      <c r="F811" s="87">
        <v>140.0</v>
      </c>
      <c r="G811" s="105">
        <v>44260.0</v>
      </c>
      <c r="H811" s="93" t="s">
        <v>1811</v>
      </c>
      <c r="I811" s="93" t="s">
        <v>1812</v>
      </c>
      <c r="J811" s="93"/>
      <c r="K811" s="93" t="s">
        <v>147</v>
      </c>
      <c r="L811" s="93" t="s">
        <v>148</v>
      </c>
      <c r="M811" s="93" t="s">
        <v>147</v>
      </c>
      <c r="N811" s="89"/>
      <c r="O811" s="90"/>
      <c r="P811" s="89"/>
      <c r="Q811" s="92"/>
      <c r="R811" s="56"/>
      <c r="S811" s="56"/>
      <c r="T811" s="56"/>
      <c r="U811" s="56"/>
      <c r="V811" s="56"/>
      <c r="W811" s="56"/>
      <c r="X811" s="56"/>
      <c r="Y811" s="56"/>
      <c r="Z811" s="56"/>
      <c r="AA811" s="56"/>
      <c r="AB811" s="56"/>
      <c r="AC811" s="56"/>
      <c r="AD811" s="56"/>
      <c r="AE811" s="56"/>
      <c r="AF811" s="56"/>
      <c r="AG811" s="56"/>
      <c r="AH811" s="56"/>
      <c r="AI811" s="56"/>
      <c r="AJ811" s="56"/>
    </row>
    <row r="812" ht="28.5" customHeight="1">
      <c r="A812" s="177">
        <v>808.0</v>
      </c>
      <c r="B812" s="86" t="s">
        <v>1247</v>
      </c>
      <c r="C812" s="86" t="s">
        <v>474</v>
      </c>
      <c r="D812" s="79" t="s">
        <v>230</v>
      </c>
      <c r="E812" s="93" t="s">
        <v>1594</v>
      </c>
      <c r="F812" s="87">
        <v>1127.0</v>
      </c>
      <c r="G812" s="105">
        <v>44196.0</v>
      </c>
      <c r="H812" s="93" t="s">
        <v>1813</v>
      </c>
      <c r="I812" s="93"/>
      <c r="J812" s="93"/>
      <c r="K812" s="93" t="s">
        <v>147</v>
      </c>
      <c r="L812" s="93" t="s">
        <v>148</v>
      </c>
      <c r="M812" s="93"/>
      <c r="N812" s="89" t="s">
        <v>147</v>
      </c>
      <c r="O812" s="90"/>
      <c r="P812" s="89" t="s">
        <v>1814</v>
      </c>
      <c r="Q812" s="92"/>
      <c r="R812" s="56"/>
      <c r="S812" s="56"/>
      <c r="T812" s="56"/>
      <c r="U812" s="56"/>
      <c r="V812" s="56"/>
      <c r="W812" s="56"/>
      <c r="X812" s="56"/>
      <c r="Y812" s="56"/>
      <c r="Z812" s="56"/>
      <c r="AA812" s="56"/>
      <c r="AB812" s="56"/>
      <c r="AC812" s="56"/>
      <c r="AD812" s="56"/>
      <c r="AE812" s="56"/>
      <c r="AF812" s="56"/>
      <c r="AG812" s="56"/>
      <c r="AH812" s="56"/>
      <c r="AI812" s="56"/>
      <c r="AJ812" s="56"/>
    </row>
    <row r="813" ht="28.5" customHeight="1">
      <c r="A813" s="177">
        <v>809.0</v>
      </c>
      <c r="B813" s="86" t="s">
        <v>1247</v>
      </c>
      <c r="C813" s="86" t="s">
        <v>474</v>
      </c>
      <c r="D813" s="79" t="s">
        <v>230</v>
      </c>
      <c r="E813" s="93" t="s">
        <v>1594</v>
      </c>
      <c r="F813" s="87">
        <v>1126.0</v>
      </c>
      <c r="G813" s="105">
        <v>44195.0</v>
      </c>
      <c r="H813" s="93" t="s">
        <v>1815</v>
      </c>
      <c r="I813" s="93"/>
      <c r="J813" s="93"/>
      <c r="K813" s="93" t="s">
        <v>147</v>
      </c>
      <c r="L813" s="93" t="s">
        <v>148</v>
      </c>
      <c r="M813" s="93" t="s">
        <v>147</v>
      </c>
      <c r="N813" s="89"/>
      <c r="O813" s="90"/>
      <c r="P813" s="89"/>
      <c r="Q813" s="92"/>
      <c r="R813" s="56"/>
      <c r="S813" s="56"/>
      <c r="T813" s="56"/>
      <c r="U813" s="56"/>
      <c r="V813" s="56"/>
      <c r="W813" s="56"/>
      <c r="X813" s="56"/>
      <c r="Y813" s="56"/>
      <c r="Z813" s="56"/>
      <c r="AA813" s="56"/>
      <c r="AB813" s="56"/>
      <c r="AC813" s="56"/>
      <c r="AD813" s="56"/>
      <c r="AE813" s="56"/>
      <c r="AF813" s="56"/>
      <c r="AG813" s="56"/>
      <c r="AH813" s="56"/>
      <c r="AI813" s="56"/>
      <c r="AJ813" s="56"/>
    </row>
    <row r="814" ht="28.5" customHeight="1">
      <c r="A814" s="177">
        <v>810.0</v>
      </c>
      <c r="B814" s="86" t="s">
        <v>1247</v>
      </c>
      <c r="C814" s="86" t="s">
        <v>474</v>
      </c>
      <c r="D814" s="79" t="s">
        <v>230</v>
      </c>
      <c r="E814" s="93" t="s">
        <v>1594</v>
      </c>
      <c r="F814" s="87">
        <v>1039.0</v>
      </c>
      <c r="G814" s="105">
        <v>44169.0</v>
      </c>
      <c r="H814" s="93" t="s">
        <v>1816</v>
      </c>
      <c r="I814" s="93" t="s">
        <v>1817</v>
      </c>
      <c r="J814" s="93"/>
      <c r="K814" s="93" t="s">
        <v>147</v>
      </c>
      <c r="L814" s="93" t="s">
        <v>148</v>
      </c>
      <c r="M814" s="93" t="s">
        <v>147</v>
      </c>
      <c r="N814" s="89"/>
      <c r="O814" s="90"/>
      <c r="P814" s="89"/>
      <c r="Q814" s="92"/>
      <c r="R814" s="56"/>
      <c r="S814" s="56"/>
      <c r="T814" s="56"/>
      <c r="U814" s="56"/>
      <c r="V814" s="56"/>
      <c r="W814" s="56"/>
      <c r="X814" s="56"/>
      <c r="Y814" s="56"/>
      <c r="Z814" s="56"/>
      <c r="AA814" s="56"/>
      <c r="AB814" s="56"/>
      <c r="AC814" s="56"/>
      <c r="AD814" s="56"/>
      <c r="AE814" s="56"/>
      <c r="AF814" s="56"/>
      <c r="AG814" s="56"/>
      <c r="AH814" s="56"/>
      <c r="AI814" s="56"/>
      <c r="AJ814" s="56"/>
    </row>
    <row r="815" ht="28.5" customHeight="1">
      <c r="A815" s="177">
        <v>811.0</v>
      </c>
      <c r="B815" s="86" t="s">
        <v>1247</v>
      </c>
      <c r="C815" s="86" t="s">
        <v>474</v>
      </c>
      <c r="D815" s="79" t="s">
        <v>230</v>
      </c>
      <c r="E815" s="93" t="s">
        <v>1594</v>
      </c>
      <c r="F815" s="87">
        <v>763.0</v>
      </c>
      <c r="G815" s="105">
        <v>44070.0</v>
      </c>
      <c r="H815" s="93" t="s">
        <v>1818</v>
      </c>
      <c r="I815" s="93"/>
      <c r="J815" s="93"/>
      <c r="K815" s="93" t="s">
        <v>147</v>
      </c>
      <c r="L815" s="93" t="s">
        <v>148</v>
      </c>
      <c r="M815" s="93" t="s">
        <v>147</v>
      </c>
      <c r="N815" s="89"/>
      <c r="O815" s="90"/>
      <c r="P815" s="89" t="s">
        <v>1819</v>
      </c>
      <c r="Q815" s="92"/>
      <c r="R815" s="56"/>
      <c r="S815" s="56"/>
      <c r="T815" s="56"/>
      <c r="U815" s="56"/>
      <c r="V815" s="56"/>
      <c r="W815" s="56"/>
      <c r="X815" s="56"/>
      <c r="Y815" s="56"/>
      <c r="Z815" s="56"/>
      <c r="AA815" s="56"/>
      <c r="AB815" s="56"/>
      <c r="AC815" s="56"/>
      <c r="AD815" s="56"/>
      <c r="AE815" s="56"/>
      <c r="AF815" s="56"/>
      <c r="AG815" s="56"/>
      <c r="AH815" s="56"/>
      <c r="AI815" s="56"/>
      <c r="AJ815" s="56"/>
    </row>
    <row r="816" ht="28.5" customHeight="1">
      <c r="A816" s="177">
        <v>812.0</v>
      </c>
      <c r="B816" s="86" t="s">
        <v>1247</v>
      </c>
      <c r="C816" s="86" t="s">
        <v>474</v>
      </c>
      <c r="D816" s="79" t="s">
        <v>230</v>
      </c>
      <c r="E816" s="93" t="s">
        <v>1594</v>
      </c>
      <c r="F816" s="87">
        <v>757.0</v>
      </c>
      <c r="G816" s="105">
        <v>44069.0</v>
      </c>
      <c r="H816" s="93" t="s">
        <v>1820</v>
      </c>
      <c r="I816" s="93"/>
      <c r="J816" s="93"/>
      <c r="K816" s="93" t="s">
        <v>147</v>
      </c>
      <c r="L816" s="93" t="s">
        <v>148</v>
      </c>
      <c r="M816" s="93" t="s">
        <v>147</v>
      </c>
      <c r="N816" s="89"/>
      <c r="O816" s="90"/>
      <c r="P816" s="89"/>
      <c r="Q816" s="92"/>
      <c r="R816" s="56"/>
      <c r="S816" s="56"/>
      <c r="T816" s="56"/>
      <c r="U816" s="56"/>
      <c r="V816" s="56"/>
      <c r="W816" s="56"/>
      <c r="X816" s="56"/>
      <c r="Y816" s="56"/>
      <c r="Z816" s="56"/>
      <c r="AA816" s="56"/>
      <c r="AB816" s="56"/>
      <c r="AC816" s="56"/>
      <c r="AD816" s="56"/>
      <c r="AE816" s="56"/>
      <c r="AF816" s="56"/>
      <c r="AG816" s="56"/>
      <c r="AH816" s="56"/>
      <c r="AI816" s="56"/>
      <c r="AJ816" s="56"/>
    </row>
    <row r="817" ht="28.5" customHeight="1">
      <c r="A817" s="177">
        <v>813.0</v>
      </c>
      <c r="B817" s="86" t="s">
        <v>1247</v>
      </c>
      <c r="C817" s="86" t="s">
        <v>474</v>
      </c>
      <c r="D817" s="79" t="s">
        <v>230</v>
      </c>
      <c r="E817" s="93" t="s">
        <v>1594</v>
      </c>
      <c r="F817" s="87">
        <v>727.0</v>
      </c>
      <c r="G817" s="105">
        <v>44057.0</v>
      </c>
      <c r="H817" s="93" t="s">
        <v>1821</v>
      </c>
      <c r="I817" s="93"/>
      <c r="J817" s="93"/>
      <c r="K817" s="93" t="s">
        <v>147</v>
      </c>
      <c r="L817" s="93" t="s">
        <v>148</v>
      </c>
      <c r="M817" s="93" t="s">
        <v>147</v>
      </c>
      <c r="N817" s="89"/>
      <c r="O817" s="90"/>
      <c r="P817" s="89" t="s">
        <v>1822</v>
      </c>
      <c r="Q817" s="92"/>
      <c r="R817" s="56"/>
      <c r="S817" s="56"/>
      <c r="T817" s="56"/>
      <c r="U817" s="56"/>
      <c r="V817" s="56"/>
      <c r="W817" s="56"/>
      <c r="X817" s="56"/>
      <c r="Y817" s="56"/>
      <c r="Z817" s="56"/>
      <c r="AA817" s="56"/>
      <c r="AB817" s="56"/>
      <c r="AC817" s="56"/>
      <c r="AD817" s="56"/>
      <c r="AE817" s="56"/>
      <c r="AF817" s="56"/>
      <c r="AG817" s="56"/>
      <c r="AH817" s="56"/>
      <c r="AI817" s="56"/>
      <c r="AJ817" s="56"/>
    </row>
    <row r="818" ht="28.5" customHeight="1">
      <c r="A818" s="177">
        <v>814.0</v>
      </c>
      <c r="B818" s="86" t="s">
        <v>1247</v>
      </c>
      <c r="C818" s="86" t="s">
        <v>474</v>
      </c>
      <c r="D818" s="79" t="s">
        <v>230</v>
      </c>
      <c r="E818" s="93" t="s">
        <v>1594</v>
      </c>
      <c r="F818" s="87">
        <v>693.0</v>
      </c>
      <c r="G818" s="105">
        <v>44049.0</v>
      </c>
      <c r="H818" s="93" t="s">
        <v>1823</v>
      </c>
      <c r="I818" s="93"/>
      <c r="J818" s="93"/>
      <c r="K818" s="93" t="s">
        <v>147</v>
      </c>
      <c r="L818" s="93" t="s">
        <v>148</v>
      </c>
      <c r="M818" s="93" t="s">
        <v>147</v>
      </c>
      <c r="N818" s="89"/>
      <c r="O818" s="90"/>
      <c r="P818" s="89"/>
      <c r="Q818" s="92"/>
      <c r="R818" s="56"/>
      <c r="S818" s="56"/>
      <c r="T818" s="56"/>
      <c r="U818" s="56"/>
      <c r="V818" s="56"/>
      <c r="W818" s="56"/>
      <c r="X818" s="56"/>
      <c r="Y818" s="56"/>
      <c r="Z818" s="56"/>
      <c r="AA818" s="56"/>
      <c r="AB818" s="56"/>
      <c r="AC818" s="56"/>
      <c r="AD818" s="56"/>
      <c r="AE818" s="56"/>
      <c r="AF818" s="56"/>
      <c r="AG818" s="56"/>
      <c r="AH818" s="56"/>
      <c r="AI818" s="56"/>
      <c r="AJ818" s="56"/>
    </row>
    <row r="819" ht="28.5" customHeight="1">
      <c r="A819" s="177">
        <v>815.0</v>
      </c>
      <c r="B819" s="86" t="s">
        <v>1247</v>
      </c>
      <c r="C819" s="86" t="s">
        <v>474</v>
      </c>
      <c r="D819" s="79" t="s">
        <v>230</v>
      </c>
      <c r="E819" s="93" t="s">
        <v>1594</v>
      </c>
      <c r="F819" s="87">
        <v>670.0</v>
      </c>
      <c r="G819" s="105">
        <v>44039.0</v>
      </c>
      <c r="H819" s="93" t="s">
        <v>1824</v>
      </c>
      <c r="I819" s="93"/>
      <c r="J819" s="93"/>
      <c r="K819" s="93" t="s">
        <v>147</v>
      </c>
      <c r="L819" s="93" t="s">
        <v>148</v>
      </c>
      <c r="M819" s="93" t="s">
        <v>147</v>
      </c>
      <c r="N819" s="89"/>
      <c r="O819" s="90"/>
      <c r="P819" s="89"/>
      <c r="Q819" s="92"/>
      <c r="R819" s="56"/>
      <c r="S819" s="56"/>
      <c r="T819" s="56"/>
      <c r="U819" s="56"/>
      <c r="V819" s="56"/>
      <c r="W819" s="56"/>
      <c r="X819" s="56"/>
      <c r="Y819" s="56"/>
      <c r="Z819" s="56"/>
      <c r="AA819" s="56"/>
      <c r="AB819" s="56"/>
      <c r="AC819" s="56"/>
      <c r="AD819" s="56"/>
      <c r="AE819" s="56"/>
      <c r="AF819" s="56"/>
      <c r="AG819" s="56"/>
      <c r="AH819" s="56"/>
      <c r="AI819" s="56"/>
      <c r="AJ819" s="56"/>
    </row>
    <row r="820" ht="28.5" customHeight="1">
      <c r="A820" s="177">
        <v>816.0</v>
      </c>
      <c r="B820" s="86" t="s">
        <v>1247</v>
      </c>
      <c r="C820" s="86" t="s">
        <v>474</v>
      </c>
      <c r="D820" s="79" t="s">
        <v>230</v>
      </c>
      <c r="E820" s="93" t="s">
        <v>1594</v>
      </c>
      <c r="F820" s="87">
        <v>385.0</v>
      </c>
      <c r="G820" s="105">
        <v>43922.0</v>
      </c>
      <c r="H820" s="93" t="s">
        <v>1825</v>
      </c>
      <c r="I820" s="93" t="s">
        <v>1826</v>
      </c>
      <c r="J820" s="93"/>
      <c r="K820" s="93" t="s">
        <v>147</v>
      </c>
      <c r="L820" s="93" t="s">
        <v>148</v>
      </c>
      <c r="M820" s="93"/>
      <c r="N820" s="89"/>
      <c r="O820" s="90" t="s">
        <v>147</v>
      </c>
      <c r="P820" s="89" t="s">
        <v>1827</v>
      </c>
      <c r="Q820" s="92"/>
      <c r="R820" s="56"/>
      <c r="S820" s="56"/>
      <c r="T820" s="56"/>
      <c r="U820" s="56"/>
      <c r="V820" s="56"/>
      <c r="W820" s="56"/>
      <c r="X820" s="56"/>
      <c r="Y820" s="56"/>
      <c r="Z820" s="56"/>
      <c r="AA820" s="56"/>
      <c r="AB820" s="56"/>
      <c r="AC820" s="56"/>
      <c r="AD820" s="56"/>
      <c r="AE820" s="56"/>
      <c r="AF820" s="56"/>
      <c r="AG820" s="56"/>
      <c r="AH820" s="56"/>
      <c r="AI820" s="56"/>
      <c r="AJ820" s="56"/>
    </row>
    <row r="821" ht="28.5" customHeight="1">
      <c r="A821" s="177">
        <v>817.0</v>
      </c>
      <c r="B821" s="86" t="s">
        <v>1247</v>
      </c>
      <c r="C821" s="86" t="s">
        <v>474</v>
      </c>
      <c r="D821" s="79" t="s">
        <v>1190</v>
      </c>
      <c r="E821" s="93" t="s">
        <v>1594</v>
      </c>
      <c r="F821" s="87">
        <v>12.0</v>
      </c>
      <c r="G821" s="105">
        <v>43922.0</v>
      </c>
      <c r="H821" s="93" t="s">
        <v>1828</v>
      </c>
      <c r="I821" s="93"/>
      <c r="J821" s="93"/>
      <c r="K821" s="93" t="s">
        <v>147</v>
      </c>
      <c r="L821" s="93" t="s">
        <v>148</v>
      </c>
      <c r="M821" s="93" t="s">
        <v>147</v>
      </c>
      <c r="N821" s="89"/>
      <c r="O821" s="90"/>
      <c r="P821" s="89"/>
      <c r="Q821" s="92"/>
      <c r="R821" s="56"/>
      <c r="S821" s="56"/>
      <c r="T821" s="56"/>
      <c r="U821" s="56"/>
      <c r="V821" s="56"/>
      <c r="W821" s="56"/>
      <c r="X821" s="56"/>
      <c r="Y821" s="56"/>
      <c r="Z821" s="56"/>
      <c r="AA821" s="56"/>
      <c r="AB821" s="56"/>
      <c r="AC821" s="56"/>
      <c r="AD821" s="56"/>
      <c r="AE821" s="56"/>
      <c r="AF821" s="56"/>
      <c r="AG821" s="56"/>
      <c r="AH821" s="56"/>
      <c r="AI821" s="56"/>
      <c r="AJ821" s="56"/>
    </row>
    <row r="822" ht="28.5" customHeight="1">
      <c r="A822" s="177">
        <v>818.0</v>
      </c>
      <c r="B822" s="86" t="s">
        <v>1247</v>
      </c>
      <c r="C822" s="86" t="s">
        <v>474</v>
      </c>
      <c r="D822" s="79" t="s">
        <v>230</v>
      </c>
      <c r="E822" s="93" t="s">
        <v>1594</v>
      </c>
      <c r="F822" s="87">
        <v>312.0</v>
      </c>
      <c r="G822" s="105">
        <v>43901.0</v>
      </c>
      <c r="H822" s="93" t="s">
        <v>1829</v>
      </c>
      <c r="I822" s="93"/>
      <c r="J822" s="93"/>
      <c r="K822" s="93" t="s">
        <v>147</v>
      </c>
      <c r="L822" s="93" t="s">
        <v>148</v>
      </c>
      <c r="M822" s="93" t="s">
        <v>147</v>
      </c>
      <c r="N822" s="89"/>
      <c r="O822" s="90"/>
      <c r="P822" s="89"/>
      <c r="Q822" s="92"/>
      <c r="R822" s="56"/>
      <c r="S822" s="56"/>
      <c r="T822" s="56"/>
      <c r="U822" s="56"/>
      <c r="V822" s="56"/>
      <c r="W822" s="56"/>
      <c r="X822" s="56"/>
      <c r="Y822" s="56"/>
      <c r="Z822" s="56"/>
      <c r="AA822" s="56"/>
      <c r="AB822" s="56"/>
      <c r="AC822" s="56"/>
      <c r="AD822" s="56"/>
      <c r="AE822" s="56"/>
      <c r="AF822" s="56"/>
      <c r="AG822" s="56"/>
      <c r="AH822" s="56"/>
      <c r="AI822" s="56"/>
      <c r="AJ822" s="56"/>
    </row>
    <row r="823" ht="28.5" customHeight="1">
      <c r="A823" s="177">
        <v>819.0</v>
      </c>
      <c r="B823" s="86" t="s">
        <v>1247</v>
      </c>
      <c r="C823" s="86" t="s">
        <v>474</v>
      </c>
      <c r="D823" s="79" t="s">
        <v>230</v>
      </c>
      <c r="E823" s="93" t="s">
        <v>1594</v>
      </c>
      <c r="F823" s="87">
        <v>209.0</v>
      </c>
      <c r="G823" s="105">
        <v>43873.0</v>
      </c>
      <c r="H823" s="93" t="s">
        <v>1830</v>
      </c>
      <c r="I823" s="93"/>
      <c r="J823" s="93"/>
      <c r="K823" s="93" t="s">
        <v>147</v>
      </c>
      <c r="L823" s="93" t="s">
        <v>148</v>
      </c>
      <c r="M823" s="93" t="s">
        <v>147</v>
      </c>
      <c r="N823" s="89"/>
      <c r="O823" s="90"/>
      <c r="P823" s="89"/>
      <c r="Q823" s="92"/>
      <c r="R823" s="56"/>
      <c r="S823" s="56"/>
      <c r="T823" s="56"/>
      <c r="U823" s="56"/>
      <c r="V823" s="56"/>
      <c r="W823" s="56"/>
      <c r="X823" s="56"/>
      <c r="Y823" s="56"/>
      <c r="Z823" s="56"/>
      <c r="AA823" s="56"/>
      <c r="AB823" s="56"/>
      <c r="AC823" s="56"/>
      <c r="AD823" s="56"/>
      <c r="AE823" s="56"/>
      <c r="AF823" s="56"/>
      <c r="AG823" s="56"/>
      <c r="AH823" s="56"/>
      <c r="AI823" s="56"/>
      <c r="AJ823" s="56"/>
    </row>
    <row r="824" ht="28.5" customHeight="1">
      <c r="A824" s="177">
        <v>820.0</v>
      </c>
      <c r="B824" s="86" t="s">
        <v>770</v>
      </c>
      <c r="C824" s="86" t="s">
        <v>978</v>
      </c>
      <c r="D824" s="79" t="s">
        <v>161</v>
      </c>
      <c r="E824" s="93" t="s">
        <v>1831</v>
      </c>
      <c r="F824" s="87">
        <v>1252.0</v>
      </c>
      <c r="G824" s="105">
        <v>44481.0</v>
      </c>
      <c r="H824" s="93" t="s">
        <v>1832</v>
      </c>
      <c r="I824" s="93" t="s">
        <v>1833</v>
      </c>
      <c r="J824" s="93" t="s">
        <v>147</v>
      </c>
      <c r="K824" s="93"/>
      <c r="L824" s="93" t="s">
        <v>148</v>
      </c>
      <c r="M824" s="93" t="s">
        <v>147</v>
      </c>
      <c r="N824" s="89"/>
      <c r="O824" s="90"/>
      <c r="P824" s="89"/>
      <c r="Q824" s="92"/>
      <c r="R824" s="56"/>
      <c r="S824" s="56"/>
      <c r="T824" s="56"/>
      <c r="U824" s="56"/>
      <c r="V824" s="56"/>
      <c r="W824" s="56"/>
      <c r="X824" s="56"/>
      <c r="Y824" s="56"/>
      <c r="Z824" s="56"/>
      <c r="AA824" s="56"/>
      <c r="AB824" s="56"/>
      <c r="AC824" s="56"/>
      <c r="AD824" s="56"/>
      <c r="AE824" s="56"/>
      <c r="AF824" s="56"/>
      <c r="AG824" s="56"/>
      <c r="AH824" s="56"/>
      <c r="AI824" s="56"/>
      <c r="AJ824" s="56"/>
    </row>
    <row r="825" ht="28.5" customHeight="1">
      <c r="A825" s="177">
        <v>821.0</v>
      </c>
      <c r="B825" s="86" t="s">
        <v>1247</v>
      </c>
      <c r="C825" s="86" t="s">
        <v>474</v>
      </c>
      <c r="D825" s="79" t="s">
        <v>230</v>
      </c>
      <c r="E825" s="93" t="s">
        <v>1594</v>
      </c>
      <c r="F825" s="87">
        <v>1145.0</v>
      </c>
      <c r="G825" s="105">
        <v>44508.0</v>
      </c>
      <c r="H825" s="93" t="s">
        <v>1834</v>
      </c>
      <c r="I825" s="93" t="s">
        <v>1835</v>
      </c>
      <c r="J825" s="93"/>
      <c r="K825" s="93" t="s">
        <v>147</v>
      </c>
      <c r="L825" s="93" t="s">
        <v>148</v>
      </c>
      <c r="M825" s="93" t="s">
        <v>147</v>
      </c>
      <c r="N825" s="89"/>
      <c r="O825" s="90"/>
      <c r="P825" s="89" t="s">
        <v>1836</v>
      </c>
      <c r="Q825" s="92"/>
      <c r="R825" s="56"/>
      <c r="S825" s="56"/>
      <c r="T825" s="56"/>
      <c r="U825" s="56"/>
      <c r="V825" s="56"/>
      <c r="W825" s="56"/>
      <c r="X825" s="56"/>
      <c r="Y825" s="56"/>
      <c r="Z825" s="56"/>
      <c r="AA825" s="56"/>
      <c r="AB825" s="56"/>
      <c r="AC825" s="56"/>
      <c r="AD825" s="56"/>
      <c r="AE825" s="56"/>
      <c r="AF825" s="56"/>
      <c r="AG825" s="56"/>
      <c r="AH825" s="56"/>
      <c r="AI825" s="56"/>
      <c r="AJ825" s="56"/>
    </row>
    <row r="826" ht="28.5" customHeight="1">
      <c r="A826" s="177">
        <v>822.0</v>
      </c>
      <c r="B826" s="86" t="s">
        <v>1247</v>
      </c>
      <c r="C826" s="86" t="s">
        <v>474</v>
      </c>
      <c r="D826" s="79" t="s">
        <v>230</v>
      </c>
      <c r="E826" s="93" t="s">
        <v>1594</v>
      </c>
      <c r="F826" s="87">
        <v>1240.0</v>
      </c>
      <c r="G826" s="105">
        <v>44518.0</v>
      </c>
      <c r="H826" s="93" t="s">
        <v>1837</v>
      </c>
      <c r="I826" s="93" t="s">
        <v>1838</v>
      </c>
      <c r="J826" s="93"/>
      <c r="K826" s="93" t="s">
        <v>147</v>
      </c>
      <c r="L826" s="93" t="s">
        <v>148</v>
      </c>
      <c r="M826" s="93" t="s">
        <v>147</v>
      </c>
      <c r="N826" s="89"/>
      <c r="O826" s="90"/>
      <c r="P826" s="89"/>
      <c r="Q826" s="92"/>
      <c r="R826" s="56"/>
      <c r="S826" s="56"/>
      <c r="T826" s="56"/>
      <c r="U826" s="56"/>
      <c r="V826" s="56"/>
      <c r="W826" s="56"/>
      <c r="X826" s="56"/>
      <c r="Y826" s="56"/>
      <c r="Z826" s="56"/>
      <c r="AA826" s="56"/>
      <c r="AB826" s="56"/>
      <c r="AC826" s="56"/>
      <c r="AD826" s="56"/>
      <c r="AE826" s="56"/>
      <c r="AF826" s="56"/>
      <c r="AG826" s="56"/>
      <c r="AH826" s="56"/>
      <c r="AI826" s="56"/>
      <c r="AJ826" s="56"/>
    </row>
    <row r="827" ht="28.5" customHeight="1">
      <c r="A827" s="177">
        <v>823.0</v>
      </c>
      <c r="B827" s="86" t="s">
        <v>1247</v>
      </c>
      <c r="C827" s="86" t="s">
        <v>474</v>
      </c>
      <c r="D827" s="86" t="s">
        <v>161</v>
      </c>
      <c r="E827" s="93" t="s">
        <v>1839</v>
      </c>
      <c r="F827" s="87">
        <v>1662.0</v>
      </c>
      <c r="G827" s="105">
        <v>44536.0</v>
      </c>
      <c r="H827" s="93" t="s">
        <v>1840</v>
      </c>
      <c r="I827" s="93" t="s">
        <v>1841</v>
      </c>
      <c r="J827" s="93" t="s">
        <v>147</v>
      </c>
      <c r="K827" s="93"/>
      <c r="L827" s="93" t="s">
        <v>148</v>
      </c>
      <c r="M827" s="93" t="s">
        <v>147</v>
      </c>
      <c r="N827" s="89"/>
      <c r="O827" s="90"/>
      <c r="P827" s="89"/>
      <c r="Q827" s="92"/>
      <c r="R827" s="56"/>
      <c r="S827" s="56"/>
      <c r="T827" s="56"/>
      <c r="U827" s="56"/>
      <c r="V827" s="56"/>
      <c r="W827" s="56"/>
      <c r="X827" s="56"/>
      <c r="Y827" s="56"/>
      <c r="Z827" s="56"/>
      <c r="AA827" s="56"/>
      <c r="AB827" s="56"/>
      <c r="AC827" s="56"/>
      <c r="AD827" s="56"/>
      <c r="AE827" s="56"/>
      <c r="AF827" s="56"/>
      <c r="AG827" s="56"/>
      <c r="AH827" s="56"/>
      <c r="AI827" s="56"/>
      <c r="AJ827" s="56"/>
    </row>
    <row r="828" ht="28.5" customHeight="1">
      <c r="A828" s="177">
        <v>824.0</v>
      </c>
      <c r="B828" s="86" t="s">
        <v>770</v>
      </c>
      <c r="C828" s="86" t="s">
        <v>978</v>
      </c>
      <c r="D828" s="79" t="s">
        <v>271</v>
      </c>
      <c r="E828" s="93" t="s">
        <v>1594</v>
      </c>
      <c r="F828" s="87">
        <v>23.0</v>
      </c>
      <c r="G828" s="105">
        <v>44505.0</v>
      </c>
      <c r="H828" s="105" t="s">
        <v>1842</v>
      </c>
      <c r="I828" s="93" t="s">
        <v>1843</v>
      </c>
      <c r="J828" s="93"/>
      <c r="K828" s="93" t="s">
        <v>147</v>
      </c>
      <c r="L828" s="93" t="s">
        <v>148</v>
      </c>
      <c r="M828" s="93" t="s">
        <v>147</v>
      </c>
      <c r="N828" s="89"/>
      <c r="O828" s="90"/>
      <c r="P828" s="89"/>
      <c r="Q828" s="92"/>
      <c r="R828" s="56"/>
      <c r="S828" s="56"/>
      <c r="T828" s="56"/>
      <c r="U828" s="56"/>
      <c r="V828" s="56"/>
      <c r="W828" s="56"/>
      <c r="X828" s="56"/>
      <c r="Y828" s="56"/>
      <c r="Z828" s="56"/>
      <c r="AA828" s="56"/>
      <c r="AB828" s="56"/>
      <c r="AC828" s="56"/>
      <c r="AD828" s="56"/>
      <c r="AE828" s="56"/>
      <c r="AF828" s="56"/>
      <c r="AG828" s="56"/>
      <c r="AH828" s="56"/>
      <c r="AI828" s="56"/>
      <c r="AJ828" s="56"/>
    </row>
    <row r="829" ht="28.5" customHeight="1">
      <c r="A829" s="177">
        <v>825.0</v>
      </c>
      <c r="B829" s="86" t="s">
        <v>770</v>
      </c>
      <c r="C829" s="86" t="s">
        <v>978</v>
      </c>
      <c r="D829" s="79" t="s">
        <v>230</v>
      </c>
      <c r="E829" s="93" t="s">
        <v>1610</v>
      </c>
      <c r="F829" s="87">
        <v>1913.0</v>
      </c>
      <c r="G829" s="105">
        <v>44515.0</v>
      </c>
      <c r="H829" s="105" t="s">
        <v>1844</v>
      </c>
      <c r="I829" s="93" t="s">
        <v>1845</v>
      </c>
      <c r="J829" s="93" t="s">
        <v>147</v>
      </c>
      <c r="K829" s="93"/>
      <c r="L829" s="93" t="s">
        <v>148</v>
      </c>
      <c r="M829" s="93" t="s">
        <v>147</v>
      </c>
      <c r="N829" s="89"/>
      <c r="O829" s="90"/>
      <c r="P829" s="89"/>
      <c r="Q829" s="92"/>
      <c r="R829" s="56"/>
      <c r="S829" s="56"/>
      <c r="T829" s="56"/>
      <c r="U829" s="56"/>
      <c r="V829" s="56"/>
      <c r="W829" s="56"/>
      <c r="X829" s="56"/>
      <c r="Y829" s="56"/>
      <c r="Z829" s="56"/>
      <c r="AA829" s="56"/>
      <c r="AB829" s="56"/>
      <c r="AC829" s="56"/>
      <c r="AD829" s="56"/>
      <c r="AE829" s="56"/>
      <c r="AF829" s="56"/>
      <c r="AG829" s="56"/>
      <c r="AH829" s="56"/>
      <c r="AI829" s="56"/>
      <c r="AJ829" s="56"/>
    </row>
    <row r="830" ht="28.5" customHeight="1">
      <c r="A830" s="177">
        <v>826.0</v>
      </c>
      <c r="B830" s="86" t="s">
        <v>770</v>
      </c>
      <c r="C830" s="86" t="s">
        <v>978</v>
      </c>
      <c r="D830" s="79" t="s">
        <v>271</v>
      </c>
      <c r="E830" s="93" t="s">
        <v>1698</v>
      </c>
      <c r="F830" s="87">
        <v>72.0</v>
      </c>
      <c r="G830" s="105">
        <v>44530.0</v>
      </c>
      <c r="H830" s="105" t="s">
        <v>1846</v>
      </c>
      <c r="I830" s="93" t="s">
        <v>1847</v>
      </c>
      <c r="J830" s="93" t="s">
        <v>147</v>
      </c>
      <c r="K830" s="93"/>
      <c r="L830" s="93" t="s">
        <v>148</v>
      </c>
      <c r="M830" s="93" t="s">
        <v>147</v>
      </c>
      <c r="N830" s="89"/>
      <c r="O830" s="90"/>
      <c r="P830" s="89"/>
      <c r="Q830" s="92"/>
      <c r="R830" s="56"/>
      <c r="S830" s="56"/>
      <c r="T830" s="56"/>
      <c r="U830" s="56"/>
      <c r="V830" s="56"/>
      <c r="W830" s="56"/>
      <c r="X830" s="56"/>
      <c r="Y830" s="56"/>
      <c r="Z830" s="56"/>
      <c r="AA830" s="56"/>
      <c r="AB830" s="56"/>
      <c r="AC830" s="56"/>
      <c r="AD830" s="56"/>
      <c r="AE830" s="56"/>
      <c r="AF830" s="56"/>
      <c r="AG830" s="56"/>
      <c r="AH830" s="56"/>
      <c r="AI830" s="56"/>
      <c r="AJ830" s="56"/>
    </row>
    <row r="831" ht="28.5" customHeight="1">
      <c r="A831" s="177">
        <v>827.0</v>
      </c>
      <c r="B831" s="86" t="s">
        <v>770</v>
      </c>
      <c r="C831" s="86" t="s">
        <v>978</v>
      </c>
      <c r="D831" s="79" t="s">
        <v>161</v>
      </c>
      <c r="E831" s="93" t="s">
        <v>1848</v>
      </c>
      <c r="F831" s="87">
        <v>1614.0</v>
      </c>
      <c r="G831" s="105">
        <v>44530.0</v>
      </c>
      <c r="H831" s="105" t="s">
        <v>1849</v>
      </c>
      <c r="I831" s="93" t="s">
        <v>1850</v>
      </c>
      <c r="J831" s="93" t="s">
        <v>147</v>
      </c>
      <c r="K831" s="93"/>
      <c r="L831" s="93" t="s">
        <v>1851</v>
      </c>
      <c r="M831" s="93"/>
      <c r="N831" s="89"/>
      <c r="O831" s="90" t="s">
        <v>147</v>
      </c>
      <c r="P831" s="89" t="s">
        <v>1852</v>
      </c>
      <c r="Q831" s="92"/>
      <c r="R831" s="56"/>
      <c r="S831" s="56"/>
      <c r="T831" s="56"/>
      <c r="U831" s="56"/>
      <c r="V831" s="56"/>
      <c r="W831" s="56"/>
      <c r="X831" s="56"/>
      <c r="Y831" s="56"/>
      <c r="Z831" s="56"/>
      <c r="AA831" s="56"/>
      <c r="AB831" s="56"/>
      <c r="AC831" s="56"/>
      <c r="AD831" s="56"/>
      <c r="AE831" s="56"/>
      <c r="AF831" s="56"/>
      <c r="AG831" s="56"/>
      <c r="AH831" s="56"/>
      <c r="AI831" s="56"/>
      <c r="AJ831" s="56"/>
    </row>
    <row r="832" ht="28.5" customHeight="1">
      <c r="A832" s="177">
        <v>828.0</v>
      </c>
      <c r="B832" s="86" t="s">
        <v>770</v>
      </c>
      <c r="C832" s="86" t="s">
        <v>978</v>
      </c>
      <c r="D832" s="79" t="s">
        <v>161</v>
      </c>
      <c r="E832" s="93" t="s">
        <v>1848</v>
      </c>
      <c r="F832" s="87">
        <v>1615.0</v>
      </c>
      <c r="G832" s="105">
        <v>44530.0</v>
      </c>
      <c r="H832" s="105" t="s">
        <v>1853</v>
      </c>
      <c r="I832" s="93" t="s">
        <v>1854</v>
      </c>
      <c r="J832" s="93" t="s">
        <v>147</v>
      </c>
      <c r="K832" s="93"/>
      <c r="L832" s="93" t="s">
        <v>1855</v>
      </c>
      <c r="M832" s="93"/>
      <c r="N832" s="89"/>
      <c r="O832" s="90" t="s">
        <v>147</v>
      </c>
      <c r="P832" s="161" t="s">
        <v>1856</v>
      </c>
      <c r="Q832" s="92"/>
      <c r="R832" s="56"/>
      <c r="S832" s="56"/>
      <c r="T832" s="56"/>
      <c r="U832" s="56"/>
      <c r="V832" s="56"/>
      <c r="W832" s="56"/>
      <c r="X832" s="56"/>
      <c r="Y832" s="56"/>
      <c r="Z832" s="56"/>
      <c r="AA832" s="56"/>
      <c r="AB832" s="56"/>
      <c r="AC832" s="56"/>
      <c r="AD832" s="56"/>
      <c r="AE832" s="56"/>
      <c r="AF832" s="56"/>
      <c r="AG832" s="56"/>
      <c r="AH832" s="56"/>
      <c r="AI832" s="56"/>
      <c r="AJ832" s="56"/>
    </row>
    <row r="833" ht="28.5" customHeight="1">
      <c r="A833" s="177">
        <v>829.0</v>
      </c>
      <c r="B833" s="79" t="s">
        <v>586</v>
      </c>
      <c r="C833" s="79" t="s">
        <v>586</v>
      </c>
      <c r="D833" s="79" t="s">
        <v>504</v>
      </c>
      <c r="E833" s="93" t="s">
        <v>501</v>
      </c>
      <c r="F833" s="87">
        <v>38.0</v>
      </c>
      <c r="G833" s="105">
        <v>37519.0</v>
      </c>
      <c r="H833" s="93" t="s">
        <v>1857</v>
      </c>
      <c r="I833" s="93" t="s">
        <v>1858</v>
      </c>
      <c r="J833" s="93" t="s">
        <v>147</v>
      </c>
      <c r="K833" s="93"/>
      <c r="L833" s="93" t="s">
        <v>148</v>
      </c>
      <c r="M833" s="93" t="s">
        <v>147</v>
      </c>
      <c r="N833" s="89"/>
      <c r="O833" s="90"/>
      <c r="P833" s="89"/>
      <c r="Q833" s="92"/>
      <c r="R833" s="56"/>
      <c r="S833" s="56"/>
      <c r="T833" s="56"/>
      <c r="U833" s="56"/>
      <c r="V833" s="56"/>
      <c r="W833" s="56"/>
      <c r="X833" s="56"/>
      <c r="Y833" s="56"/>
      <c r="Z833" s="56"/>
      <c r="AA833" s="56"/>
      <c r="AB833" s="56"/>
      <c r="AC833" s="56"/>
      <c r="AD833" s="56"/>
      <c r="AE833" s="56"/>
      <c r="AF833" s="56"/>
      <c r="AG833" s="56"/>
      <c r="AH833" s="56"/>
      <c r="AI833" s="56"/>
      <c r="AJ833" s="56"/>
    </row>
    <row r="834" ht="28.5" customHeight="1">
      <c r="A834" s="177">
        <v>830.0</v>
      </c>
      <c r="B834" s="86" t="s">
        <v>1247</v>
      </c>
      <c r="C834" s="86" t="s">
        <v>474</v>
      </c>
      <c r="D834" s="79" t="s">
        <v>230</v>
      </c>
      <c r="E834" s="93" t="s">
        <v>1594</v>
      </c>
      <c r="F834" s="87">
        <v>1702.0</v>
      </c>
      <c r="G834" s="105">
        <v>44558.0</v>
      </c>
      <c r="H834" s="93" t="s">
        <v>1859</v>
      </c>
      <c r="I834" s="93" t="s">
        <v>1860</v>
      </c>
      <c r="J834" s="93"/>
      <c r="K834" s="93" t="s">
        <v>147</v>
      </c>
      <c r="L834" s="93" t="s">
        <v>148</v>
      </c>
      <c r="M834" s="93" t="s">
        <v>147</v>
      </c>
      <c r="N834" s="89"/>
      <c r="O834" s="90"/>
      <c r="P834" s="89" t="s">
        <v>1861</v>
      </c>
      <c r="Q834" s="92"/>
      <c r="R834" s="56"/>
      <c r="S834" s="56"/>
      <c r="T834" s="56"/>
      <c r="U834" s="56"/>
      <c r="V834" s="56"/>
      <c r="W834" s="56"/>
      <c r="X834" s="56"/>
      <c r="Y834" s="56"/>
      <c r="Z834" s="56"/>
      <c r="AA834" s="56"/>
      <c r="AB834" s="56"/>
      <c r="AC834" s="56"/>
      <c r="AD834" s="56"/>
      <c r="AE834" s="56"/>
      <c r="AF834" s="56"/>
      <c r="AG834" s="56"/>
      <c r="AH834" s="56"/>
      <c r="AI834" s="56"/>
      <c r="AJ834" s="56"/>
    </row>
    <row r="835" ht="28.5" customHeight="1">
      <c r="A835" s="177">
        <v>831.0</v>
      </c>
      <c r="B835" s="86" t="s">
        <v>1247</v>
      </c>
      <c r="C835" s="86" t="s">
        <v>474</v>
      </c>
      <c r="D835" s="79" t="s">
        <v>144</v>
      </c>
      <c r="E835" s="86" t="s">
        <v>1796</v>
      </c>
      <c r="F835" s="87">
        <v>2160.0</v>
      </c>
      <c r="G835" s="105">
        <v>44525.0</v>
      </c>
      <c r="H835" s="93" t="s">
        <v>1862</v>
      </c>
      <c r="I835" s="93" t="s">
        <v>1863</v>
      </c>
      <c r="J835" s="93" t="s">
        <v>147</v>
      </c>
      <c r="K835" s="93"/>
      <c r="L835" s="93" t="s">
        <v>148</v>
      </c>
      <c r="M835" s="93" t="s">
        <v>147</v>
      </c>
      <c r="N835" s="89"/>
      <c r="O835" s="90"/>
      <c r="P835" s="89"/>
      <c r="Q835" s="92"/>
      <c r="R835" s="56"/>
      <c r="S835" s="56"/>
      <c r="T835" s="56"/>
      <c r="U835" s="56"/>
      <c r="V835" s="56"/>
      <c r="W835" s="56"/>
      <c r="X835" s="56"/>
      <c r="Y835" s="56"/>
      <c r="Z835" s="56"/>
      <c r="AA835" s="56"/>
      <c r="AB835" s="56"/>
      <c r="AC835" s="56"/>
      <c r="AD835" s="56"/>
      <c r="AE835" s="56"/>
      <c r="AF835" s="56"/>
      <c r="AG835" s="56"/>
      <c r="AH835" s="56"/>
      <c r="AI835" s="56"/>
      <c r="AJ835" s="56"/>
    </row>
    <row r="836" ht="28.5" customHeight="1">
      <c r="A836" s="177">
        <v>832.0</v>
      </c>
      <c r="B836" s="86" t="s">
        <v>1247</v>
      </c>
      <c r="C836" s="86" t="s">
        <v>474</v>
      </c>
      <c r="D836" s="79" t="s">
        <v>144</v>
      </c>
      <c r="E836" s="86" t="s">
        <v>1796</v>
      </c>
      <c r="F836" s="87">
        <v>2159.0</v>
      </c>
      <c r="G836" s="105">
        <v>44512.0</v>
      </c>
      <c r="H836" s="93" t="s">
        <v>1864</v>
      </c>
      <c r="I836" s="93"/>
      <c r="J836" s="93" t="s">
        <v>147</v>
      </c>
      <c r="K836" s="93"/>
      <c r="L836" s="93" t="s">
        <v>1865</v>
      </c>
      <c r="M836" s="93" t="s">
        <v>147</v>
      </c>
      <c r="N836" s="89"/>
      <c r="O836" s="90"/>
      <c r="P836" s="89" t="s">
        <v>1866</v>
      </c>
      <c r="Q836" s="92"/>
      <c r="R836" s="56"/>
      <c r="S836" s="56"/>
      <c r="T836" s="56"/>
      <c r="U836" s="56"/>
      <c r="V836" s="56"/>
      <c r="W836" s="56"/>
      <c r="X836" s="56"/>
      <c r="Y836" s="56"/>
      <c r="Z836" s="56"/>
      <c r="AA836" s="56"/>
      <c r="AB836" s="56"/>
      <c r="AC836" s="56"/>
      <c r="AD836" s="56"/>
      <c r="AE836" s="56"/>
      <c r="AF836" s="56"/>
      <c r="AG836" s="56"/>
      <c r="AH836" s="56"/>
      <c r="AI836" s="56"/>
      <c r="AJ836" s="56"/>
    </row>
    <row r="837" ht="28.5" customHeight="1">
      <c r="A837" s="177">
        <v>833.0</v>
      </c>
      <c r="B837" s="79" t="s">
        <v>770</v>
      </c>
      <c r="C837" s="86" t="s">
        <v>817</v>
      </c>
      <c r="D837" s="79" t="s">
        <v>230</v>
      </c>
      <c r="E837" s="79" t="s">
        <v>1867</v>
      </c>
      <c r="F837" s="80">
        <v>304.0</v>
      </c>
      <c r="G837" s="81">
        <v>44615.0</v>
      </c>
      <c r="H837" s="79" t="s">
        <v>1868</v>
      </c>
      <c r="I837" s="79" t="s">
        <v>1869</v>
      </c>
      <c r="J837" s="79" t="s">
        <v>147</v>
      </c>
      <c r="K837" s="79"/>
      <c r="L837" s="79" t="s">
        <v>148</v>
      </c>
      <c r="M837" s="79" t="s">
        <v>147</v>
      </c>
      <c r="N837" s="89"/>
      <c r="O837" s="90"/>
      <c r="P837" s="89" t="s">
        <v>1870</v>
      </c>
      <c r="Q837" s="92"/>
      <c r="R837" s="56"/>
      <c r="S837" s="56"/>
      <c r="T837" s="56"/>
      <c r="U837" s="56"/>
      <c r="V837" s="56"/>
      <c r="W837" s="56"/>
      <c r="X837" s="56"/>
      <c r="Y837" s="56"/>
      <c r="Z837" s="56"/>
      <c r="AA837" s="56"/>
      <c r="AB837" s="56"/>
      <c r="AC837" s="56"/>
      <c r="AD837" s="56"/>
      <c r="AE837" s="56"/>
      <c r="AF837" s="56"/>
      <c r="AG837" s="56"/>
      <c r="AH837" s="56"/>
      <c r="AI837" s="56"/>
      <c r="AJ837" s="56"/>
    </row>
    <row r="838" ht="28.5" customHeight="1">
      <c r="A838" s="177">
        <v>834.0</v>
      </c>
      <c r="B838" s="79" t="s">
        <v>770</v>
      </c>
      <c r="C838" s="86" t="s">
        <v>817</v>
      </c>
      <c r="D838" s="79" t="s">
        <v>161</v>
      </c>
      <c r="E838" s="86" t="s">
        <v>1871</v>
      </c>
      <c r="F838" s="87">
        <v>298.0</v>
      </c>
      <c r="G838" s="81">
        <v>44620.0</v>
      </c>
      <c r="H838" s="86" t="s">
        <v>1872</v>
      </c>
      <c r="I838" s="86" t="s">
        <v>1873</v>
      </c>
      <c r="J838" s="86" t="s">
        <v>147</v>
      </c>
      <c r="K838" s="86"/>
      <c r="L838" s="86" t="s">
        <v>148</v>
      </c>
      <c r="M838" s="86" t="s">
        <v>147</v>
      </c>
      <c r="N838" s="89"/>
      <c r="O838" s="90"/>
      <c r="P838" s="89" t="s">
        <v>1874</v>
      </c>
      <c r="Q838" s="92"/>
      <c r="R838" s="56"/>
      <c r="S838" s="56"/>
      <c r="T838" s="56"/>
      <c r="U838" s="56"/>
      <c r="V838" s="56"/>
      <c r="W838" s="56"/>
      <c r="X838" s="56"/>
      <c r="Y838" s="56"/>
      <c r="Z838" s="56"/>
      <c r="AA838" s="56"/>
      <c r="AB838" s="56"/>
      <c r="AC838" s="56"/>
      <c r="AD838" s="56"/>
      <c r="AE838" s="56"/>
      <c r="AF838" s="56"/>
      <c r="AG838" s="56"/>
      <c r="AH838" s="56"/>
      <c r="AI838" s="56"/>
      <c r="AJ838" s="56"/>
    </row>
    <row r="839" ht="28.5" customHeight="1">
      <c r="A839" s="177">
        <v>835.0</v>
      </c>
      <c r="B839" s="79" t="s">
        <v>770</v>
      </c>
      <c r="C839" s="86" t="s">
        <v>817</v>
      </c>
      <c r="D839" s="79" t="s">
        <v>230</v>
      </c>
      <c r="E839" s="79">
        <v>979.0</v>
      </c>
      <c r="F839" s="87">
        <v>350.0</v>
      </c>
      <c r="G839" s="88">
        <v>44621.0</v>
      </c>
      <c r="H839" s="86" t="s">
        <v>1875</v>
      </c>
      <c r="I839" s="86" t="s">
        <v>1876</v>
      </c>
      <c r="J839" s="86" t="s">
        <v>147</v>
      </c>
      <c r="K839" s="86"/>
      <c r="L839" s="86" t="s">
        <v>148</v>
      </c>
      <c r="M839" s="86" t="s">
        <v>147</v>
      </c>
      <c r="N839" s="89"/>
      <c r="O839" s="90"/>
      <c r="P839" s="89" t="s">
        <v>1877</v>
      </c>
      <c r="Q839" s="92"/>
      <c r="R839" s="56"/>
      <c r="S839" s="56"/>
      <c r="T839" s="56"/>
      <c r="U839" s="56"/>
      <c r="V839" s="56"/>
      <c r="W839" s="56"/>
      <c r="X839" s="56"/>
      <c r="Y839" s="56"/>
      <c r="Z839" s="56"/>
      <c r="AA839" s="56"/>
      <c r="AB839" s="56"/>
      <c r="AC839" s="56"/>
      <c r="AD839" s="56"/>
      <c r="AE839" s="56"/>
      <c r="AF839" s="56"/>
      <c r="AG839" s="56"/>
      <c r="AH839" s="56"/>
      <c r="AI839" s="56"/>
      <c r="AJ839" s="56"/>
    </row>
    <row r="840" ht="28.5" customHeight="1">
      <c r="A840" s="177">
        <v>836.0</v>
      </c>
      <c r="B840" s="79" t="s">
        <v>770</v>
      </c>
      <c r="C840" s="86" t="s">
        <v>817</v>
      </c>
      <c r="D840" s="79" t="s">
        <v>161</v>
      </c>
      <c r="E840" s="86" t="s">
        <v>1878</v>
      </c>
      <c r="F840" s="87">
        <v>76.0</v>
      </c>
      <c r="G840" s="88">
        <v>44621.0</v>
      </c>
      <c r="H840" s="86" t="s">
        <v>1879</v>
      </c>
      <c r="I840" s="86" t="s">
        <v>1880</v>
      </c>
      <c r="J840" s="86" t="s">
        <v>383</v>
      </c>
      <c r="K840" s="86"/>
      <c r="L840" s="86" t="s">
        <v>1881</v>
      </c>
      <c r="M840" s="86" t="s">
        <v>147</v>
      </c>
      <c r="N840" s="89"/>
      <c r="O840" s="90"/>
      <c r="P840" s="89" t="s">
        <v>1882</v>
      </c>
      <c r="Q840" s="92"/>
      <c r="R840" s="56"/>
      <c r="S840" s="56"/>
      <c r="T840" s="56"/>
      <c r="U840" s="56"/>
      <c r="V840" s="56"/>
      <c r="W840" s="56"/>
      <c r="X840" s="56"/>
      <c r="Y840" s="56"/>
      <c r="Z840" s="56"/>
      <c r="AA840" s="56"/>
      <c r="AB840" s="56"/>
      <c r="AC840" s="56"/>
      <c r="AD840" s="56"/>
      <c r="AE840" s="56"/>
      <c r="AF840" s="56"/>
      <c r="AG840" s="56"/>
      <c r="AH840" s="56"/>
      <c r="AI840" s="56"/>
      <c r="AJ840" s="56"/>
    </row>
    <row r="841" ht="28.5" customHeight="1">
      <c r="A841" s="78">
        <v>837.0</v>
      </c>
      <c r="B841" s="79" t="s">
        <v>770</v>
      </c>
      <c r="C841" s="86" t="s">
        <v>842</v>
      </c>
      <c r="D841" s="79" t="s">
        <v>230</v>
      </c>
      <c r="E841" s="93" t="s">
        <v>1594</v>
      </c>
      <c r="F841" s="80">
        <v>456.0</v>
      </c>
      <c r="G841" s="81">
        <v>44348.0</v>
      </c>
      <c r="H841" s="79" t="s">
        <v>1883</v>
      </c>
      <c r="I841" s="79" t="s">
        <v>1884</v>
      </c>
      <c r="J841" s="79"/>
      <c r="K841" s="79" t="s">
        <v>147</v>
      </c>
      <c r="L841" s="79" t="s">
        <v>148</v>
      </c>
      <c r="M841" s="79" t="s">
        <v>147</v>
      </c>
      <c r="N841" s="82"/>
      <c r="O841" s="83"/>
      <c r="P841" s="89" t="s">
        <v>1885</v>
      </c>
      <c r="Q841" s="92"/>
      <c r="R841" s="56"/>
      <c r="S841" s="56"/>
      <c r="T841" s="56"/>
      <c r="U841" s="56"/>
      <c r="V841" s="56"/>
      <c r="W841" s="56"/>
      <c r="X841" s="56"/>
      <c r="Y841" s="56"/>
      <c r="Z841" s="56"/>
      <c r="AA841" s="56"/>
      <c r="AB841" s="56"/>
      <c r="AC841" s="56"/>
      <c r="AD841" s="56"/>
      <c r="AE841" s="56"/>
      <c r="AF841" s="56"/>
      <c r="AG841" s="56"/>
      <c r="AH841" s="56"/>
      <c r="AI841" s="56"/>
      <c r="AJ841" s="56"/>
    </row>
    <row r="842" ht="28.5" customHeight="1">
      <c r="A842" s="85">
        <v>838.0</v>
      </c>
      <c r="B842" s="79" t="s">
        <v>770</v>
      </c>
      <c r="C842" s="86" t="s">
        <v>842</v>
      </c>
      <c r="D842" s="79" t="s">
        <v>161</v>
      </c>
      <c r="E842" s="86" t="s">
        <v>1801</v>
      </c>
      <c r="F842" s="87">
        <v>460.0</v>
      </c>
      <c r="G842" s="88">
        <v>44649.0</v>
      </c>
      <c r="H842" s="77" t="s">
        <v>1886</v>
      </c>
      <c r="I842" s="86" t="s">
        <v>868</v>
      </c>
      <c r="J842" s="86" t="s">
        <v>147</v>
      </c>
      <c r="K842" s="86"/>
      <c r="L842" s="86" t="s">
        <v>148</v>
      </c>
      <c r="M842" s="86"/>
      <c r="N842" s="89"/>
      <c r="O842" s="90" t="s">
        <v>147</v>
      </c>
      <c r="P842" s="89" t="s">
        <v>1887</v>
      </c>
      <c r="Q842" s="92"/>
      <c r="R842" s="56"/>
      <c r="S842" s="56"/>
      <c r="T842" s="56"/>
      <c r="U842" s="56"/>
      <c r="V842" s="56"/>
      <c r="W842" s="56"/>
      <c r="X842" s="56"/>
      <c r="Y842" s="56"/>
      <c r="Z842" s="56"/>
      <c r="AA842" s="56"/>
      <c r="AB842" s="56"/>
      <c r="AC842" s="56"/>
      <c r="AD842" s="56"/>
      <c r="AE842" s="56"/>
      <c r="AF842" s="56"/>
      <c r="AG842" s="56"/>
      <c r="AH842" s="56"/>
      <c r="AI842" s="56"/>
      <c r="AJ842" s="56"/>
    </row>
    <row r="843" ht="28.5" customHeight="1">
      <c r="A843" s="78">
        <v>839.0</v>
      </c>
      <c r="B843" s="79" t="s">
        <v>770</v>
      </c>
      <c r="C843" s="86" t="s">
        <v>842</v>
      </c>
      <c r="D843" s="79" t="s">
        <v>161</v>
      </c>
      <c r="E843" s="86" t="s">
        <v>1888</v>
      </c>
      <c r="F843" s="87">
        <v>397.0</v>
      </c>
      <c r="G843" s="88">
        <v>44637.0</v>
      </c>
      <c r="H843" s="77" t="s">
        <v>1889</v>
      </c>
      <c r="I843" s="86" t="s">
        <v>1890</v>
      </c>
      <c r="J843" s="86" t="s">
        <v>147</v>
      </c>
      <c r="K843" s="86"/>
      <c r="L843" s="86" t="s">
        <v>148</v>
      </c>
      <c r="M843" s="86" t="s">
        <v>147</v>
      </c>
      <c r="N843" s="89"/>
      <c r="O843" s="90"/>
      <c r="P843" s="89" t="s">
        <v>1891</v>
      </c>
      <c r="Q843" s="92"/>
      <c r="R843" s="56"/>
      <c r="S843" s="56"/>
      <c r="T843" s="56"/>
      <c r="U843" s="56"/>
      <c r="V843" s="56"/>
      <c r="W843" s="56"/>
      <c r="X843" s="56"/>
      <c r="Y843" s="56"/>
      <c r="Z843" s="56"/>
      <c r="AA843" s="56"/>
      <c r="AB843" s="56"/>
      <c r="AC843" s="56"/>
      <c r="AD843" s="56"/>
      <c r="AE843" s="56"/>
      <c r="AF843" s="56"/>
      <c r="AG843" s="56"/>
      <c r="AH843" s="56"/>
      <c r="AI843" s="56"/>
      <c r="AJ843" s="56"/>
    </row>
    <row r="844" ht="28.5" customHeight="1">
      <c r="A844" s="78">
        <v>840.0</v>
      </c>
      <c r="B844" s="79" t="s">
        <v>770</v>
      </c>
      <c r="C844" s="86" t="s">
        <v>817</v>
      </c>
      <c r="D844" s="79" t="s">
        <v>271</v>
      </c>
      <c r="E844" s="93" t="s">
        <v>1594</v>
      </c>
      <c r="F844" s="178">
        <v>26.0</v>
      </c>
      <c r="G844" s="105">
        <v>44551.0</v>
      </c>
      <c r="H844" s="93" t="s">
        <v>1892</v>
      </c>
      <c r="I844" s="93" t="s">
        <v>1893</v>
      </c>
      <c r="J844" s="93"/>
      <c r="K844" s="93" t="s">
        <v>147</v>
      </c>
      <c r="L844" s="93" t="s">
        <v>148</v>
      </c>
      <c r="M844" s="93" t="s">
        <v>147</v>
      </c>
      <c r="N844" s="89"/>
      <c r="O844" s="90"/>
      <c r="P844" s="89"/>
      <c r="Q844" s="92"/>
      <c r="R844" s="56"/>
      <c r="S844" s="56"/>
      <c r="T844" s="56"/>
      <c r="U844" s="56"/>
      <c r="V844" s="56"/>
      <c r="W844" s="56"/>
      <c r="X844" s="56"/>
      <c r="Y844" s="56"/>
      <c r="Z844" s="56"/>
      <c r="AA844" s="56"/>
      <c r="AB844" s="56"/>
      <c r="AC844" s="56"/>
      <c r="AD844" s="56"/>
      <c r="AE844" s="56"/>
      <c r="AF844" s="56"/>
      <c r="AG844" s="56"/>
      <c r="AH844" s="56"/>
      <c r="AI844" s="56"/>
      <c r="AJ844" s="56"/>
    </row>
    <row r="845" ht="28.5" customHeight="1">
      <c r="A845" s="78">
        <v>841.0</v>
      </c>
      <c r="B845" s="79" t="s">
        <v>770</v>
      </c>
      <c r="C845" s="86" t="s">
        <v>817</v>
      </c>
      <c r="D845" s="79" t="s">
        <v>144</v>
      </c>
      <c r="E845" s="93" t="s">
        <v>1435</v>
      </c>
      <c r="F845" s="87">
        <v>2191.0</v>
      </c>
      <c r="G845" s="105">
        <v>44567.0</v>
      </c>
      <c r="H845" s="93" t="s">
        <v>1894</v>
      </c>
      <c r="I845" s="93" t="s">
        <v>1895</v>
      </c>
      <c r="J845" s="93" t="s">
        <v>147</v>
      </c>
      <c r="K845" s="93"/>
      <c r="L845" s="93" t="s">
        <v>148</v>
      </c>
      <c r="M845" s="93" t="s">
        <v>147</v>
      </c>
      <c r="N845" s="89"/>
      <c r="O845" s="90"/>
      <c r="P845" s="89" t="s">
        <v>1891</v>
      </c>
      <c r="Q845" s="92"/>
      <c r="R845" s="56"/>
      <c r="S845" s="56"/>
      <c r="T845" s="56"/>
      <c r="U845" s="56"/>
      <c r="V845" s="56"/>
      <c r="W845" s="56"/>
      <c r="X845" s="56"/>
      <c r="Y845" s="56"/>
      <c r="Z845" s="56"/>
      <c r="AA845" s="56"/>
      <c r="AB845" s="56"/>
      <c r="AC845" s="56"/>
      <c r="AD845" s="56"/>
      <c r="AE845" s="56"/>
      <c r="AF845" s="56"/>
      <c r="AG845" s="56"/>
      <c r="AH845" s="56"/>
      <c r="AI845" s="56"/>
      <c r="AJ845" s="56"/>
    </row>
    <row r="846" ht="28.5" customHeight="1">
      <c r="A846" s="78">
        <v>842.0</v>
      </c>
      <c r="B846" s="79" t="s">
        <v>770</v>
      </c>
      <c r="C846" s="86" t="s">
        <v>817</v>
      </c>
      <c r="D846" s="79" t="s">
        <v>271</v>
      </c>
      <c r="E846" s="93" t="s">
        <v>1594</v>
      </c>
      <c r="F846" s="87">
        <v>2.0</v>
      </c>
      <c r="G846" s="105">
        <v>44574.0</v>
      </c>
      <c r="H846" s="93" t="s">
        <v>1896</v>
      </c>
      <c r="I846" s="93" t="s">
        <v>1897</v>
      </c>
      <c r="J846" s="93"/>
      <c r="K846" s="93" t="s">
        <v>147</v>
      </c>
      <c r="L846" s="93" t="s">
        <v>148</v>
      </c>
      <c r="M846" s="93" t="s">
        <v>147</v>
      </c>
      <c r="N846" s="89"/>
      <c r="O846" s="90"/>
      <c r="P846" s="89" t="s">
        <v>1898</v>
      </c>
      <c r="Q846" s="92"/>
      <c r="R846" s="56"/>
      <c r="S846" s="56"/>
      <c r="T846" s="56"/>
      <c r="U846" s="56"/>
      <c r="V846" s="56"/>
      <c r="W846" s="56"/>
      <c r="X846" s="56"/>
      <c r="Y846" s="56"/>
      <c r="Z846" s="56"/>
      <c r="AA846" s="56"/>
      <c r="AB846" s="56"/>
      <c r="AC846" s="56"/>
      <c r="AD846" s="56"/>
      <c r="AE846" s="56"/>
      <c r="AF846" s="56"/>
      <c r="AG846" s="56"/>
      <c r="AH846" s="56"/>
      <c r="AI846" s="56"/>
      <c r="AJ846" s="56"/>
    </row>
    <row r="847" ht="28.5" customHeight="1">
      <c r="A847" s="78">
        <v>843.0</v>
      </c>
      <c r="B847" s="79" t="s">
        <v>770</v>
      </c>
      <c r="C847" s="86" t="s">
        <v>817</v>
      </c>
      <c r="D847" s="79" t="s">
        <v>271</v>
      </c>
      <c r="E847" s="93" t="s">
        <v>1899</v>
      </c>
      <c r="F847" s="87">
        <v>16.0</v>
      </c>
      <c r="G847" s="105">
        <v>44652.0</v>
      </c>
      <c r="H847" s="93" t="s">
        <v>1900</v>
      </c>
      <c r="I847" s="93" t="s">
        <v>1901</v>
      </c>
      <c r="J847" s="93" t="s">
        <v>147</v>
      </c>
      <c r="K847" s="93"/>
      <c r="L847" s="93" t="s">
        <v>148</v>
      </c>
      <c r="M847" s="93" t="s">
        <v>147</v>
      </c>
      <c r="N847" s="89"/>
      <c r="O847" s="90"/>
      <c r="P847" s="89"/>
      <c r="Q847" s="92"/>
      <c r="R847" s="56"/>
      <c r="S847" s="56"/>
      <c r="T847" s="56"/>
      <c r="U847" s="56"/>
      <c r="V847" s="56"/>
      <c r="W847" s="56"/>
      <c r="X847" s="56"/>
      <c r="Y847" s="56"/>
      <c r="Z847" s="56"/>
      <c r="AA847" s="56"/>
      <c r="AB847" s="56"/>
      <c r="AC847" s="56"/>
      <c r="AD847" s="56"/>
      <c r="AE847" s="56"/>
      <c r="AF847" s="56"/>
      <c r="AG847" s="56"/>
      <c r="AH847" s="56"/>
      <c r="AI847" s="56"/>
      <c r="AJ847" s="56"/>
    </row>
    <row r="848" ht="28.5" customHeight="1">
      <c r="A848" s="78">
        <v>844.0</v>
      </c>
      <c r="B848" s="79" t="s">
        <v>770</v>
      </c>
      <c r="C848" s="86" t="s">
        <v>817</v>
      </c>
      <c r="D848" s="79" t="s">
        <v>230</v>
      </c>
      <c r="E848" s="93" t="s">
        <v>1902</v>
      </c>
      <c r="F848" s="178">
        <v>666.0</v>
      </c>
      <c r="G848" s="105">
        <v>44679.0</v>
      </c>
      <c r="H848" s="93" t="s">
        <v>1903</v>
      </c>
      <c r="I848" s="93" t="s">
        <v>1904</v>
      </c>
      <c r="J848" s="93" t="s">
        <v>147</v>
      </c>
      <c r="K848" s="93"/>
      <c r="L848" s="93" t="s">
        <v>148</v>
      </c>
      <c r="M848" s="93" t="s">
        <v>147</v>
      </c>
      <c r="N848" s="89"/>
      <c r="O848" s="90"/>
      <c r="P848" s="89" t="s">
        <v>1891</v>
      </c>
      <c r="Q848" s="92"/>
      <c r="R848" s="56"/>
      <c r="S848" s="56"/>
      <c r="T848" s="56"/>
      <c r="U848" s="56"/>
      <c r="V848" s="56"/>
      <c r="W848" s="56"/>
      <c r="X848" s="56"/>
      <c r="Y848" s="56"/>
      <c r="Z848" s="56"/>
      <c r="AA848" s="56"/>
      <c r="AB848" s="56"/>
      <c r="AC848" s="56"/>
      <c r="AD848" s="56"/>
      <c r="AE848" s="56"/>
      <c r="AF848" s="56"/>
      <c r="AG848" s="56"/>
      <c r="AH848" s="56"/>
      <c r="AI848" s="56"/>
      <c r="AJ848" s="56"/>
    </row>
    <row r="849" ht="28.5" customHeight="1">
      <c r="A849" s="85">
        <v>845.0</v>
      </c>
      <c r="B849" s="79" t="s">
        <v>770</v>
      </c>
      <c r="C849" s="86" t="s">
        <v>817</v>
      </c>
      <c r="D849" s="79" t="s">
        <v>161</v>
      </c>
      <c r="E849" s="93" t="s">
        <v>1905</v>
      </c>
      <c r="F849" s="87">
        <v>655.0</v>
      </c>
      <c r="G849" s="105">
        <v>44679.0</v>
      </c>
      <c r="H849" s="93" t="s">
        <v>1906</v>
      </c>
      <c r="I849" s="93" t="s">
        <v>1873</v>
      </c>
      <c r="J849" s="93" t="s">
        <v>147</v>
      </c>
      <c r="K849" s="93"/>
      <c r="L849" s="93" t="s">
        <v>1907</v>
      </c>
      <c r="M849" s="93" t="s">
        <v>147</v>
      </c>
      <c r="N849" s="89"/>
      <c r="O849" s="90"/>
      <c r="P849" s="89" t="s">
        <v>1908</v>
      </c>
      <c r="Q849" s="92"/>
      <c r="R849" s="56"/>
      <c r="S849" s="56"/>
      <c r="T849" s="56"/>
      <c r="U849" s="56"/>
      <c r="V849" s="56"/>
      <c r="W849" s="56"/>
      <c r="X849" s="56"/>
      <c r="Y849" s="56"/>
      <c r="Z849" s="56"/>
      <c r="AA849" s="56"/>
      <c r="AB849" s="56"/>
      <c r="AC849" s="56"/>
      <c r="AD849" s="56"/>
      <c r="AE849" s="56"/>
      <c r="AF849" s="56"/>
      <c r="AG849" s="56"/>
      <c r="AH849" s="56"/>
      <c r="AI849" s="56"/>
      <c r="AJ849" s="56"/>
    </row>
    <row r="850" ht="28.5" customHeight="1">
      <c r="A850" s="78">
        <v>846.0</v>
      </c>
      <c r="B850" s="79" t="s">
        <v>770</v>
      </c>
      <c r="C850" s="86" t="s">
        <v>817</v>
      </c>
      <c r="D850" s="79" t="s">
        <v>230</v>
      </c>
      <c r="E850" s="93" t="s">
        <v>1902</v>
      </c>
      <c r="F850" s="87">
        <v>692.0</v>
      </c>
      <c r="G850" s="105">
        <v>44680.0</v>
      </c>
      <c r="H850" s="93" t="s">
        <v>1909</v>
      </c>
      <c r="I850" s="93" t="s">
        <v>1910</v>
      </c>
      <c r="J850" s="93" t="s">
        <v>147</v>
      </c>
      <c r="K850" s="93"/>
      <c r="L850" s="93" t="s">
        <v>1911</v>
      </c>
      <c r="M850" s="93" t="s">
        <v>147</v>
      </c>
      <c r="N850" s="89"/>
      <c r="O850" s="90"/>
      <c r="P850" s="89" t="s">
        <v>1912</v>
      </c>
      <c r="Q850" s="92"/>
      <c r="R850" s="56"/>
      <c r="S850" s="56"/>
      <c r="T850" s="56"/>
      <c r="U850" s="56"/>
      <c r="V850" s="56"/>
      <c r="W850" s="56"/>
      <c r="X850" s="56"/>
      <c r="Y850" s="56"/>
      <c r="Z850" s="56"/>
      <c r="AA850" s="56"/>
      <c r="AB850" s="56"/>
      <c r="AC850" s="56"/>
      <c r="AD850" s="56"/>
      <c r="AE850" s="56"/>
      <c r="AF850" s="56"/>
      <c r="AG850" s="56"/>
      <c r="AH850" s="56"/>
      <c r="AI850" s="56"/>
      <c r="AJ850" s="56"/>
    </row>
    <row r="851" ht="28.5" customHeight="1">
      <c r="A851" s="78">
        <v>847.0</v>
      </c>
      <c r="B851" s="79" t="s">
        <v>770</v>
      </c>
      <c r="C851" s="86" t="s">
        <v>817</v>
      </c>
      <c r="D851" s="79" t="s">
        <v>161</v>
      </c>
      <c r="E851" s="93" t="s">
        <v>1913</v>
      </c>
      <c r="F851" s="87">
        <v>768.0</v>
      </c>
      <c r="G851" s="105">
        <v>44697.0</v>
      </c>
      <c r="H851" s="93" t="s">
        <v>1914</v>
      </c>
      <c r="I851" s="93" t="s">
        <v>1915</v>
      </c>
      <c r="J851" s="93" t="s">
        <v>147</v>
      </c>
      <c r="K851" s="93"/>
      <c r="L851" s="93" t="s">
        <v>23</v>
      </c>
      <c r="M851" s="93" t="s">
        <v>147</v>
      </c>
      <c r="N851" s="89"/>
      <c r="O851" s="90"/>
      <c r="P851" s="89" t="s">
        <v>1916</v>
      </c>
      <c r="Q851" s="92"/>
      <c r="R851" s="56"/>
      <c r="S851" s="56"/>
      <c r="T851" s="56"/>
      <c r="U851" s="56"/>
      <c r="V851" s="56"/>
      <c r="W851" s="56"/>
      <c r="X851" s="56"/>
      <c r="Y851" s="56"/>
      <c r="Z851" s="56"/>
      <c r="AA851" s="56"/>
      <c r="AB851" s="56"/>
      <c r="AC851" s="56"/>
      <c r="AD851" s="56"/>
      <c r="AE851" s="56"/>
      <c r="AF851" s="56"/>
      <c r="AG851" s="56"/>
      <c r="AH851" s="56"/>
      <c r="AI851" s="56"/>
      <c r="AJ851" s="56"/>
    </row>
    <row r="852" ht="28.5" customHeight="1">
      <c r="A852" s="78">
        <v>848.0</v>
      </c>
      <c r="B852" s="79" t="s">
        <v>770</v>
      </c>
      <c r="C852" s="86" t="s">
        <v>817</v>
      </c>
      <c r="D852" s="79" t="s">
        <v>144</v>
      </c>
      <c r="E852" s="93" t="s">
        <v>1435</v>
      </c>
      <c r="F852" s="87">
        <v>2209.0</v>
      </c>
      <c r="G852" s="105">
        <v>44704.0</v>
      </c>
      <c r="H852" s="93" t="s">
        <v>1917</v>
      </c>
      <c r="I852" s="93" t="s">
        <v>1918</v>
      </c>
      <c r="J852" s="93" t="s">
        <v>147</v>
      </c>
      <c r="K852" s="93"/>
      <c r="L852" s="93" t="s">
        <v>23</v>
      </c>
      <c r="M852" s="93" t="s">
        <v>147</v>
      </c>
      <c r="N852" s="89"/>
      <c r="O852" s="90"/>
      <c r="P852" s="89" t="s">
        <v>1919</v>
      </c>
      <c r="Q852" s="92"/>
      <c r="R852" s="56"/>
      <c r="S852" s="56"/>
      <c r="T852" s="56"/>
      <c r="U852" s="56"/>
      <c r="V852" s="56"/>
      <c r="W852" s="56"/>
      <c r="X852" s="56"/>
      <c r="Y852" s="56"/>
      <c r="Z852" s="56"/>
      <c r="AA852" s="56"/>
      <c r="AB852" s="56"/>
      <c r="AC852" s="56"/>
      <c r="AD852" s="56"/>
      <c r="AE852" s="56"/>
      <c r="AF852" s="56"/>
      <c r="AG852" s="56"/>
      <c r="AH852" s="56"/>
      <c r="AI852" s="56"/>
      <c r="AJ852" s="56"/>
    </row>
    <row r="853" ht="28.5" customHeight="1">
      <c r="A853" s="78">
        <v>849.0</v>
      </c>
      <c r="B853" s="79" t="s">
        <v>1247</v>
      </c>
      <c r="C853" s="86" t="s">
        <v>1434</v>
      </c>
      <c r="D853" s="79" t="s">
        <v>144</v>
      </c>
      <c r="E853" s="93" t="s">
        <v>1435</v>
      </c>
      <c r="F853" s="87">
        <v>2195.0</v>
      </c>
      <c r="G853" s="105">
        <v>44579.0</v>
      </c>
      <c r="H853" s="93" t="s">
        <v>1920</v>
      </c>
      <c r="I853" s="93" t="s">
        <v>1921</v>
      </c>
      <c r="J853" s="93" t="s">
        <v>147</v>
      </c>
      <c r="K853" s="93"/>
      <c r="L853" s="93" t="s">
        <v>23</v>
      </c>
      <c r="M853" s="93" t="s">
        <v>147</v>
      </c>
      <c r="N853" s="89"/>
      <c r="O853" s="90"/>
      <c r="P853" s="89" t="s">
        <v>1922</v>
      </c>
      <c r="Q853" s="92"/>
      <c r="R853" s="56"/>
      <c r="S853" s="56"/>
      <c r="T853" s="56"/>
      <c r="U853" s="56"/>
      <c r="V853" s="56"/>
      <c r="W853" s="56"/>
      <c r="X853" s="56"/>
      <c r="Y853" s="56"/>
      <c r="Z853" s="56"/>
      <c r="AA853" s="56"/>
      <c r="AB853" s="56"/>
      <c r="AC853" s="56"/>
      <c r="AD853" s="56"/>
      <c r="AE853" s="56"/>
      <c r="AF853" s="56"/>
      <c r="AG853" s="56"/>
      <c r="AH853" s="56"/>
      <c r="AI853" s="56"/>
      <c r="AJ853" s="56"/>
    </row>
    <row r="854" ht="28.5" customHeight="1">
      <c r="A854" s="78">
        <v>850.0</v>
      </c>
      <c r="B854" s="79" t="s">
        <v>1247</v>
      </c>
      <c r="C854" s="86" t="s">
        <v>1434</v>
      </c>
      <c r="D854" s="79" t="s">
        <v>161</v>
      </c>
      <c r="E854" s="93" t="s">
        <v>1871</v>
      </c>
      <c r="F854" s="87">
        <v>1486.0</v>
      </c>
      <c r="G854" s="105">
        <v>36384.0</v>
      </c>
      <c r="H854" s="93" t="s">
        <v>1923</v>
      </c>
      <c r="I854" s="93" t="s">
        <v>1924</v>
      </c>
      <c r="J854" s="93" t="s">
        <v>147</v>
      </c>
      <c r="K854" s="93"/>
      <c r="L854" s="93" t="s">
        <v>23</v>
      </c>
      <c r="M854" s="93" t="s">
        <v>147</v>
      </c>
      <c r="N854" s="89"/>
      <c r="O854" s="90"/>
      <c r="P854" s="89" t="s">
        <v>1925</v>
      </c>
      <c r="Q854" s="92"/>
      <c r="R854" s="56"/>
      <c r="S854" s="56"/>
      <c r="T854" s="56"/>
      <c r="U854" s="56"/>
      <c r="V854" s="56"/>
      <c r="W854" s="56"/>
      <c r="X854" s="56"/>
      <c r="Y854" s="56"/>
      <c r="Z854" s="56"/>
      <c r="AA854" s="56"/>
      <c r="AB854" s="56"/>
      <c r="AC854" s="56"/>
      <c r="AD854" s="56"/>
      <c r="AE854" s="56"/>
      <c r="AF854" s="56"/>
      <c r="AG854" s="56"/>
      <c r="AH854" s="56"/>
      <c r="AI854" s="56"/>
      <c r="AJ854" s="56"/>
    </row>
    <row r="855" ht="28.5" customHeight="1">
      <c r="A855" s="78">
        <v>851.0</v>
      </c>
      <c r="B855" s="79" t="s">
        <v>1247</v>
      </c>
      <c r="C855" s="86" t="s">
        <v>1434</v>
      </c>
      <c r="D855" s="79" t="s">
        <v>161</v>
      </c>
      <c r="E855" s="93" t="s">
        <v>1871</v>
      </c>
      <c r="F855" s="87">
        <v>2561.0</v>
      </c>
      <c r="G855" s="105">
        <v>40001.0</v>
      </c>
      <c r="H855" s="93" t="s">
        <v>1926</v>
      </c>
      <c r="I855" s="93" t="s">
        <v>1927</v>
      </c>
      <c r="J855" s="93" t="s">
        <v>147</v>
      </c>
      <c r="K855" s="93"/>
      <c r="L855" s="93" t="s">
        <v>23</v>
      </c>
      <c r="M855" s="93" t="s">
        <v>147</v>
      </c>
      <c r="N855" s="89"/>
      <c r="O855" s="90"/>
      <c r="P855" s="89" t="s">
        <v>1928</v>
      </c>
      <c r="Q855" s="92"/>
      <c r="R855" s="56"/>
      <c r="S855" s="56"/>
      <c r="T855" s="56"/>
      <c r="U855" s="56"/>
      <c r="V855" s="56"/>
      <c r="W855" s="56"/>
      <c r="X855" s="56"/>
      <c r="Y855" s="56"/>
      <c r="Z855" s="56"/>
      <c r="AA855" s="56"/>
      <c r="AB855" s="56"/>
      <c r="AC855" s="56"/>
      <c r="AD855" s="56"/>
      <c r="AE855" s="56"/>
      <c r="AF855" s="56"/>
      <c r="AG855" s="56"/>
      <c r="AH855" s="56"/>
      <c r="AI855" s="56"/>
      <c r="AJ855" s="56"/>
    </row>
    <row r="856" ht="28.5" customHeight="1">
      <c r="A856" s="85">
        <v>852.0</v>
      </c>
      <c r="B856" s="79" t="s">
        <v>1247</v>
      </c>
      <c r="C856" s="86" t="s">
        <v>1434</v>
      </c>
      <c r="D856" s="79" t="s">
        <v>161</v>
      </c>
      <c r="E856" s="93" t="s">
        <v>1871</v>
      </c>
      <c r="F856" s="87">
        <v>2380.0</v>
      </c>
      <c r="G856" s="105">
        <v>41235.0</v>
      </c>
      <c r="H856" s="93" t="s">
        <v>1929</v>
      </c>
      <c r="I856" s="93" t="s">
        <v>1930</v>
      </c>
      <c r="J856" s="93" t="s">
        <v>147</v>
      </c>
      <c r="K856" s="93"/>
      <c r="L856" s="93" t="s">
        <v>23</v>
      </c>
      <c r="M856" s="93" t="s">
        <v>147</v>
      </c>
      <c r="N856" s="89"/>
      <c r="O856" s="90"/>
      <c r="P856" s="89" t="s">
        <v>1891</v>
      </c>
      <c r="Q856" s="92"/>
      <c r="R856" s="56"/>
      <c r="S856" s="56"/>
      <c r="T856" s="56"/>
      <c r="U856" s="56"/>
      <c r="V856" s="56"/>
      <c r="W856" s="56"/>
      <c r="X856" s="56"/>
      <c r="Y856" s="56"/>
      <c r="Z856" s="56"/>
      <c r="AA856" s="56"/>
      <c r="AB856" s="56"/>
      <c r="AC856" s="56"/>
      <c r="AD856" s="56"/>
      <c r="AE856" s="56"/>
      <c r="AF856" s="56"/>
      <c r="AG856" s="56"/>
      <c r="AH856" s="56"/>
      <c r="AI856" s="56"/>
      <c r="AJ856" s="56"/>
    </row>
    <row r="857" ht="28.5" customHeight="1">
      <c r="A857" s="78">
        <v>853.0</v>
      </c>
      <c r="B857" s="79" t="s">
        <v>1247</v>
      </c>
      <c r="C857" s="86" t="s">
        <v>1434</v>
      </c>
      <c r="D857" s="79" t="s">
        <v>161</v>
      </c>
      <c r="E857" s="93" t="s">
        <v>1871</v>
      </c>
      <c r="F857" s="87">
        <v>2390.0</v>
      </c>
      <c r="G857" s="105">
        <v>42349.0</v>
      </c>
      <c r="H857" s="93" t="s">
        <v>1931</v>
      </c>
      <c r="I857" s="93" t="s">
        <v>1932</v>
      </c>
      <c r="J857" s="93" t="s">
        <v>147</v>
      </c>
      <c r="K857" s="93"/>
      <c r="L857" s="93" t="s">
        <v>23</v>
      </c>
      <c r="M857" s="93" t="s">
        <v>147</v>
      </c>
      <c r="N857" s="89"/>
      <c r="O857" s="90"/>
      <c r="P857" s="89" t="s">
        <v>1933</v>
      </c>
      <c r="Q857" s="92"/>
      <c r="R857" s="56"/>
      <c r="S857" s="56"/>
      <c r="T857" s="56"/>
      <c r="U857" s="56"/>
      <c r="V857" s="56"/>
      <c r="W857" s="56"/>
      <c r="X857" s="56"/>
      <c r="Y857" s="56"/>
      <c r="Z857" s="56"/>
      <c r="AA857" s="56"/>
      <c r="AB857" s="56"/>
      <c r="AC857" s="56"/>
      <c r="AD857" s="56"/>
      <c r="AE857" s="56"/>
      <c r="AF857" s="56"/>
      <c r="AG857" s="56"/>
      <c r="AH857" s="56"/>
      <c r="AI857" s="56"/>
      <c r="AJ857" s="56"/>
    </row>
    <row r="858" ht="28.5" customHeight="1">
      <c r="A858" s="78">
        <v>854.0</v>
      </c>
      <c r="B858" s="79" t="s">
        <v>1247</v>
      </c>
      <c r="C858" s="86" t="s">
        <v>1434</v>
      </c>
      <c r="D858" s="79" t="s">
        <v>161</v>
      </c>
      <c r="E858" s="93" t="s">
        <v>1871</v>
      </c>
      <c r="F858" s="87">
        <v>681.0</v>
      </c>
      <c r="G858" s="105">
        <v>42851.0</v>
      </c>
      <c r="H858" s="93" t="s">
        <v>1934</v>
      </c>
      <c r="I858" s="93" t="s">
        <v>1935</v>
      </c>
      <c r="J858" s="93" t="s">
        <v>147</v>
      </c>
      <c r="K858" s="93"/>
      <c r="L858" s="93" t="s">
        <v>23</v>
      </c>
      <c r="M858" s="93" t="s">
        <v>147</v>
      </c>
      <c r="N858" s="89"/>
      <c r="O858" s="90"/>
      <c r="P858" s="89" t="s">
        <v>1936</v>
      </c>
      <c r="Q858" s="92"/>
      <c r="R858" s="56"/>
      <c r="S858" s="56"/>
      <c r="T858" s="56"/>
      <c r="U858" s="56"/>
      <c r="V858" s="56"/>
      <c r="W858" s="56"/>
      <c r="X858" s="56"/>
      <c r="Y858" s="56"/>
      <c r="Z858" s="56"/>
      <c r="AA858" s="56"/>
      <c r="AB858" s="56"/>
      <c r="AC858" s="56"/>
      <c r="AD858" s="56"/>
      <c r="AE858" s="56"/>
      <c r="AF858" s="56"/>
      <c r="AG858" s="56"/>
      <c r="AH858" s="56"/>
      <c r="AI858" s="56"/>
      <c r="AJ858" s="56"/>
    </row>
    <row r="859" ht="28.5" customHeight="1">
      <c r="A859" s="78">
        <v>855.0</v>
      </c>
      <c r="B859" s="79" t="s">
        <v>1247</v>
      </c>
      <c r="C859" s="86" t="s">
        <v>1434</v>
      </c>
      <c r="D859" s="79" t="s">
        <v>230</v>
      </c>
      <c r="E859" s="93" t="s">
        <v>1937</v>
      </c>
      <c r="F859" s="87">
        <v>478.0</v>
      </c>
      <c r="G859" s="105">
        <v>41267.0</v>
      </c>
      <c r="H859" s="93" t="s">
        <v>1938</v>
      </c>
      <c r="I859" s="93" t="s">
        <v>1939</v>
      </c>
      <c r="J859" s="93" t="s">
        <v>147</v>
      </c>
      <c r="K859" s="93"/>
      <c r="L859" s="93" t="s">
        <v>23</v>
      </c>
      <c r="M859" s="93" t="s">
        <v>147</v>
      </c>
      <c r="N859" s="89"/>
      <c r="O859" s="90"/>
      <c r="P859" s="89" t="s">
        <v>1940</v>
      </c>
      <c r="Q859" s="92"/>
      <c r="R859" s="56"/>
      <c r="S859" s="56"/>
      <c r="T859" s="56"/>
      <c r="U859" s="56"/>
      <c r="V859" s="56"/>
      <c r="W859" s="56"/>
      <c r="X859" s="56"/>
      <c r="Y859" s="56"/>
      <c r="Z859" s="56"/>
      <c r="AA859" s="56"/>
      <c r="AB859" s="56"/>
      <c r="AC859" s="56"/>
      <c r="AD859" s="56"/>
      <c r="AE859" s="56"/>
      <c r="AF859" s="56"/>
      <c r="AG859" s="56"/>
      <c r="AH859" s="56"/>
      <c r="AI859" s="56"/>
      <c r="AJ859" s="56"/>
    </row>
    <row r="860" ht="28.5" customHeight="1">
      <c r="A860" s="78">
        <v>856.0</v>
      </c>
      <c r="B860" s="79" t="s">
        <v>1247</v>
      </c>
      <c r="C860" s="86" t="s">
        <v>1434</v>
      </c>
      <c r="D860" s="79" t="s">
        <v>230</v>
      </c>
      <c r="E860" s="93" t="s">
        <v>1937</v>
      </c>
      <c r="F860" s="87">
        <v>2791.0</v>
      </c>
      <c r="G860" s="105">
        <v>42982.0</v>
      </c>
      <c r="H860" s="93" t="s">
        <v>1941</v>
      </c>
      <c r="I860" s="93" t="s">
        <v>1942</v>
      </c>
      <c r="J860" s="93" t="s">
        <v>147</v>
      </c>
      <c r="K860" s="93"/>
      <c r="L860" s="93" t="s">
        <v>23</v>
      </c>
      <c r="M860" s="93" t="s">
        <v>147</v>
      </c>
      <c r="N860" s="89"/>
      <c r="O860" s="90"/>
      <c r="P860" s="89" t="s">
        <v>1940</v>
      </c>
      <c r="Q860" s="92"/>
      <c r="R860" s="56"/>
      <c r="S860" s="56"/>
      <c r="T860" s="56"/>
      <c r="U860" s="56"/>
      <c r="V860" s="56"/>
      <c r="W860" s="56"/>
      <c r="X860" s="56"/>
      <c r="Y860" s="56"/>
      <c r="Z860" s="56"/>
      <c r="AA860" s="56"/>
      <c r="AB860" s="56"/>
      <c r="AC860" s="56"/>
      <c r="AD860" s="56"/>
      <c r="AE860" s="56"/>
      <c r="AF860" s="56"/>
      <c r="AG860" s="56"/>
      <c r="AH860" s="56"/>
      <c r="AI860" s="56"/>
      <c r="AJ860" s="56"/>
    </row>
    <row r="861" ht="28.5" customHeight="1">
      <c r="A861" s="78">
        <v>857.0</v>
      </c>
      <c r="B861" s="79" t="s">
        <v>1247</v>
      </c>
      <c r="C861" s="86" t="s">
        <v>1434</v>
      </c>
      <c r="D861" s="79" t="s">
        <v>230</v>
      </c>
      <c r="E861" s="93" t="s">
        <v>1594</v>
      </c>
      <c r="F861" s="87">
        <v>951.0</v>
      </c>
      <c r="G861" s="105">
        <v>42923.0</v>
      </c>
      <c r="H861" s="93" t="s">
        <v>1943</v>
      </c>
      <c r="I861" s="93" t="s">
        <v>1944</v>
      </c>
      <c r="J861" s="93"/>
      <c r="K861" s="93" t="s">
        <v>147</v>
      </c>
      <c r="L861" s="93" t="s">
        <v>23</v>
      </c>
      <c r="M861" s="93"/>
      <c r="N861" s="89"/>
      <c r="O861" s="90"/>
      <c r="P861" s="89" t="s">
        <v>1945</v>
      </c>
      <c r="Q861" s="92"/>
      <c r="R861" s="56"/>
      <c r="S861" s="56"/>
      <c r="T861" s="56"/>
      <c r="U861" s="56"/>
      <c r="V861" s="56"/>
      <c r="W861" s="56"/>
      <c r="X861" s="56"/>
      <c r="Y861" s="56"/>
      <c r="Z861" s="56"/>
      <c r="AA861" s="56"/>
      <c r="AB861" s="56"/>
      <c r="AC861" s="56"/>
      <c r="AD861" s="56"/>
      <c r="AE861" s="56"/>
      <c r="AF861" s="56"/>
      <c r="AG861" s="56"/>
      <c r="AH861" s="56"/>
      <c r="AI861" s="56"/>
      <c r="AJ861" s="56"/>
    </row>
    <row r="862" ht="28.5" customHeight="1">
      <c r="A862" s="78">
        <v>858.0</v>
      </c>
      <c r="B862" s="79" t="s">
        <v>1247</v>
      </c>
      <c r="C862" s="86" t="s">
        <v>1434</v>
      </c>
      <c r="D862" s="79" t="s">
        <v>230</v>
      </c>
      <c r="E862" s="93" t="s">
        <v>1594</v>
      </c>
      <c r="F862" s="87">
        <v>490.0</v>
      </c>
      <c r="G862" s="105">
        <v>43558.0</v>
      </c>
      <c r="H862" s="93" t="s">
        <v>1946</v>
      </c>
      <c r="I862" s="93" t="s">
        <v>1947</v>
      </c>
      <c r="J862" s="93"/>
      <c r="K862" s="93" t="s">
        <v>147</v>
      </c>
      <c r="L862" s="93" t="s">
        <v>23</v>
      </c>
      <c r="M862" s="93" t="s">
        <v>147</v>
      </c>
      <c r="N862" s="89"/>
      <c r="O862" s="90"/>
      <c r="P862" s="89" t="s">
        <v>1940</v>
      </c>
      <c r="Q862" s="92"/>
      <c r="R862" s="56"/>
      <c r="S862" s="56"/>
      <c r="T862" s="56"/>
      <c r="U862" s="56"/>
      <c r="V862" s="56"/>
      <c r="W862" s="56"/>
      <c r="X862" s="56"/>
      <c r="Y862" s="56"/>
      <c r="Z862" s="56"/>
      <c r="AA862" s="56"/>
      <c r="AB862" s="56"/>
      <c r="AC862" s="56"/>
      <c r="AD862" s="56"/>
      <c r="AE862" s="56"/>
      <c r="AF862" s="56"/>
      <c r="AG862" s="56"/>
      <c r="AH862" s="56"/>
      <c r="AI862" s="56"/>
      <c r="AJ862" s="56"/>
    </row>
    <row r="863" ht="28.5" customHeight="1">
      <c r="A863" s="85">
        <v>859.0</v>
      </c>
      <c r="B863" s="79" t="s">
        <v>1247</v>
      </c>
      <c r="C863" s="86" t="s">
        <v>1434</v>
      </c>
      <c r="D863" s="79" t="s">
        <v>230</v>
      </c>
      <c r="E863" s="93" t="s">
        <v>1594</v>
      </c>
      <c r="F863" s="87">
        <v>770.0</v>
      </c>
      <c r="G863" s="105">
        <v>44074.0</v>
      </c>
      <c r="H863" s="93" t="s">
        <v>1948</v>
      </c>
      <c r="I863" s="93" t="s">
        <v>1949</v>
      </c>
      <c r="J863" s="93"/>
      <c r="K863" s="93" t="s">
        <v>147</v>
      </c>
      <c r="L863" s="93" t="s">
        <v>23</v>
      </c>
      <c r="M863" s="93" t="s">
        <v>147</v>
      </c>
      <c r="N863" s="89"/>
      <c r="O863" s="90"/>
      <c r="P863" s="89" t="s">
        <v>1950</v>
      </c>
      <c r="Q863" s="92"/>
      <c r="R863" s="56"/>
      <c r="S863" s="56"/>
      <c r="T863" s="56"/>
      <c r="U863" s="56"/>
      <c r="V863" s="56"/>
      <c r="W863" s="56"/>
      <c r="X863" s="56"/>
      <c r="Y863" s="56"/>
      <c r="Z863" s="56"/>
      <c r="AA863" s="56"/>
      <c r="AB863" s="56"/>
      <c r="AC863" s="56"/>
      <c r="AD863" s="56"/>
      <c r="AE863" s="56"/>
      <c r="AF863" s="56"/>
      <c r="AG863" s="56"/>
      <c r="AH863" s="56"/>
      <c r="AI863" s="56"/>
      <c r="AJ863" s="56"/>
    </row>
    <row r="864" ht="28.5" customHeight="1">
      <c r="A864" s="78">
        <v>860.0</v>
      </c>
      <c r="B864" s="79" t="s">
        <v>1247</v>
      </c>
      <c r="C864" s="86" t="s">
        <v>1434</v>
      </c>
      <c r="D864" s="79" t="s">
        <v>230</v>
      </c>
      <c r="E864" s="93" t="s">
        <v>1594</v>
      </c>
      <c r="F864" s="87">
        <v>771.0</v>
      </c>
      <c r="G864" s="105">
        <v>44074.0</v>
      </c>
      <c r="H864" s="93" t="s">
        <v>1951</v>
      </c>
      <c r="I864" s="93" t="s">
        <v>1952</v>
      </c>
      <c r="J864" s="93"/>
      <c r="K864" s="93" t="s">
        <v>147</v>
      </c>
      <c r="L864" s="93" t="s">
        <v>23</v>
      </c>
      <c r="M864" s="93" t="s">
        <v>147</v>
      </c>
      <c r="N864" s="89"/>
      <c r="O864" s="90"/>
      <c r="P864" s="89" t="s">
        <v>1953</v>
      </c>
      <c r="Q864" s="92"/>
      <c r="R864" s="56"/>
      <c r="S864" s="56"/>
      <c r="T864" s="56"/>
      <c r="U864" s="56"/>
      <c r="V864" s="56"/>
      <c r="W864" s="56"/>
      <c r="X864" s="56"/>
      <c r="Y864" s="56"/>
      <c r="Z864" s="56"/>
      <c r="AA864" s="56"/>
      <c r="AB864" s="56"/>
      <c r="AC864" s="56"/>
      <c r="AD864" s="56"/>
      <c r="AE864" s="56"/>
      <c r="AF864" s="56"/>
      <c r="AG864" s="56"/>
      <c r="AH864" s="56"/>
      <c r="AI864" s="56"/>
      <c r="AJ864" s="56"/>
    </row>
    <row r="865" ht="28.5" customHeight="1">
      <c r="A865" s="78">
        <v>861.0</v>
      </c>
      <c r="B865" s="79" t="s">
        <v>1247</v>
      </c>
      <c r="C865" s="86" t="s">
        <v>1434</v>
      </c>
      <c r="D865" s="79" t="s">
        <v>230</v>
      </c>
      <c r="E865" s="93" t="s">
        <v>1594</v>
      </c>
      <c r="F865" s="87">
        <v>772.0</v>
      </c>
      <c r="G865" s="105">
        <v>44074.0</v>
      </c>
      <c r="H865" s="93" t="s">
        <v>1954</v>
      </c>
      <c r="I865" s="93" t="s">
        <v>1955</v>
      </c>
      <c r="J865" s="93"/>
      <c r="K865" s="93" t="s">
        <v>147</v>
      </c>
      <c r="L865" s="93" t="s">
        <v>23</v>
      </c>
      <c r="M865" s="93" t="s">
        <v>147</v>
      </c>
      <c r="N865" s="89"/>
      <c r="O865" s="90"/>
      <c r="P865" s="89" t="s">
        <v>1956</v>
      </c>
      <c r="Q865" s="92"/>
      <c r="R865" s="56"/>
      <c r="S865" s="56"/>
      <c r="T865" s="56"/>
      <c r="U865" s="56"/>
      <c r="V865" s="56"/>
      <c r="W865" s="56"/>
      <c r="X865" s="56"/>
      <c r="Y865" s="56"/>
      <c r="Z865" s="56"/>
      <c r="AA865" s="56"/>
      <c r="AB865" s="56"/>
      <c r="AC865" s="56"/>
      <c r="AD865" s="56"/>
      <c r="AE865" s="56"/>
      <c r="AF865" s="56"/>
      <c r="AG865" s="56"/>
      <c r="AH865" s="56"/>
      <c r="AI865" s="56"/>
      <c r="AJ865" s="56"/>
    </row>
    <row r="866" ht="28.5" customHeight="1">
      <c r="A866" s="78">
        <v>862.0</v>
      </c>
      <c r="B866" s="79" t="s">
        <v>1247</v>
      </c>
      <c r="C866" s="86" t="s">
        <v>1434</v>
      </c>
      <c r="D866" s="79" t="s">
        <v>230</v>
      </c>
      <c r="E866" s="93" t="s">
        <v>1594</v>
      </c>
      <c r="F866" s="87">
        <v>773.0</v>
      </c>
      <c r="G866" s="105">
        <v>44074.0</v>
      </c>
      <c r="H866" s="93" t="s">
        <v>1957</v>
      </c>
      <c r="I866" s="93" t="s">
        <v>1958</v>
      </c>
      <c r="J866" s="93"/>
      <c r="K866" s="93" t="s">
        <v>147</v>
      </c>
      <c r="L866" s="179" t="s">
        <v>23</v>
      </c>
      <c r="M866" s="93" t="s">
        <v>147</v>
      </c>
      <c r="N866" s="89"/>
      <c r="O866" s="90"/>
      <c r="P866" s="89" t="s">
        <v>1959</v>
      </c>
      <c r="Q866" s="92"/>
      <c r="R866" s="56"/>
      <c r="S866" s="56"/>
      <c r="T866" s="56"/>
      <c r="U866" s="56"/>
      <c r="V866" s="56"/>
      <c r="W866" s="56"/>
      <c r="X866" s="56"/>
      <c r="Y866" s="56"/>
      <c r="Z866" s="56"/>
      <c r="AA866" s="56"/>
      <c r="AB866" s="56"/>
      <c r="AC866" s="56"/>
      <c r="AD866" s="56"/>
      <c r="AE866" s="56"/>
      <c r="AF866" s="56"/>
      <c r="AG866" s="56"/>
      <c r="AH866" s="56"/>
      <c r="AI866" s="56"/>
      <c r="AJ866" s="56"/>
    </row>
    <row r="867" ht="28.5" customHeight="1">
      <c r="A867" s="78">
        <v>863.0</v>
      </c>
      <c r="B867" s="79" t="s">
        <v>1247</v>
      </c>
      <c r="C867" s="86" t="s">
        <v>1434</v>
      </c>
      <c r="D867" s="79" t="s">
        <v>230</v>
      </c>
      <c r="E867" s="93" t="s">
        <v>1594</v>
      </c>
      <c r="F867" s="87">
        <v>297.0</v>
      </c>
      <c r="G867" s="105">
        <v>44300.0</v>
      </c>
      <c r="H867" s="93" t="s">
        <v>1960</v>
      </c>
      <c r="I867" s="93" t="s">
        <v>1961</v>
      </c>
      <c r="J867" s="93"/>
      <c r="K867" s="93" t="s">
        <v>147</v>
      </c>
      <c r="L867" s="93" t="s">
        <v>23</v>
      </c>
      <c r="M867" s="93" t="s">
        <v>147</v>
      </c>
      <c r="N867" s="89"/>
      <c r="O867" s="90"/>
      <c r="P867" s="89" t="s">
        <v>1940</v>
      </c>
      <c r="Q867" s="92"/>
      <c r="R867" s="56"/>
      <c r="S867" s="56"/>
      <c r="T867" s="56"/>
      <c r="U867" s="56"/>
      <c r="V867" s="56"/>
      <c r="W867" s="56"/>
      <c r="X867" s="56"/>
      <c r="Y867" s="56"/>
      <c r="Z867" s="56"/>
      <c r="AA867" s="56"/>
      <c r="AB867" s="56"/>
      <c r="AC867" s="56"/>
      <c r="AD867" s="56"/>
      <c r="AE867" s="56"/>
      <c r="AF867" s="56"/>
      <c r="AG867" s="56"/>
      <c r="AH867" s="56"/>
      <c r="AI867" s="56"/>
      <c r="AJ867" s="56"/>
    </row>
    <row r="868" ht="28.5" customHeight="1">
      <c r="A868" s="85">
        <v>864.0</v>
      </c>
      <c r="B868" s="79" t="s">
        <v>1247</v>
      </c>
      <c r="C868" s="86" t="s">
        <v>1434</v>
      </c>
      <c r="D868" s="79" t="s">
        <v>230</v>
      </c>
      <c r="E868" s="93" t="s">
        <v>1594</v>
      </c>
      <c r="F868" s="87">
        <v>410.0</v>
      </c>
      <c r="G868" s="105">
        <v>44335.0</v>
      </c>
      <c r="H868" s="93" t="s">
        <v>1962</v>
      </c>
      <c r="I868" s="93" t="s">
        <v>1963</v>
      </c>
      <c r="J868" s="93"/>
      <c r="K868" s="93" t="s">
        <v>147</v>
      </c>
      <c r="L868" s="93" t="s">
        <v>23</v>
      </c>
      <c r="M868" s="93" t="s">
        <v>147</v>
      </c>
      <c r="N868" s="89"/>
      <c r="O868" s="90"/>
      <c r="P868" s="89" t="s">
        <v>1940</v>
      </c>
      <c r="Q868" s="92"/>
      <c r="R868" s="56"/>
      <c r="S868" s="56"/>
      <c r="T868" s="56"/>
      <c r="U868" s="56"/>
      <c r="V868" s="56"/>
      <c r="W868" s="56"/>
      <c r="X868" s="56"/>
      <c r="Y868" s="56"/>
      <c r="Z868" s="56"/>
      <c r="AA868" s="56"/>
      <c r="AB868" s="56"/>
      <c r="AC868" s="56"/>
      <c r="AD868" s="56"/>
      <c r="AE868" s="56"/>
      <c r="AF868" s="56"/>
      <c r="AG868" s="56"/>
      <c r="AH868" s="56"/>
      <c r="AI868" s="56"/>
      <c r="AJ868" s="56"/>
    </row>
    <row r="869" ht="28.5" customHeight="1">
      <c r="A869" s="78">
        <v>865.0</v>
      </c>
      <c r="B869" s="79" t="s">
        <v>1247</v>
      </c>
      <c r="C869" s="86" t="s">
        <v>1434</v>
      </c>
      <c r="D869" s="79" t="s">
        <v>230</v>
      </c>
      <c r="E869" s="93" t="s">
        <v>1594</v>
      </c>
      <c r="F869" s="87">
        <v>499.0</v>
      </c>
      <c r="G869" s="105">
        <v>44363.0</v>
      </c>
      <c r="H869" s="93" t="s">
        <v>1964</v>
      </c>
      <c r="I869" s="93" t="s">
        <v>1965</v>
      </c>
      <c r="J869" s="93"/>
      <c r="K869" s="93" t="s">
        <v>147</v>
      </c>
      <c r="L869" s="93" t="s">
        <v>23</v>
      </c>
      <c r="M869" s="93" t="s">
        <v>147</v>
      </c>
      <c r="N869" s="89"/>
      <c r="O869" s="90"/>
      <c r="P869" s="89" t="s">
        <v>1966</v>
      </c>
      <c r="Q869" s="92"/>
      <c r="R869" s="56"/>
      <c r="S869" s="56"/>
      <c r="T869" s="56"/>
      <c r="U869" s="56"/>
      <c r="V869" s="56"/>
      <c r="W869" s="56"/>
      <c r="X869" s="56"/>
      <c r="Y869" s="56"/>
      <c r="Z869" s="56"/>
      <c r="AA869" s="56"/>
      <c r="AB869" s="56"/>
      <c r="AC869" s="56"/>
      <c r="AD869" s="56"/>
      <c r="AE869" s="56"/>
      <c r="AF869" s="56"/>
      <c r="AG869" s="56"/>
      <c r="AH869" s="56"/>
      <c r="AI869" s="56"/>
      <c r="AJ869" s="56"/>
    </row>
    <row r="870" ht="28.5" customHeight="1">
      <c r="A870" s="78">
        <v>866.0</v>
      </c>
      <c r="B870" s="79" t="s">
        <v>1247</v>
      </c>
      <c r="C870" s="86" t="s">
        <v>1434</v>
      </c>
      <c r="D870" s="79" t="s">
        <v>230</v>
      </c>
      <c r="E870" s="93" t="s">
        <v>1594</v>
      </c>
      <c r="F870" s="87">
        <v>715.0</v>
      </c>
      <c r="G870" s="105">
        <v>44420.0</v>
      </c>
      <c r="H870" s="93" t="s">
        <v>1967</v>
      </c>
      <c r="I870" s="93" t="s">
        <v>1949</v>
      </c>
      <c r="J870" s="93"/>
      <c r="K870" s="93" t="s">
        <v>147</v>
      </c>
      <c r="L870" s="93" t="s">
        <v>23</v>
      </c>
      <c r="M870" s="93" t="s">
        <v>147</v>
      </c>
      <c r="N870" s="89"/>
      <c r="O870" s="90"/>
      <c r="P870" s="89" t="s">
        <v>1968</v>
      </c>
      <c r="Q870" s="92"/>
      <c r="R870" s="56"/>
      <c r="S870" s="56"/>
      <c r="T870" s="56"/>
      <c r="U870" s="56"/>
      <c r="V870" s="56"/>
      <c r="W870" s="56"/>
      <c r="X870" s="56"/>
      <c r="Y870" s="56"/>
      <c r="Z870" s="56"/>
      <c r="AA870" s="56"/>
      <c r="AB870" s="56"/>
      <c r="AC870" s="56"/>
      <c r="AD870" s="56"/>
      <c r="AE870" s="56"/>
      <c r="AF870" s="56"/>
      <c r="AG870" s="56"/>
      <c r="AH870" s="56"/>
      <c r="AI870" s="56"/>
      <c r="AJ870" s="56"/>
    </row>
    <row r="871" ht="28.5" customHeight="1">
      <c r="A871" s="78">
        <v>867.0</v>
      </c>
      <c r="B871" s="79" t="s">
        <v>1247</v>
      </c>
      <c r="C871" s="86" t="s">
        <v>1434</v>
      </c>
      <c r="D871" s="79" t="s">
        <v>230</v>
      </c>
      <c r="E871" s="93" t="s">
        <v>1594</v>
      </c>
      <c r="F871" s="87">
        <v>519.0</v>
      </c>
      <c r="G871" s="105">
        <v>44369.0</v>
      </c>
      <c r="H871" s="93" t="s">
        <v>1969</v>
      </c>
      <c r="I871" s="93" t="s">
        <v>1970</v>
      </c>
      <c r="J871" s="93"/>
      <c r="K871" s="93" t="s">
        <v>147</v>
      </c>
      <c r="L871" s="93" t="s">
        <v>23</v>
      </c>
      <c r="M871" s="93" t="s">
        <v>147</v>
      </c>
      <c r="N871" s="89"/>
      <c r="O871" s="90"/>
      <c r="P871" s="89" t="s">
        <v>1971</v>
      </c>
      <c r="Q871" s="92"/>
      <c r="R871" s="56"/>
      <c r="S871" s="56"/>
      <c r="T871" s="56"/>
      <c r="U871" s="56"/>
      <c r="V871" s="56"/>
      <c r="W871" s="56"/>
      <c r="X871" s="56"/>
      <c r="Y871" s="56"/>
      <c r="Z871" s="56"/>
      <c r="AA871" s="56"/>
      <c r="AB871" s="56"/>
      <c r="AC871" s="56"/>
      <c r="AD871" s="56"/>
      <c r="AE871" s="56"/>
      <c r="AF871" s="56"/>
      <c r="AG871" s="56"/>
      <c r="AH871" s="56"/>
      <c r="AI871" s="56"/>
      <c r="AJ871" s="56"/>
    </row>
    <row r="872" ht="28.5" customHeight="1">
      <c r="A872" s="78">
        <v>868.0</v>
      </c>
      <c r="B872" s="79" t="s">
        <v>1247</v>
      </c>
      <c r="C872" s="86" t="s">
        <v>1434</v>
      </c>
      <c r="D872" s="79" t="s">
        <v>230</v>
      </c>
      <c r="E872" s="93" t="s">
        <v>1594</v>
      </c>
      <c r="F872" s="87">
        <v>587.0</v>
      </c>
      <c r="G872" s="105">
        <v>44386.0</v>
      </c>
      <c r="H872" s="93" t="s">
        <v>1972</v>
      </c>
      <c r="I872" s="93" t="s">
        <v>1947</v>
      </c>
      <c r="J872" s="93"/>
      <c r="K872" s="93" t="s">
        <v>147</v>
      </c>
      <c r="L872" s="93" t="s">
        <v>23</v>
      </c>
      <c r="M872" s="93" t="s">
        <v>147</v>
      </c>
      <c r="N872" s="89"/>
      <c r="O872" s="90"/>
      <c r="P872" s="89" t="s">
        <v>1973</v>
      </c>
      <c r="Q872" s="92"/>
      <c r="R872" s="56"/>
      <c r="S872" s="56"/>
      <c r="T872" s="56"/>
      <c r="U872" s="56"/>
      <c r="V872" s="56"/>
      <c r="W872" s="56"/>
      <c r="X872" s="56"/>
      <c r="Y872" s="56"/>
      <c r="Z872" s="56"/>
      <c r="AA872" s="56"/>
      <c r="AB872" s="56"/>
      <c r="AC872" s="56"/>
      <c r="AD872" s="56"/>
      <c r="AE872" s="56"/>
      <c r="AF872" s="56"/>
      <c r="AG872" s="56"/>
      <c r="AH872" s="56"/>
      <c r="AI872" s="56"/>
      <c r="AJ872" s="56"/>
    </row>
    <row r="873" ht="28.5" customHeight="1">
      <c r="A873" s="78">
        <v>869.0</v>
      </c>
      <c r="B873" s="79" t="s">
        <v>1247</v>
      </c>
      <c r="C873" s="86" t="s">
        <v>1434</v>
      </c>
      <c r="D873" s="79" t="s">
        <v>230</v>
      </c>
      <c r="E873" s="93" t="s">
        <v>1594</v>
      </c>
      <c r="F873" s="87">
        <v>290.0</v>
      </c>
      <c r="G873" s="105">
        <v>44620.0</v>
      </c>
      <c r="H873" s="93" t="s">
        <v>1974</v>
      </c>
      <c r="I873" s="93" t="s">
        <v>1975</v>
      </c>
      <c r="J873" s="93"/>
      <c r="K873" s="93" t="s">
        <v>147</v>
      </c>
      <c r="L873" s="93" t="s">
        <v>23</v>
      </c>
      <c r="M873" s="93" t="s">
        <v>147</v>
      </c>
      <c r="N873" s="89"/>
      <c r="O873" s="90"/>
      <c r="P873" s="89" t="s">
        <v>1971</v>
      </c>
      <c r="Q873" s="92"/>
      <c r="R873" s="56"/>
      <c r="S873" s="56"/>
      <c r="T873" s="56"/>
      <c r="U873" s="56"/>
      <c r="V873" s="56"/>
      <c r="W873" s="56"/>
      <c r="X873" s="56"/>
      <c r="Y873" s="56"/>
      <c r="Z873" s="56"/>
      <c r="AA873" s="56"/>
      <c r="AB873" s="56"/>
      <c r="AC873" s="56"/>
      <c r="AD873" s="56"/>
      <c r="AE873" s="56"/>
      <c r="AF873" s="56"/>
      <c r="AG873" s="56"/>
      <c r="AH873" s="56"/>
      <c r="AI873" s="56"/>
      <c r="AJ873" s="56"/>
    </row>
    <row r="874" ht="28.5" customHeight="1">
      <c r="A874" s="78">
        <v>870.0</v>
      </c>
      <c r="B874" s="79" t="s">
        <v>1247</v>
      </c>
      <c r="C874" s="86" t="s">
        <v>1434</v>
      </c>
      <c r="D874" s="79" t="s">
        <v>504</v>
      </c>
      <c r="E874" s="93" t="s">
        <v>1594</v>
      </c>
      <c r="F874" s="87">
        <v>2.0</v>
      </c>
      <c r="G874" s="105">
        <v>41484.0</v>
      </c>
      <c r="H874" s="93" t="s">
        <v>1976</v>
      </c>
      <c r="I874" s="93" t="s">
        <v>1977</v>
      </c>
      <c r="J874" s="93"/>
      <c r="K874" s="93" t="s">
        <v>147</v>
      </c>
      <c r="L874" s="93" t="s">
        <v>23</v>
      </c>
      <c r="M874" s="93"/>
      <c r="N874" s="89" t="s">
        <v>147</v>
      </c>
      <c r="O874" s="90"/>
      <c r="P874" s="89" t="s">
        <v>1978</v>
      </c>
      <c r="Q874" s="92"/>
      <c r="R874" s="56"/>
      <c r="S874" s="56"/>
      <c r="T874" s="56"/>
      <c r="U874" s="56"/>
      <c r="V874" s="56"/>
      <c r="W874" s="56"/>
      <c r="X874" s="56"/>
      <c r="Y874" s="56"/>
      <c r="Z874" s="56"/>
      <c r="AA874" s="56"/>
      <c r="AB874" s="56"/>
      <c r="AC874" s="56"/>
      <c r="AD874" s="56"/>
      <c r="AE874" s="56"/>
      <c r="AF874" s="56"/>
      <c r="AG874" s="56"/>
      <c r="AH874" s="56"/>
      <c r="AI874" s="56"/>
      <c r="AJ874" s="56"/>
    </row>
    <row r="875" ht="28.5" customHeight="1">
      <c r="A875" s="85">
        <v>871.0</v>
      </c>
      <c r="B875" s="79" t="s">
        <v>1247</v>
      </c>
      <c r="C875" s="86" t="s">
        <v>1434</v>
      </c>
      <c r="D875" s="79" t="s">
        <v>504</v>
      </c>
      <c r="E875" s="93" t="s">
        <v>1594</v>
      </c>
      <c r="F875" s="87">
        <v>3.0</v>
      </c>
      <c r="G875" s="105">
        <v>41605.0</v>
      </c>
      <c r="H875" s="93" t="s">
        <v>1979</v>
      </c>
      <c r="I875" s="93" t="s">
        <v>1980</v>
      </c>
      <c r="J875" s="93"/>
      <c r="K875" s="93" t="s">
        <v>147</v>
      </c>
      <c r="L875" s="93" t="s">
        <v>23</v>
      </c>
      <c r="M875" s="93"/>
      <c r="N875" s="89" t="s">
        <v>147</v>
      </c>
      <c r="O875" s="90"/>
      <c r="P875" s="89" t="s">
        <v>1981</v>
      </c>
      <c r="Q875" s="92"/>
      <c r="R875" s="56"/>
      <c r="S875" s="56"/>
      <c r="T875" s="56"/>
      <c r="U875" s="56"/>
      <c r="V875" s="56"/>
      <c r="W875" s="56"/>
      <c r="X875" s="56"/>
      <c r="Y875" s="56"/>
      <c r="Z875" s="56"/>
      <c r="AA875" s="56"/>
      <c r="AB875" s="56"/>
      <c r="AC875" s="56"/>
      <c r="AD875" s="56"/>
      <c r="AE875" s="56"/>
      <c r="AF875" s="56"/>
      <c r="AG875" s="56"/>
      <c r="AH875" s="56"/>
      <c r="AI875" s="56"/>
      <c r="AJ875" s="56"/>
    </row>
    <row r="876" ht="28.5" customHeight="1">
      <c r="A876" s="78">
        <v>872.0</v>
      </c>
      <c r="B876" s="79" t="s">
        <v>1247</v>
      </c>
      <c r="C876" s="86" t="s">
        <v>1434</v>
      </c>
      <c r="D876" s="79" t="s">
        <v>504</v>
      </c>
      <c r="E876" s="93" t="s">
        <v>1594</v>
      </c>
      <c r="F876" s="87">
        <v>4.0</v>
      </c>
      <c r="G876" s="105">
        <v>42943.0</v>
      </c>
      <c r="H876" s="93" t="s">
        <v>1982</v>
      </c>
      <c r="I876" s="93" t="s">
        <v>1980</v>
      </c>
      <c r="J876" s="93"/>
      <c r="K876" s="93" t="s">
        <v>147</v>
      </c>
      <c r="L876" s="93" t="s">
        <v>23</v>
      </c>
      <c r="M876" s="93" t="s">
        <v>147</v>
      </c>
      <c r="N876" s="89"/>
      <c r="O876" s="90"/>
      <c r="P876" s="89" t="s">
        <v>1983</v>
      </c>
      <c r="Q876" s="92"/>
      <c r="R876" s="56"/>
      <c r="S876" s="56"/>
      <c r="T876" s="56"/>
      <c r="U876" s="56"/>
      <c r="V876" s="56"/>
      <c r="W876" s="56"/>
      <c r="X876" s="56"/>
      <c r="Y876" s="56"/>
      <c r="Z876" s="56"/>
      <c r="AA876" s="56"/>
      <c r="AB876" s="56"/>
      <c r="AC876" s="56"/>
      <c r="AD876" s="56"/>
      <c r="AE876" s="56"/>
      <c r="AF876" s="56"/>
      <c r="AG876" s="56"/>
      <c r="AH876" s="56"/>
      <c r="AI876" s="56"/>
      <c r="AJ876" s="56"/>
    </row>
    <row r="877" ht="28.5" customHeight="1">
      <c r="A877" s="78">
        <v>873.0</v>
      </c>
      <c r="B877" s="79" t="s">
        <v>1247</v>
      </c>
      <c r="C877" s="86" t="s">
        <v>1434</v>
      </c>
      <c r="D877" s="79" t="s">
        <v>504</v>
      </c>
      <c r="E877" s="93" t="s">
        <v>1594</v>
      </c>
      <c r="F877" s="87">
        <v>5.0</v>
      </c>
      <c r="G877" s="105">
        <v>42978.0</v>
      </c>
      <c r="H877" s="93" t="s">
        <v>1984</v>
      </c>
      <c r="I877" s="93" t="s">
        <v>1980</v>
      </c>
      <c r="J877" s="93"/>
      <c r="K877" s="93" t="s">
        <v>147</v>
      </c>
      <c r="L877" s="93" t="s">
        <v>23</v>
      </c>
      <c r="M877" s="93" t="s">
        <v>147</v>
      </c>
      <c r="N877" s="89"/>
      <c r="O877" s="90"/>
      <c r="P877" s="89" t="s">
        <v>1983</v>
      </c>
      <c r="Q877" s="92"/>
      <c r="R877" s="56"/>
      <c r="S877" s="56"/>
      <c r="T877" s="56"/>
      <c r="U877" s="56"/>
      <c r="V877" s="56"/>
      <c r="W877" s="56"/>
      <c r="X877" s="56"/>
      <c r="Y877" s="56"/>
      <c r="Z877" s="56"/>
      <c r="AA877" s="56"/>
      <c r="AB877" s="56"/>
      <c r="AC877" s="56"/>
      <c r="AD877" s="56"/>
      <c r="AE877" s="56"/>
      <c r="AF877" s="56"/>
      <c r="AG877" s="56"/>
      <c r="AH877" s="56"/>
      <c r="AI877" s="56"/>
      <c r="AJ877" s="56"/>
    </row>
    <row r="878" ht="28.5" customHeight="1">
      <c r="A878" s="78">
        <v>874.0</v>
      </c>
      <c r="B878" s="118" t="s">
        <v>1247</v>
      </c>
      <c r="C878" s="119" t="s">
        <v>1434</v>
      </c>
      <c r="D878" s="118" t="s">
        <v>504</v>
      </c>
      <c r="E878" s="122" t="s">
        <v>1594</v>
      </c>
      <c r="F878" s="120">
        <v>1035.0</v>
      </c>
      <c r="G878" s="121">
        <v>42306.0</v>
      </c>
      <c r="H878" s="122" t="s">
        <v>1985</v>
      </c>
      <c r="I878" s="122" t="s">
        <v>1986</v>
      </c>
      <c r="J878" s="122"/>
      <c r="K878" s="122" t="s">
        <v>147</v>
      </c>
      <c r="L878" s="122" t="s">
        <v>23</v>
      </c>
      <c r="M878" s="122" t="s">
        <v>147</v>
      </c>
      <c r="N878" s="123"/>
      <c r="O878" s="124"/>
      <c r="P878" s="94" t="s">
        <v>1987</v>
      </c>
      <c r="Q878" s="125"/>
      <c r="R878" s="126"/>
      <c r="S878" s="126"/>
      <c r="T878" s="126"/>
      <c r="U878" s="126"/>
      <c r="V878" s="126"/>
      <c r="W878" s="126"/>
      <c r="X878" s="126"/>
      <c r="Y878" s="126"/>
      <c r="Z878" s="126"/>
      <c r="AA878" s="126"/>
      <c r="AB878" s="126"/>
      <c r="AC878" s="126"/>
      <c r="AD878" s="126"/>
      <c r="AE878" s="126"/>
      <c r="AF878" s="126"/>
      <c r="AG878" s="126"/>
      <c r="AH878" s="126"/>
      <c r="AI878" s="126"/>
      <c r="AJ878" s="126"/>
    </row>
    <row r="879" ht="28.5" customHeight="1">
      <c r="A879" s="85">
        <v>875.0</v>
      </c>
      <c r="B879" s="79" t="s">
        <v>770</v>
      </c>
      <c r="C879" s="86" t="s">
        <v>817</v>
      </c>
      <c r="D879" s="79" t="s">
        <v>230</v>
      </c>
      <c r="E879" s="93" t="s">
        <v>1594</v>
      </c>
      <c r="F879" s="87">
        <v>280.0</v>
      </c>
      <c r="G879" s="105">
        <v>44616.0</v>
      </c>
      <c r="H879" s="93" t="s">
        <v>1988</v>
      </c>
      <c r="I879" s="93" t="s">
        <v>1989</v>
      </c>
      <c r="J879" s="93"/>
      <c r="K879" s="93" t="s">
        <v>147</v>
      </c>
      <c r="L879" s="93" t="s">
        <v>23</v>
      </c>
      <c r="M879" s="93" t="s">
        <v>147</v>
      </c>
      <c r="N879" s="89"/>
      <c r="O879" s="90"/>
      <c r="P879" s="89" t="s">
        <v>1990</v>
      </c>
      <c r="Q879" s="92"/>
      <c r="R879" s="56"/>
      <c r="S879" s="56"/>
      <c r="T879" s="56"/>
      <c r="U879" s="56"/>
      <c r="V879" s="56"/>
      <c r="W879" s="56"/>
      <c r="X879" s="56"/>
      <c r="Y879" s="56"/>
      <c r="Z879" s="56"/>
      <c r="AA879" s="56"/>
      <c r="AB879" s="56"/>
      <c r="AC879" s="56"/>
      <c r="AD879" s="56"/>
      <c r="AE879" s="56"/>
      <c r="AF879" s="56"/>
      <c r="AG879" s="56"/>
      <c r="AH879" s="56"/>
      <c r="AI879" s="56"/>
      <c r="AJ879" s="56"/>
    </row>
    <row r="880" ht="28.5" customHeight="1">
      <c r="A880" s="78">
        <v>876.0</v>
      </c>
      <c r="B880" s="79" t="s">
        <v>1466</v>
      </c>
      <c r="C880" s="86" t="s">
        <v>1658</v>
      </c>
      <c r="D880" s="79" t="s">
        <v>230</v>
      </c>
      <c r="E880" s="93" t="s">
        <v>1665</v>
      </c>
      <c r="F880" s="87">
        <v>1610.0</v>
      </c>
      <c r="G880" s="105">
        <v>44736.0</v>
      </c>
      <c r="H880" s="93" t="s">
        <v>1991</v>
      </c>
      <c r="I880" s="93" t="s">
        <v>1992</v>
      </c>
      <c r="J880" s="93" t="s">
        <v>147</v>
      </c>
      <c r="K880" s="93"/>
      <c r="L880" s="93" t="s">
        <v>23</v>
      </c>
      <c r="M880" s="93" t="s">
        <v>147</v>
      </c>
      <c r="N880" s="89"/>
      <c r="O880" s="90"/>
      <c r="P880" s="89" t="s">
        <v>1993</v>
      </c>
      <c r="Q880" s="92"/>
      <c r="R880" s="56"/>
      <c r="S880" s="56"/>
      <c r="T880" s="56"/>
      <c r="U880" s="56"/>
      <c r="V880" s="56"/>
      <c r="W880" s="56"/>
      <c r="X880" s="56"/>
      <c r="Y880" s="56"/>
      <c r="Z880" s="56"/>
      <c r="AA880" s="56"/>
      <c r="AB880" s="56"/>
      <c r="AC880" s="56"/>
      <c r="AD880" s="56"/>
      <c r="AE880" s="56"/>
      <c r="AF880" s="56"/>
      <c r="AG880" s="56"/>
      <c r="AH880" s="56"/>
      <c r="AI880" s="56"/>
      <c r="AJ880" s="56"/>
    </row>
    <row r="881" ht="28.5" customHeight="1">
      <c r="A881" s="78">
        <v>877.0</v>
      </c>
      <c r="B881" s="79" t="s">
        <v>1466</v>
      </c>
      <c r="C881" s="86" t="s">
        <v>1658</v>
      </c>
      <c r="D881" s="79" t="s">
        <v>230</v>
      </c>
      <c r="E881" s="93" t="s">
        <v>1594</v>
      </c>
      <c r="F881" s="87">
        <v>1323.0</v>
      </c>
      <c r="G881" s="105">
        <v>44774.0</v>
      </c>
      <c r="H881" s="93" t="s">
        <v>1994</v>
      </c>
      <c r="I881" s="93" t="s">
        <v>1992</v>
      </c>
      <c r="J881" s="93"/>
      <c r="K881" s="93" t="s">
        <v>147</v>
      </c>
      <c r="L881" s="93" t="s">
        <v>23</v>
      </c>
      <c r="M881" s="93" t="s">
        <v>147</v>
      </c>
      <c r="N881" s="89"/>
      <c r="O881" s="90"/>
      <c r="P881" s="89" t="s">
        <v>1995</v>
      </c>
      <c r="Q881" s="92"/>
      <c r="R881" s="56"/>
      <c r="S881" s="56"/>
      <c r="T881" s="56"/>
      <c r="U881" s="56"/>
      <c r="V881" s="56"/>
      <c r="W881" s="56"/>
      <c r="X881" s="56"/>
      <c r="Y881" s="56"/>
      <c r="Z881" s="56"/>
      <c r="AA881" s="56"/>
      <c r="AB881" s="56"/>
      <c r="AC881" s="56"/>
      <c r="AD881" s="56"/>
      <c r="AE881" s="56"/>
      <c r="AF881" s="56"/>
      <c r="AG881" s="56"/>
      <c r="AH881" s="56"/>
      <c r="AI881" s="56"/>
      <c r="AJ881" s="56"/>
    </row>
    <row r="882" ht="28.5" customHeight="1">
      <c r="A882" s="78">
        <v>878.0</v>
      </c>
      <c r="B882" s="79" t="s">
        <v>1466</v>
      </c>
      <c r="C882" s="86" t="s">
        <v>1467</v>
      </c>
      <c r="D882" s="79" t="s">
        <v>230</v>
      </c>
      <c r="E882" s="93" t="s">
        <v>1594</v>
      </c>
      <c r="F882" s="87">
        <v>1250.0</v>
      </c>
      <c r="G882" s="105">
        <v>44763.0</v>
      </c>
      <c r="H882" s="93" t="s">
        <v>1996</v>
      </c>
      <c r="I882" s="93" t="s">
        <v>1992</v>
      </c>
      <c r="J882" s="93"/>
      <c r="K882" s="93" t="s">
        <v>147</v>
      </c>
      <c r="L882" s="93" t="s">
        <v>23</v>
      </c>
      <c r="M882" s="93" t="s">
        <v>147</v>
      </c>
      <c r="N882" s="89"/>
      <c r="O882" s="90"/>
      <c r="P882" s="89" t="s">
        <v>1997</v>
      </c>
      <c r="Q882" s="92"/>
      <c r="R882" s="56"/>
      <c r="S882" s="56"/>
      <c r="T882" s="56"/>
      <c r="U882" s="56"/>
      <c r="V882" s="56"/>
      <c r="W882" s="56"/>
      <c r="X882" s="56"/>
      <c r="Y882" s="56"/>
      <c r="Z882" s="56"/>
      <c r="AA882" s="56"/>
      <c r="AB882" s="56"/>
      <c r="AC882" s="56"/>
      <c r="AD882" s="56"/>
      <c r="AE882" s="56"/>
      <c r="AF882" s="56"/>
      <c r="AG882" s="56"/>
      <c r="AH882" s="56"/>
      <c r="AI882" s="56"/>
      <c r="AJ882" s="56"/>
    </row>
    <row r="883" ht="28.5" customHeight="1">
      <c r="A883" s="78">
        <v>879.0</v>
      </c>
      <c r="B883" s="79" t="s">
        <v>1466</v>
      </c>
      <c r="C883" s="86" t="s">
        <v>1998</v>
      </c>
      <c r="D883" s="79" t="s">
        <v>230</v>
      </c>
      <c r="E883" s="93" t="s">
        <v>1594</v>
      </c>
      <c r="F883" s="87">
        <v>1209.0</v>
      </c>
      <c r="G883" s="105">
        <v>44754.0</v>
      </c>
      <c r="H883" s="93" t="s">
        <v>1999</v>
      </c>
      <c r="I883" s="93" t="s">
        <v>1860</v>
      </c>
      <c r="J883" s="93"/>
      <c r="K883" s="93" t="s">
        <v>147</v>
      </c>
      <c r="L883" s="93" t="s">
        <v>23</v>
      </c>
      <c r="M883" s="93" t="s">
        <v>147</v>
      </c>
      <c r="N883" s="89"/>
      <c r="O883" s="90"/>
      <c r="P883" s="89" t="s">
        <v>2000</v>
      </c>
      <c r="Q883" s="92"/>
      <c r="R883" s="56"/>
      <c r="S883" s="56"/>
      <c r="T883" s="56"/>
      <c r="U883" s="56"/>
      <c r="V883" s="56"/>
      <c r="W883" s="56"/>
      <c r="X883" s="56"/>
      <c r="Y883" s="56"/>
      <c r="Z883" s="56"/>
      <c r="AA883" s="56"/>
      <c r="AB883" s="56"/>
      <c r="AC883" s="56"/>
      <c r="AD883" s="56"/>
      <c r="AE883" s="56"/>
      <c r="AF883" s="56"/>
      <c r="AG883" s="56"/>
      <c r="AH883" s="56"/>
      <c r="AI883" s="56"/>
      <c r="AJ883" s="56"/>
    </row>
    <row r="884" ht="28.5" customHeight="1">
      <c r="A884" s="78">
        <v>880.0</v>
      </c>
      <c r="B884" s="79" t="s">
        <v>1466</v>
      </c>
      <c r="C884" s="86" t="s">
        <v>1998</v>
      </c>
      <c r="D884" s="79" t="s">
        <v>230</v>
      </c>
      <c r="E884" s="93" t="s">
        <v>1594</v>
      </c>
      <c r="F884" s="87">
        <v>650.0</v>
      </c>
      <c r="G884" s="105">
        <v>44669.0</v>
      </c>
      <c r="H884" s="93" t="s">
        <v>2001</v>
      </c>
      <c r="I884" s="93" t="s">
        <v>2002</v>
      </c>
      <c r="J884" s="93"/>
      <c r="K884" s="93" t="s">
        <v>147</v>
      </c>
      <c r="L884" s="93" t="s">
        <v>23</v>
      </c>
      <c r="M884" s="93" t="s">
        <v>147</v>
      </c>
      <c r="N884" s="89"/>
      <c r="O884" s="90"/>
      <c r="P884" s="89" t="s">
        <v>1891</v>
      </c>
      <c r="Q884" s="92"/>
      <c r="R884" s="56"/>
      <c r="S884" s="56"/>
      <c r="T884" s="56"/>
      <c r="U884" s="56"/>
      <c r="V884" s="56"/>
      <c r="W884" s="56"/>
      <c r="X884" s="56"/>
      <c r="Y884" s="56"/>
      <c r="Z884" s="56"/>
      <c r="AA884" s="56"/>
      <c r="AB884" s="56"/>
      <c r="AC884" s="56"/>
      <c r="AD884" s="56"/>
      <c r="AE884" s="56"/>
      <c r="AF884" s="56"/>
      <c r="AG884" s="56"/>
      <c r="AH884" s="56"/>
      <c r="AI884" s="56"/>
      <c r="AJ884" s="56"/>
    </row>
    <row r="885" ht="28.5" customHeight="1">
      <c r="A885" s="78">
        <v>881.0</v>
      </c>
      <c r="B885" s="79" t="s">
        <v>1466</v>
      </c>
      <c r="C885" s="86" t="s">
        <v>1467</v>
      </c>
      <c r="D885" s="79" t="s">
        <v>230</v>
      </c>
      <c r="E885" s="93" t="s">
        <v>1594</v>
      </c>
      <c r="F885" s="87">
        <v>257.0</v>
      </c>
      <c r="G885" s="105">
        <v>44610.0</v>
      </c>
      <c r="H885" s="93" t="s">
        <v>2003</v>
      </c>
      <c r="I885" s="93" t="s">
        <v>2004</v>
      </c>
      <c r="J885" s="93"/>
      <c r="K885" s="93" t="s">
        <v>147</v>
      </c>
      <c r="L885" s="93" t="s">
        <v>23</v>
      </c>
      <c r="M885" s="93" t="s">
        <v>147</v>
      </c>
      <c r="N885" s="89"/>
      <c r="O885" s="90"/>
      <c r="P885" s="89" t="s">
        <v>2005</v>
      </c>
      <c r="Q885" s="92"/>
      <c r="R885" s="56"/>
      <c r="S885" s="56"/>
      <c r="T885" s="56"/>
      <c r="U885" s="56"/>
      <c r="V885" s="56"/>
      <c r="W885" s="56"/>
      <c r="X885" s="56"/>
      <c r="Y885" s="56"/>
      <c r="Z885" s="56"/>
      <c r="AA885" s="56"/>
      <c r="AB885" s="56"/>
      <c r="AC885" s="56"/>
      <c r="AD885" s="56"/>
      <c r="AE885" s="56"/>
      <c r="AF885" s="56"/>
      <c r="AG885" s="56"/>
      <c r="AH885" s="56"/>
      <c r="AI885" s="56"/>
      <c r="AJ885" s="56"/>
    </row>
    <row r="886" ht="28.5" customHeight="1">
      <c r="A886" s="85">
        <v>882.0</v>
      </c>
      <c r="B886" s="79" t="s">
        <v>770</v>
      </c>
      <c r="C886" s="86" t="s">
        <v>817</v>
      </c>
      <c r="D886" s="79" t="s">
        <v>161</v>
      </c>
      <c r="E886" s="93" t="s">
        <v>1913</v>
      </c>
      <c r="F886" s="87">
        <v>1227.0</v>
      </c>
      <c r="G886" s="105">
        <v>44760.0</v>
      </c>
      <c r="H886" s="93" t="s">
        <v>2006</v>
      </c>
      <c r="I886" s="93" t="s">
        <v>2007</v>
      </c>
      <c r="J886" s="93" t="s">
        <v>147</v>
      </c>
      <c r="K886" s="93"/>
      <c r="L886" s="93" t="s">
        <v>23</v>
      </c>
      <c r="M886" s="93" t="s">
        <v>147</v>
      </c>
      <c r="N886" s="89"/>
      <c r="O886" s="90"/>
      <c r="P886" s="89" t="s">
        <v>2008</v>
      </c>
      <c r="Q886" s="92"/>
      <c r="R886" s="56"/>
      <c r="S886" s="56"/>
      <c r="T886" s="56"/>
      <c r="U886" s="56"/>
      <c r="V886" s="56"/>
      <c r="W886" s="56"/>
      <c r="X886" s="56"/>
      <c r="Y886" s="56"/>
      <c r="Z886" s="56"/>
      <c r="AA886" s="56"/>
      <c r="AB886" s="56"/>
      <c r="AC886" s="56"/>
      <c r="AD886" s="56"/>
      <c r="AE886" s="56"/>
      <c r="AF886" s="56"/>
      <c r="AG886" s="56"/>
      <c r="AH886" s="56"/>
      <c r="AI886" s="56"/>
      <c r="AJ886" s="56"/>
    </row>
    <row r="887" ht="28.5" customHeight="1">
      <c r="A887" s="78">
        <v>883.0</v>
      </c>
      <c r="B887" s="79" t="s">
        <v>770</v>
      </c>
      <c r="C887" s="86" t="s">
        <v>817</v>
      </c>
      <c r="D887" s="79" t="s">
        <v>230</v>
      </c>
      <c r="E887" s="93" t="s">
        <v>1913</v>
      </c>
      <c r="F887" s="87">
        <v>2764.0</v>
      </c>
      <c r="G887" s="105">
        <v>44760.0</v>
      </c>
      <c r="H887" s="93" t="s">
        <v>2009</v>
      </c>
      <c r="I887" s="93" t="s">
        <v>2010</v>
      </c>
      <c r="J887" s="93" t="s">
        <v>147</v>
      </c>
      <c r="K887" s="93"/>
      <c r="L887" s="93" t="s">
        <v>23</v>
      </c>
      <c r="M887" s="93" t="s">
        <v>147</v>
      </c>
      <c r="N887" s="89"/>
      <c r="O887" s="90"/>
      <c r="P887" s="89" t="s">
        <v>2011</v>
      </c>
      <c r="Q887" s="92"/>
      <c r="R887" s="56"/>
      <c r="S887" s="56"/>
      <c r="T887" s="56"/>
      <c r="U887" s="56"/>
      <c r="V887" s="56"/>
      <c r="W887" s="56"/>
      <c r="X887" s="56"/>
      <c r="Y887" s="56"/>
      <c r="Z887" s="56"/>
      <c r="AA887" s="56"/>
      <c r="AB887" s="56"/>
      <c r="AC887" s="56"/>
      <c r="AD887" s="56"/>
      <c r="AE887" s="56"/>
      <c r="AF887" s="56"/>
      <c r="AG887" s="56"/>
      <c r="AH887" s="56"/>
      <c r="AI887" s="56"/>
      <c r="AJ887" s="56"/>
    </row>
    <row r="888" ht="28.5" customHeight="1">
      <c r="A888" s="78">
        <v>884.0</v>
      </c>
      <c r="B888" s="79" t="s">
        <v>770</v>
      </c>
      <c r="C888" s="86" t="s">
        <v>817</v>
      </c>
      <c r="D888" s="79" t="s">
        <v>230</v>
      </c>
      <c r="E888" s="93" t="s">
        <v>1902</v>
      </c>
      <c r="F888" s="87">
        <v>1238.0</v>
      </c>
      <c r="G888" s="105">
        <v>44763.0</v>
      </c>
      <c r="H888" s="93" t="s">
        <v>2012</v>
      </c>
      <c r="I888" s="93" t="s">
        <v>2013</v>
      </c>
      <c r="J888" s="93" t="s">
        <v>147</v>
      </c>
      <c r="K888" s="93"/>
      <c r="L888" s="93" t="s">
        <v>2014</v>
      </c>
      <c r="M888" s="93" t="s">
        <v>147</v>
      </c>
      <c r="N888" s="89"/>
      <c r="O888" s="90"/>
      <c r="P888" s="89" t="s">
        <v>1891</v>
      </c>
      <c r="Q888" s="92"/>
      <c r="R888" s="56"/>
      <c r="S888" s="56"/>
      <c r="T888" s="56"/>
      <c r="U888" s="56"/>
      <c r="V888" s="56"/>
      <c r="W888" s="56"/>
      <c r="X888" s="56"/>
      <c r="Y888" s="56"/>
      <c r="Z888" s="56"/>
      <c r="AA888" s="56"/>
      <c r="AB888" s="56"/>
      <c r="AC888" s="56"/>
      <c r="AD888" s="56"/>
      <c r="AE888" s="56"/>
      <c r="AF888" s="56"/>
      <c r="AG888" s="56"/>
      <c r="AH888" s="56"/>
      <c r="AI888" s="56"/>
      <c r="AJ888" s="56"/>
    </row>
    <row r="889" ht="28.5" customHeight="1">
      <c r="A889" s="78">
        <v>885.0</v>
      </c>
      <c r="B889" s="79" t="s">
        <v>770</v>
      </c>
      <c r="C889" s="86" t="s">
        <v>817</v>
      </c>
      <c r="D889" s="79" t="s">
        <v>230</v>
      </c>
      <c r="E889" s="93" t="s">
        <v>1913</v>
      </c>
      <c r="F889" s="87">
        <v>3050.0</v>
      </c>
      <c r="G889" s="105">
        <v>44770.0</v>
      </c>
      <c r="H889" s="93" t="s">
        <v>2015</v>
      </c>
      <c r="I889" s="93" t="s">
        <v>2016</v>
      </c>
      <c r="J889" s="93" t="s">
        <v>147</v>
      </c>
      <c r="K889" s="93"/>
      <c r="L889" s="93" t="s">
        <v>2017</v>
      </c>
      <c r="M889" s="93" t="s">
        <v>147</v>
      </c>
      <c r="N889" s="89"/>
      <c r="O889" s="90"/>
      <c r="P889" s="89" t="s">
        <v>2018</v>
      </c>
      <c r="Q889" s="92"/>
      <c r="R889" s="56"/>
      <c r="S889" s="56"/>
      <c r="T889" s="56"/>
      <c r="U889" s="56"/>
      <c r="V889" s="56"/>
      <c r="W889" s="56"/>
      <c r="X889" s="56"/>
      <c r="Y889" s="56"/>
      <c r="Z889" s="56"/>
      <c r="AA889" s="56"/>
      <c r="AB889" s="56"/>
      <c r="AC889" s="56"/>
      <c r="AD889" s="56"/>
      <c r="AE889" s="56"/>
      <c r="AF889" s="56"/>
      <c r="AG889" s="56"/>
      <c r="AH889" s="56"/>
      <c r="AI889" s="56"/>
      <c r="AJ889" s="56"/>
    </row>
    <row r="890" ht="28.5" customHeight="1">
      <c r="A890" s="85">
        <v>886.0</v>
      </c>
      <c r="B890" s="79" t="s">
        <v>770</v>
      </c>
      <c r="C890" s="86" t="s">
        <v>817</v>
      </c>
      <c r="D890" s="79" t="s">
        <v>230</v>
      </c>
      <c r="E890" s="93" t="s">
        <v>1913</v>
      </c>
      <c r="F890" s="87">
        <v>3192.0</v>
      </c>
      <c r="G890" s="105">
        <v>44776.0</v>
      </c>
      <c r="H890" s="93" t="s">
        <v>2019</v>
      </c>
      <c r="I890" s="93" t="s">
        <v>2007</v>
      </c>
      <c r="J890" s="93" t="s">
        <v>147</v>
      </c>
      <c r="K890" s="93"/>
      <c r="L890" s="93" t="s">
        <v>23</v>
      </c>
      <c r="M890" s="93" t="s">
        <v>147</v>
      </c>
      <c r="N890" s="89"/>
      <c r="O890" s="90"/>
      <c r="P890" s="89" t="s">
        <v>1891</v>
      </c>
      <c r="Q890" s="92"/>
      <c r="R890" s="56"/>
      <c r="S890" s="56"/>
      <c r="T890" s="56"/>
      <c r="U890" s="56"/>
      <c r="V890" s="56"/>
      <c r="W890" s="56"/>
      <c r="X890" s="56"/>
      <c r="Y890" s="56"/>
      <c r="Z890" s="56"/>
      <c r="AA890" s="56"/>
      <c r="AB890" s="56"/>
      <c r="AC890" s="56"/>
      <c r="AD890" s="56"/>
      <c r="AE890" s="56"/>
      <c r="AF890" s="56"/>
      <c r="AG890" s="56"/>
      <c r="AH890" s="56"/>
      <c r="AI890" s="56"/>
      <c r="AJ890" s="56"/>
    </row>
    <row r="891" ht="28.5" customHeight="1">
      <c r="A891" s="78">
        <v>887.0</v>
      </c>
      <c r="B891" s="79" t="s">
        <v>1523</v>
      </c>
      <c r="C891" s="79" t="s">
        <v>1524</v>
      </c>
      <c r="D891" s="79" t="s">
        <v>271</v>
      </c>
      <c r="E891" s="93" t="s">
        <v>1913</v>
      </c>
      <c r="F891" s="87">
        <v>2.0</v>
      </c>
      <c r="G891" s="105">
        <v>44573.0</v>
      </c>
      <c r="H891" s="93" t="s">
        <v>2020</v>
      </c>
      <c r="I891" s="93" t="s">
        <v>2021</v>
      </c>
      <c r="J891" s="93" t="s">
        <v>147</v>
      </c>
      <c r="K891" s="93"/>
      <c r="L891" s="93" t="s">
        <v>2022</v>
      </c>
      <c r="M891" s="93" t="s">
        <v>147</v>
      </c>
      <c r="N891" s="89"/>
      <c r="O891" s="90"/>
      <c r="P891" s="89" t="s">
        <v>2023</v>
      </c>
      <c r="Q891" s="92"/>
      <c r="R891" s="56"/>
      <c r="S891" s="56"/>
      <c r="T891" s="56"/>
      <c r="U891" s="56"/>
      <c r="V891" s="56"/>
      <c r="W891" s="56"/>
      <c r="X891" s="56"/>
      <c r="Y891" s="56"/>
      <c r="Z891" s="56"/>
      <c r="AA891" s="56"/>
      <c r="AB891" s="56"/>
      <c r="AC891" s="56"/>
      <c r="AD891" s="56"/>
      <c r="AE891" s="56"/>
      <c r="AF891" s="56"/>
      <c r="AG891" s="56"/>
      <c r="AH891" s="56"/>
      <c r="AI891" s="56"/>
      <c r="AJ891" s="56"/>
    </row>
    <row r="892" ht="28.5" customHeight="1">
      <c r="A892" s="78">
        <v>888.0</v>
      </c>
      <c r="B892" s="79" t="s">
        <v>1523</v>
      </c>
      <c r="C892" s="79" t="s">
        <v>1524</v>
      </c>
      <c r="D892" s="79" t="s">
        <v>271</v>
      </c>
      <c r="E892" s="93" t="s">
        <v>1913</v>
      </c>
      <c r="F892" s="87">
        <v>10.0</v>
      </c>
      <c r="G892" s="105">
        <v>44946.0</v>
      </c>
      <c r="H892" s="93" t="s">
        <v>2024</v>
      </c>
      <c r="I892" s="138" t="s">
        <v>2025</v>
      </c>
      <c r="J892" s="93" t="s">
        <v>147</v>
      </c>
      <c r="K892" s="93"/>
      <c r="L892" s="93" t="s">
        <v>2022</v>
      </c>
      <c r="M892" s="93" t="s">
        <v>147</v>
      </c>
      <c r="N892" s="89"/>
      <c r="O892" s="90"/>
      <c r="P892" s="89" t="s">
        <v>2026</v>
      </c>
      <c r="Q892" s="92"/>
      <c r="R892" s="56"/>
      <c r="S892" s="56"/>
      <c r="T892" s="56"/>
      <c r="U892" s="56"/>
      <c r="V892" s="56"/>
      <c r="W892" s="56"/>
      <c r="X892" s="56"/>
      <c r="Y892" s="56"/>
      <c r="Z892" s="56"/>
      <c r="AA892" s="56"/>
      <c r="AB892" s="56"/>
      <c r="AC892" s="56"/>
      <c r="AD892" s="56"/>
      <c r="AE892" s="56"/>
      <c r="AF892" s="56"/>
      <c r="AG892" s="56"/>
      <c r="AH892" s="56"/>
      <c r="AI892" s="56"/>
      <c r="AJ892" s="56"/>
    </row>
    <row r="893" ht="28.5" customHeight="1">
      <c r="A893" s="78">
        <v>889.0</v>
      </c>
      <c r="B893" s="79" t="s">
        <v>1523</v>
      </c>
      <c r="C893" s="79" t="s">
        <v>143</v>
      </c>
      <c r="D893" s="79" t="s">
        <v>161</v>
      </c>
      <c r="E893" s="93" t="s">
        <v>1801</v>
      </c>
      <c r="F893" s="87">
        <v>790.0</v>
      </c>
      <c r="G893" s="105">
        <v>44398.0</v>
      </c>
      <c r="H893" s="93" t="s">
        <v>2027</v>
      </c>
      <c r="I893" s="93" t="s">
        <v>2028</v>
      </c>
      <c r="J893" s="93" t="s">
        <v>147</v>
      </c>
      <c r="K893" s="93"/>
      <c r="L893" s="93" t="s">
        <v>148</v>
      </c>
      <c r="M893" s="93" t="s">
        <v>147</v>
      </c>
      <c r="N893" s="89"/>
      <c r="O893" s="90"/>
      <c r="P893" s="89" t="s">
        <v>1870</v>
      </c>
      <c r="Q893" s="92"/>
      <c r="R893" s="56"/>
      <c r="S893" s="56"/>
      <c r="T893" s="56"/>
      <c r="U893" s="56"/>
      <c r="V893" s="56"/>
      <c r="W893" s="56"/>
      <c r="X893" s="56"/>
      <c r="Y893" s="56"/>
      <c r="Z893" s="56"/>
      <c r="AA893" s="56"/>
      <c r="AB893" s="56"/>
      <c r="AC893" s="56"/>
      <c r="AD893" s="56"/>
      <c r="AE893" s="56"/>
      <c r="AF893" s="56"/>
      <c r="AG893" s="56"/>
      <c r="AH893" s="56"/>
      <c r="AI893" s="56"/>
      <c r="AJ893" s="56"/>
    </row>
    <row r="894" ht="28.5" customHeight="1">
      <c r="A894" s="78">
        <v>890.0</v>
      </c>
      <c r="B894" s="118" t="s">
        <v>1523</v>
      </c>
      <c r="C894" s="118" t="s">
        <v>143</v>
      </c>
      <c r="D894" s="118" t="s">
        <v>161</v>
      </c>
      <c r="E894" s="122" t="s">
        <v>1801</v>
      </c>
      <c r="F894" s="120">
        <v>1296.0</v>
      </c>
      <c r="G894" s="121">
        <v>44767.0</v>
      </c>
      <c r="H894" s="122" t="s">
        <v>2029</v>
      </c>
      <c r="I894" s="122" t="s">
        <v>2030</v>
      </c>
      <c r="J894" s="122" t="s">
        <v>147</v>
      </c>
      <c r="K894" s="122"/>
      <c r="L894" s="122" t="s">
        <v>148</v>
      </c>
      <c r="M894" s="122" t="s">
        <v>147</v>
      </c>
      <c r="N894" s="123"/>
      <c r="O894" s="124"/>
      <c r="P894" s="94" t="s">
        <v>2031</v>
      </c>
      <c r="Q894" s="125"/>
      <c r="R894" s="126"/>
      <c r="S894" s="126"/>
      <c r="T894" s="126"/>
      <c r="U894" s="126"/>
      <c r="V894" s="126"/>
      <c r="W894" s="126"/>
      <c r="X894" s="126"/>
      <c r="Y894" s="126"/>
      <c r="Z894" s="126"/>
      <c r="AA894" s="126"/>
      <c r="AB894" s="126"/>
      <c r="AC894" s="126"/>
      <c r="AD894" s="126"/>
      <c r="AE894" s="126"/>
      <c r="AF894" s="126"/>
      <c r="AG894" s="126"/>
      <c r="AH894" s="126"/>
      <c r="AI894" s="126"/>
      <c r="AJ894" s="126"/>
    </row>
    <row r="895" ht="28.5" customHeight="1">
      <c r="A895" s="78">
        <v>891.0</v>
      </c>
      <c r="B895" s="79" t="s">
        <v>1523</v>
      </c>
      <c r="C895" s="79" t="s">
        <v>1536</v>
      </c>
      <c r="D895" s="79" t="s">
        <v>161</v>
      </c>
      <c r="E895" s="93" t="s">
        <v>1801</v>
      </c>
      <c r="F895" s="87">
        <v>1405.0</v>
      </c>
      <c r="G895" s="105">
        <v>42971.0</v>
      </c>
      <c r="H895" s="93" t="s">
        <v>2032</v>
      </c>
      <c r="I895" s="93" t="s">
        <v>2033</v>
      </c>
      <c r="J895" s="93" t="s">
        <v>147</v>
      </c>
      <c r="K895" s="93"/>
      <c r="L895" s="93" t="s">
        <v>148</v>
      </c>
      <c r="M895" s="93" t="s">
        <v>147</v>
      </c>
      <c r="N895" s="89"/>
      <c r="O895" s="90"/>
      <c r="P895" s="89" t="s">
        <v>1870</v>
      </c>
      <c r="Q895" s="92"/>
      <c r="R895" s="56"/>
      <c r="S895" s="56"/>
      <c r="T895" s="56"/>
      <c r="U895" s="56"/>
      <c r="V895" s="56"/>
      <c r="W895" s="56"/>
      <c r="X895" s="56"/>
      <c r="Y895" s="56"/>
      <c r="Z895" s="56"/>
      <c r="AA895" s="56"/>
      <c r="AB895" s="56"/>
      <c r="AC895" s="56"/>
      <c r="AD895" s="56"/>
      <c r="AE895" s="56"/>
      <c r="AF895" s="56"/>
      <c r="AG895" s="56"/>
      <c r="AH895" s="56"/>
      <c r="AI895" s="56"/>
      <c r="AJ895" s="56"/>
    </row>
    <row r="896" ht="28.5" customHeight="1">
      <c r="A896" s="78">
        <v>892.0</v>
      </c>
      <c r="B896" s="79" t="s">
        <v>1523</v>
      </c>
      <c r="C896" s="79" t="s">
        <v>1536</v>
      </c>
      <c r="D896" s="79" t="s">
        <v>161</v>
      </c>
      <c r="E896" s="93" t="s">
        <v>1801</v>
      </c>
      <c r="F896" s="87">
        <v>1623.0</v>
      </c>
      <c r="G896" s="105">
        <v>44172.0</v>
      </c>
      <c r="H896" s="93" t="s">
        <v>2034</v>
      </c>
      <c r="I896" s="93" t="s">
        <v>2035</v>
      </c>
      <c r="J896" s="93" t="s">
        <v>147</v>
      </c>
      <c r="K896" s="93"/>
      <c r="L896" s="93" t="s">
        <v>148</v>
      </c>
      <c r="M896" s="93" t="s">
        <v>147</v>
      </c>
      <c r="N896" s="89"/>
      <c r="O896" s="90"/>
      <c r="P896" s="89" t="s">
        <v>1870</v>
      </c>
      <c r="Q896" s="92"/>
      <c r="R896" s="56"/>
      <c r="S896" s="56"/>
      <c r="T896" s="56"/>
      <c r="U896" s="56"/>
      <c r="V896" s="56"/>
      <c r="W896" s="56"/>
      <c r="X896" s="56"/>
      <c r="Y896" s="56"/>
      <c r="Z896" s="56"/>
      <c r="AA896" s="56"/>
      <c r="AB896" s="56"/>
      <c r="AC896" s="56"/>
      <c r="AD896" s="56"/>
      <c r="AE896" s="56"/>
      <c r="AF896" s="56"/>
      <c r="AG896" s="56"/>
      <c r="AH896" s="56"/>
      <c r="AI896" s="56"/>
      <c r="AJ896" s="56"/>
    </row>
    <row r="897" ht="28.5" customHeight="1">
      <c r="A897" s="78">
        <v>893.0</v>
      </c>
      <c r="B897" s="79" t="s">
        <v>1523</v>
      </c>
      <c r="C897" s="79" t="s">
        <v>1536</v>
      </c>
      <c r="D897" s="79" t="s">
        <v>161</v>
      </c>
      <c r="E897" s="93" t="s">
        <v>1801</v>
      </c>
      <c r="F897" s="87">
        <v>1627.0</v>
      </c>
      <c r="G897" s="105">
        <v>44530.0</v>
      </c>
      <c r="H897" s="93" t="s">
        <v>2036</v>
      </c>
      <c r="I897" s="93" t="s">
        <v>2037</v>
      </c>
      <c r="J897" s="93" t="s">
        <v>147</v>
      </c>
      <c r="K897" s="93"/>
      <c r="L897" s="93" t="s">
        <v>148</v>
      </c>
      <c r="M897" s="93" t="s">
        <v>147</v>
      </c>
      <c r="N897" s="89"/>
      <c r="O897" s="90"/>
      <c r="P897" s="89" t="s">
        <v>1870</v>
      </c>
      <c r="Q897" s="92"/>
      <c r="R897" s="56"/>
      <c r="S897" s="56"/>
      <c r="T897" s="56"/>
      <c r="U897" s="56"/>
      <c r="V897" s="56"/>
      <c r="W897" s="56"/>
      <c r="X897" s="56"/>
      <c r="Y897" s="56"/>
      <c r="Z897" s="56"/>
      <c r="AA897" s="56"/>
      <c r="AB897" s="56"/>
      <c r="AC897" s="56"/>
      <c r="AD897" s="56"/>
      <c r="AE897" s="56"/>
      <c r="AF897" s="56"/>
      <c r="AG897" s="56"/>
      <c r="AH897" s="56"/>
      <c r="AI897" s="56"/>
      <c r="AJ897" s="56"/>
    </row>
    <row r="898" ht="28.5" customHeight="1">
      <c r="A898" s="78">
        <v>894.0</v>
      </c>
      <c r="B898" s="79" t="s">
        <v>1523</v>
      </c>
      <c r="C898" s="79" t="s">
        <v>1536</v>
      </c>
      <c r="D898" s="79" t="s">
        <v>161</v>
      </c>
      <c r="E898" s="93" t="s">
        <v>1801</v>
      </c>
      <c r="F898" s="87">
        <v>2281.0</v>
      </c>
      <c r="G898" s="105">
        <v>43815.0</v>
      </c>
      <c r="H898" s="93" t="s">
        <v>2038</v>
      </c>
      <c r="I898" s="93" t="s">
        <v>2039</v>
      </c>
      <c r="J898" s="93" t="s">
        <v>147</v>
      </c>
      <c r="K898" s="93"/>
      <c r="L898" s="93" t="s">
        <v>148</v>
      </c>
      <c r="M898" s="93" t="s">
        <v>147</v>
      </c>
      <c r="N898" s="89"/>
      <c r="O898" s="90"/>
      <c r="P898" s="89" t="s">
        <v>1870</v>
      </c>
      <c r="Q898" s="92"/>
      <c r="R898" s="56"/>
      <c r="S898" s="56"/>
      <c r="T898" s="56"/>
      <c r="U898" s="56"/>
      <c r="V898" s="56"/>
      <c r="W898" s="56"/>
      <c r="X898" s="56"/>
      <c r="Y898" s="56"/>
      <c r="Z898" s="56"/>
      <c r="AA898" s="56"/>
      <c r="AB898" s="56"/>
      <c r="AC898" s="56"/>
      <c r="AD898" s="56"/>
      <c r="AE898" s="56"/>
      <c r="AF898" s="56"/>
      <c r="AG898" s="56"/>
      <c r="AH898" s="56"/>
      <c r="AI898" s="56"/>
      <c r="AJ898" s="56"/>
    </row>
    <row r="899" ht="28.5" customHeight="1">
      <c r="A899" s="78">
        <v>895.0</v>
      </c>
      <c r="B899" s="79" t="s">
        <v>1523</v>
      </c>
      <c r="C899" s="79" t="s">
        <v>1536</v>
      </c>
      <c r="D899" s="79" t="s">
        <v>161</v>
      </c>
      <c r="E899" s="93" t="s">
        <v>1801</v>
      </c>
      <c r="F899" s="87">
        <v>1859.0</v>
      </c>
      <c r="G899" s="105">
        <v>44554.0</v>
      </c>
      <c r="H899" s="93" t="s">
        <v>2040</v>
      </c>
      <c r="I899" s="93" t="s">
        <v>2041</v>
      </c>
      <c r="J899" s="93" t="s">
        <v>147</v>
      </c>
      <c r="K899" s="93"/>
      <c r="L899" s="93" t="s">
        <v>148</v>
      </c>
      <c r="M899" s="93" t="s">
        <v>147</v>
      </c>
      <c r="N899" s="89"/>
      <c r="O899" s="90"/>
      <c r="P899" s="89" t="s">
        <v>1870</v>
      </c>
      <c r="Q899" s="92"/>
      <c r="R899" s="56"/>
      <c r="S899" s="56"/>
      <c r="T899" s="56"/>
      <c r="U899" s="56"/>
      <c r="V899" s="56"/>
      <c r="W899" s="56"/>
      <c r="X899" s="56"/>
      <c r="Y899" s="56"/>
      <c r="Z899" s="56"/>
      <c r="AA899" s="56"/>
      <c r="AB899" s="56"/>
      <c r="AC899" s="56"/>
      <c r="AD899" s="56"/>
      <c r="AE899" s="56"/>
      <c r="AF899" s="56"/>
      <c r="AG899" s="56"/>
      <c r="AH899" s="56"/>
      <c r="AI899" s="56"/>
      <c r="AJ899" s="56"/>
    </row>
    <row r="900" ht="28.5" customHeight="1">
      <c r="A900" s="78">
        <v>896.0</v>
      </c>
      <c r="B900" s="79" t="s">
        <v>1523</v>
      </c>
      <c r="C900" s="79" t="s">
        <v>1536</v>
      </c>
      <c r="D900" s="79" t="s">
        <v>161</v>
      </c>
      <c r="E900" s="93" t="s">
        <v>1801</v>
      </c>
      <c r="F900" s="87">
        <v>2282.0</v>
      </c>
      <c r="G900" s="105">
        <v>43815.0</v>
      </c>
      <c r="H900" s="93" t="s">
        <v>2042</v>
      </c>
      <c r="I900" s="93" t="s">
        <v>2043</v>
      </c>
      <c r="J900" s="93" t="s">
        <v>147</v>
      </c>
      <c r="K900" s="93"/>
      <c r="L900" s="93" t="s">
        <v>148</v>
      </c>
      <c r="M900" s="93" t="s">
        <v>147</v>
      </c>
      <c r="N900" s="89"/>
      <c r="O900" s="90"/>
      <c r="P900" s="89" t="s">
        <v>1870</v>
      </c>
      <c r="Q900" s="92"/>
      <c r="R900" s="56"/>
      <c r="S900" s="56"/>
      <c r="T900" s="56"/>
      <c r="U900" s="56"/>
      <c r="V900" s="56"/>
      <c r="W900" s="56"/>
      <c r="X900" s="56"/>
      <c r="Y900" s="56"/>
      <c r="Z900" s="56"/>
      <c r="AA900" s="56"/>
      <c r="AB900" s="56"/>
      <c r="AC900" s="56"/>
      <c r="AD900" s="56"/>
      <c r="AE900" s="56"/>
      <c r="AF900" s="56"/>
      <c r="AG900" s="56"/>
      <c r="AH900" s="56"/>
      <c r="AI900" s="56"/>
      <c r="AJ900" s="56"/>
    </row>
    <row r="901" ht="28.5" customHeight="1">
      <c r="A901" s="78">
        <v>897.0</v>
      </c>
      <c r="B901" s="79" t="s">
        <v>1523</v>
      </c>
      <c r="C901" s="79" t="s">
        <v>143</v>
      </c>
      <c r="D901" s="79" t="s">
        <v>161</v>
      </c>
      <c r="E901" s="93" t="s">
        <v>1801</v>
      </c>
      <c r="F901" s="87">
        <v>108.0</v>
      </c>
      <c r="G901" s="105" t="s">
        <v>2044</v>
      </c>
      <c r="H901" s="93" t="s">
        <v>2045</v>
      </c>
      <c r="I901" s="93" t="s">
        <v>2046</v>
      </c>
      <c r="J901" s="93" t="s">
        <v>147</v>
      </c>
      <c r="K901" s="93"/>
      <c r="L901" s="93" t="s">
        <v>148</v>
      </c>
      <c r="M901" s="93" t="s">
        <v>147</v>
      </c>
      <c r="N901" s="89"/>
      <c r="O901" s="90"/>
      <c r="P901" s="89" t="s">
        <v>1870</v>
      </c>
      <c r="Q901" s="92"/>
      <c r="R901" s="56"/>
      <c r="S901" s="56"/>
      <c r="T901" s="56"/>
      <c r="U901" s="56"/>
      <c r="V901" s="56"/>
      <c r="W901" s="56"/>
      <c r="X901" s="56"/>
      <c r="Y901" s="56"/>
      <c r="Z901" s="56"/>
      <c r="AA901" s="56"/>
      <c r="AB901" s="56"/>
      <c r="AC901" s="56"/>
      <c r="AD901" s="56"/>
      <c r="AE901" s="56"/>
      <c r="AF901" s="56"/>
      <c r="AG901" s="56"/>
      <c r="AH901" s="56"/>
      <c r="AI901" s="56"/>
      <c r="AJ901" s="56"/>
    </row>
    <row r="902" ht="28.5" customHeight="1">
      <c r="A902" s="78">
        <v>898.0</v>
      </c>
      <c r="B902" s="79" t="s">
        <v>1523</v>
      </c>
      <c r="C902" s="79" t="s">
        <v>1536</v>
      </c>
      <c r="D902" s="79" t="s">
        <v>144</v>
      </c>
      <c r="E902" s="93" t="s">
        <v>1801</v>
      </c>
      <c r="F902" s="87">
        <v>1996.0</v>
      </c>
      <c r="G902" s="105">
        <v>43703.0</v>
      </c>
      <c r="H902" s="93" t="s">
        <v>2047</v>
      </c>
      <c r="I902" s="93" t="s">
        <v>2048</v>
      </c>
      <c r="J902" s="93" t="s">
        <v>147</v>
      </c>
      <c r="K902" s="93"/>
      <c r="L902" s="93" t="s">
        <v>148</v>
      </c>
      <c r="M902" s="93" t="s">
        <v>147</v>
      </c>
      <c r="N902" s="89"/>
      <c r="O902" s="90"/>
      <c r="P902" s="89" t="s">
        <v>1919</v>
      </c>
      <c r="Q902" s="92"/>
      <c r="R902" s="56"/>
      <c r="S902" s="56"/>
      <c r="T902" s="56"/>
      <c r="U902" s="56"/>
      <c r="V902" s="56"/>
      <c r="W902" s="56"/>
      <c r="X902" s="56"/>
      <c r="Y902" s="56"/>
      <c r="Z902" s="56"/>
      <c r="AA902" s="56"/>
      <c r="AB902" s="56"/>
      <c r="AC902" s="56"/>
      <c r="AD902" s="56"/>
      <c r="AE902" s="56"/>
      <c r="AF902" s="56"/>
      <c r="AG902" s="56"/>
      <c r="AH902" s="56"/>
      <c r="AI902" s="56"/>
      <c r="AJ902" s="56"/>
    </row>
    <row r="903" ht="28.5" customHeight="1">
      <c r="A903" s="78">
        <v>899.0</v>
      </c>
      <c r="B903" s="79" t="s">
        <v>1523</v>
      </c>
      <c r="C903" s="79" t="s">
        <v>1467</v>
      </c>
      <c r="D903" s="79" t="s">
        <v>230</v>
      </c>
      <c r="E903" s="93" t="s">
        <v>2049</v>
      </c>
      <c r="F903" s="87">
        <v>674.0</v>
      </c>
      <c r="G903" s="105">
        <v>42698.0</v>
      </c>
      <c r="H903" s="93" t="s">
        <v>2050</v>
      </c>
      <c r="I903" s="93" t="s">
        <v>2051</v>
      </c>
      <c r="J903" s="93" t="s">
        <v>147</v>
      </c>
      <c r="K903" s="93"/>
      <c r="L903" s="93" t="s">
        <v>148</v>
      </c>
      <c r="M903" s="93" t="s">
        <v>147</v>
      </c>
      <c r="N903" s="89"/>
      <c r="O903" s="90"/>
      <c r="P903" s="89" t="s">
        <v>1870</v>
      </c>
      <c r="Q903" s="92"/>
      <c r="R903" s="56"/>
      <c r="S903" s="56"/>
      <c r="T903" s="56"/>
      <c r="U903" s="56"/>
      <c r="V903" s="56"/>
      <c r="W903" s="56"/>
      <c r="X903" s="56"/>
      <c r="Y903" s="56"/>
      <c r="Z903" s="56"/>
      <c r="AA903" s="56"/>
      <c r="AB903" s="56"/>
      <c r="AC903" s="56"/>
      <c r="AD903" s="56"/>
      <c r="AE903" s="56"/>
      <c r="AF903" s="56"/>
      <c r="AG903" s="56"/>
      <c r="AH903" s="56"/>
      <c r="AI903" s="56"/>
      <c r="AJ903" s="56"/>
    </row>
    <row r="904" ht="28.5" customHeight="1">
      <c r="A904" s="78">
        <v>900.0</v>
      </c>
      <c r="B904" s="79" t="s">
        <v>1466</v>
      </c>
      <c r="C904" s="79" t="s">
        <v>1434</v>
      </c>
      <c r="D904" s="79" t="s">
        <v>230</v>
      </c>
      <c r="E904" s="93" t="s">
        <v>1594</v>
      </c>
      <c r="F904" s="87">
        <v>859.0</v>
      </c>
      <c r="G904" s="105">
        <v>44981.0</v>
      </c>
      <c r="H904" s="93" t="s">
        <v>2052</v>
      </c>
      <c r="I904" s="93"/>
      <c r="J904" s="93"/>
      <c r="K904" s="93" t="s">
        <v>383</v>
      </c>
      <c r="L904" s="93" t="s">
        <v>148</v>
      </c>
      <c r="M904" s="93" t="s">
        <v>1052</v>
      </c>
      <c r="N904" s="89" t="s">
        <v>1052</v>
      </c>
      <c r="O904" s="90"/>
      <c r="P904" s="89" t="s">
        <v>2053</v>
      </c>
      <c r="Q904" s="125"/>
      <c r="R904" s="126"/>
      <c r="S904" s="126"/>
      <c r="T904" s="126"/>
      <c r="U904" s="126"/>
      <c r="V904" s="126"/>
      <c r="W904" s="126"/>
      <c r="X904" s="126"/>
      <c r="Y904" s="126"/>
      <c r="Z904" s="126"/>
      <c r="AA904" s="126"/>
      <c r="AB904" s="126"/>
      <c r="AC904" s="126"/>
      <c r="AD904" s="126"/>
      <c r="AE904" s="126"/>
      <c r="AF904" s="126"/>
      <c r="AG904" s="126"/>
      <c r="AH904" s="126"/>
      <c r="AI904" s="126"/>
      <c r="AJ904" s="126"/>
    </row>
    <row r="905" ht="28.5" customHeight="1">
      <c r="A905" s="78">
        <v>901.0</v>
      </c>
      <c r="B905" s="79" t="s">
        <v>1466</v>
      </c>
      <c r="C905" s="79" t="s">
        <v>1434</v>
      </c>
      <c r="D905" s="79" t="s">
        <v>230</v>
      </c>
      <c r="E905" s="93" t="s">
        <v>1594</v>
      </c>
      <c r="F905" s="87">
        <v>885.0</v>
      </c>
      <c r="G905" s="105">
        <v>44985.0</v>
      </c>
      <c r="H905" s="93" t="s">
        <v>2054</v>
      </c>
      <c r="I905" s="93"/>
      <c r="J905" s="93"/>
      <c r="K905" s="93" t="s">
        <v>383</v>
      </c>
      <c r="L905" s="93" t="s">
        <v>148</v>
      </c>
      <c r="M905" s="93" t="s">
        <v>1043</v>
      </c>
      <c r="N905" s="89" t="s">
        <v>1052</v>
      </c>
      <c r="O905" s="90"/>
      <c r="P905" s="89" t="s">
        <v>1870</v>
      </c>
      <c r="Q905" s="125"/>
      <c r="R905" s="126"/>
      <c r="S905" s="126"/>
      <c r="T905" s="126"/>
      <c r="U905" s="126"/>
      <c r="V905" s="126"/>
      <c r="W905" s="126"/>
      <c r="X905" s="126"/>
      <c r="Y905" s="126"/>
      <c r="Z905" s="126"/>
      <c r="AA905" s="126"/>
      <c r="AB905" s="126"/>
      <c r="AC905" s="126"/>
      <c r="AD905" s="126"/>
      <c r="AE905" s="126"/>
      <c r="AF905" s="126"/>
      <c r="AG905" s="126"/>
      <c r="AH905" s="126"/>
      <c r="AI905" s="126"/>
      <c r="AJ905" s="126"/>
    </row>
    <row r="906" ht="28.5" customHeight="1">
      <c r="A906" s="78">
        <v>902.0</v>
      </c>
      <c r="B906" s="79" t="s">
        <v>1466</v>
      </c>
      <c r="C906" s="79" t="s">
        <v>1434</v>
      </c>
      <c r="D906" s="79" t="s">
        <v>271</v>
      </c>
      <c r="E906" s="93" t="s">
        <v>1594</v>
      </c>
      <c r="F906" s="106">
        <v>1.0</v>
      </c>
      <c r="G906" s="105">
        <v>45026.0</v>
      </c>
      <c r="H906" s="93" t="s">
        <v>2055</v>
      </c>
      <c r="I906" s="93"/>
      <c r="J906" s="93" t="s">
        <v>147</v>
      </c>
      <c r="K906" s="93"/>
      <c r="L906" s="93" t="s">
        <v>148</v>
      </c>
      <c r="M906" s="93" t="s">
        <v>147</v>
      </c>
      <c r="N906" s="89"/>
      <c r="O906" s="90"/>
      <c r="P906" s="89" t="s">
        <v>1870</v>
      </c>
      <c r="Q906" s="92"/>
      <c r="R906" s="56"/>
      <c r="S906" s="56"/>
      <c r="T906" s="56"/>
      <c r="U906" s="56"/>
      <c r="V906" s="56"/>
      <c r="W906" s="56"/>
      <c r="X906" s="56"/>
      <c r="Y906" s="56"/>
      <c r="Z906" s="56"/>
      <c r="AA906" s="56"/>
      <c r="AB906" s="56"/>
      <c r="AC906" s="56"/>
      <c r="AD906" s="56"/>
      <c r="AE906" s="56"/>
      <c r="AF906" s="56"/>
      <c r="AG906" s="56"/>
      <c r="AH906" s="56"/>
      <c r="AI906" s="56"/>
      <c r="AJ906" s="56"/>
    </row>
    <row r="907" ht="28.5" customHeight="1">
      <c r="A907" s="78">
        <v>903.0</v>
      </c>
      <c r="B907" s="79" t="s">
        <v>770</v>
      </c>
      <c r="C907" s="79" t="s">
        <v>817</v>
      </c>
      <c r="D907" s="79" t="s">
        <v>230</v>
      </c>
      <c r="E907" s="93" t="s">
        <v>1594</v>
      </c>
      <c r="F907" s="87">
        <v>1168.0</v>
      </c>
      <c r="G907" s="105">
        <v>44750.0</v>
      </c>
      <c r="H907" s="93" t="s">
        <v>2056</v>
      </c>
      <c r="I907" s="93"/>
      <c r="J907" s="93" t="s">
        <v>147</v>
      </c>
      <c r="K907" s="93"/>
      <c r="L907" s="93" t="s">
        <v>148</v>
      </c>
      <c r="M907" s="93" t="s">
        <v>147</v>
      </c>
      <c r="N907" s="89"/>
      <c r="O907" s="90"/>
      <c r="P907" s="89" t="s">
        <v>1870</v>
      </c>
      <c r="Q907" s="92"/>
      <c r="R907" s="56"/>
      <c r="S907" s="56"/>
      <c r="T907" s="56"/>
      <c r="U907" s="56"/>
      <c r="V907" s="56"/>
      <c r="W907" s="56"/>
      <c r="X907" s="56"/>
      <c r="Y907" s="56"/>
      <c r="Z907" s="56"/>
      <c r="AA907" s="56"/>
      <c r="AB907" s="56"/>
      <c r="AC907" s="56"/>
      <c r="AD907" s="56"/>
      <c r="AE907" s="56"/>
      <c r="AF907" s="56"/>
      <c r="AG907" s="56"/>
      <c r="AH907" s="56"/>
      <c r="AI907" s="56"/>
      <c r="AJ907" s="56"/>
    </row>
    <row r="908" ht="28.5" customHeight="1">
      <c r="A908" s="78">
        <v>904.0</v>
      </c>
      <c r="B908" s="79" t="s">
        <v>770</v>
      </c>
      <c r="C908" s="79" t="s">
        <v>817</v>
      </c>
      <c r="D908" s="79" t="s">
        <v>230</v>
      </c>
      <c r="E908" s="93" t="s">
        <v>1594</v>
      </c>
      <c r="F908" s="87">
        <v>2206.0</v>
      </c>
      <c r="G908" s="105">
        <v>44894.0</v>
      </c>
      <c r="H908" s="93" t="s">
        <v>2057</v>
      </c>
      <c r="I908" s="93"/>
      <c r="J908" s="93" t="s">
        <v>147</v>
      </c>
      <c r="K908" s="93"/>
      <c r="L908" s="93" t="s">
        <v>148</v>
      </c>
      <c r="M908" s="93" t="s">
        <v>147</v>
      </c>
      <c r="N908" s="89"/>
      <c r="O908" s="90"/>
      <c r="P908" s="89" t="s">
        <v>1870</v>
      </c>
      <c r="Q908" s="92"/>
      <c r="R908" s="56"/>
      <c r="S908" s="56"/>
      <c r="T908" s="56"/>
      <c r="U908" s="56"/>
      <c r="V908" s="56"/>
      <c r="W908" s="56"/>
      <c r="X908" s="56"/>
      <c r="Y908" s="56"/>
      <c r="Z908" s="56"/>
      <c r="AA908" s="56"/>
      <c r="AB908" s="56"/>
      <c r="AC908" s="56"/>
      <c r="AD908" s="56"/>
      <c r="AE908" s="56"/>
      <c r="AF908" s="56"/>
      <c r="AG908" s="56"/>
      <c r="AH908" s="56"/>
      <c r="AI908" s="56"/>
      <c r="AJ908" s="56"/>
    </row>
    <row r="909" ht="28.5" customHeight="1">
      <c r="A909" s="78">
        <v>905.0</v>
      </c>
      <c r="B909" s="79" t="s">
        <v>770</v>
      </c>
      <c r="C909" s="79" t="s">
        <v>817</v>
      </c>
      <c r="D909" s="79" t="s">
        <v>230</v>
      </c>
      <c r="E909" s="93" t="s">
        <v>1594</v>
      </c>
      <c r="F909" s="87">
        <v>1548.0</v>
      </c>
      <c r="G909" s="105">
        <v>45069.0</v>
      </c>
      <c r="H909" s="93" t="s">
        <v>2058</v>
      </c>
      <c r="I909" s="93"/>
      <c r="J909" s="93" t="s">
        <v>147</v>
      </c>
      <c r="K909" s="93"/>
      <c r="L909" s="93" t="s">
        <v>148</v>
      </c>
      <c r="M909" s="93" t="s">
        <v>147</v>
      </c>
      <c r="N909" s="89"/>
      <c r="O909" s="90"/>
      <c r="P909" s="89" t="s">
        <v>1870</v>
      </c>
      <c r="Q909" s="92"/>
      <c r="R909" s="56"/>
      <c r="S909" s="56"/>
      <c r="T909" s="56"/>
      <c r="U909" s="56"/>
      <c r="V909" s="56"/>
      <c r="W909" s="56"/>
      <c r="X909" s="56"/>
      <c r="Y909" s="56"/>
      <c r="Z909" s="56"/>
      <c r="AA909" s="56"/>
      <c r="AB909" s="56"/>
      <c r="AC909" s="56"/>
      <c r="AD909" s="56"/>
      <c r="AE909" s="56"/>
      <c r="AF909" s="56"/>
      <c r="AG909" s="56"/>
      <c r="AH909" s="56"/>
      <c r="AI909" s="56"/>
      <c r="AJ909" s="56"/>
    </row>
    <row r="910" ht="28.5" customHeight="1">
      <c r="A910" s="78">
        <v>906.0</v>
      </c>
      <c r="B910" s="79" t="s">
        <v>770</v>
      </c>
      <c r="C910" s="79" t="s">
        <v>817</v>
      </c>
      <c r="D910" s="79" t="s">
        <v>271</v>
      </c>
      <c r="E910" s="93" t="s">
        <v>1594</v>
      </c>
      <c r="F910" s="87">
        <v>5.0</v>
      </c>
      <c r="G910" s="105">
        <v>45057.0</v>
      </c>
      <c r="H910" s="93" t="s">
        <v>2059</v>
      </c>
      <c r="I910" s="93"/>
      <c r="J910" s="93" t="s">
        <v>147</v>
      </c>
      <c r="K910" s="93"/>
      <c r="L910" s="93" t="s">
        <v>148</v>
      </c>
      <c r="M910" s="93" t="s">
        <v>147</v>
      </c>
      <c r="N910" s="89"/>
      <c r="O910" s="90"/>
      <c r="P910" s="89" t="s">
        <v>1870</v>
      </c>
      <c r="Q910" s="92"/>
      <c r="R910" s="56"/>
      <c r="S910" s="56"/>
      <c r="T910" s="56"/>
      <c r="U910" s="56"/>
      <c r="V910" s="56"/>
      <c r="W910" s="56"/>
      <c r="X910" s="56"/>
      <c r="Y910" s="56"/>
      <c r="Z910" s="56"/>
      <c r="AA910" s="56"/>
      <c r="AB910" s="56"/>
      <c r="AC910" s="56"/>
      <c r="AD910" s="56"/>
      <c r="AE910" s="56"/>
      <c r="AF910" s="56"/>
      <c r="AG910" s="56"/>
      <c r="AH910" s="56"/>
      <c r="AI910" s="56"/>
      <c r="AJ910" s="56"/>
    </row>
    <row r="911" ht="28.5" customHeight="1">
      <c r="A911" s="78">
        <v>907.0</v>
      </c>
      <c r="B911" s="79" t="s">
        <v>770</v>
      </c>
      <c r="C911" s="79" t="s">
        <v>817</v>
      </c>
      <c r="D911" s="79" t="s">
        <v>230</v>
      </c>
      <c r="E911" s="93" t="s">
        <v>1594</v>
      </c>
      <c r="F911" s="87">
        <v>1425.0</v>
      </c>
      <c r="G911" s="105">
        <v>45042.0</v>
      </c>
      <c r="H911" s="93" t="s">
        <v>2060</v>
      </c>
      <c r="I911" s="93"/>
      <c r="J911" s="93" t="s">
        <v>147</v>
      </c>
      <c r="K911" s="93"/>
      <c r="L911" s="93" t="s">
        <v>148</v>
      </c>
      <c r="M911" s="93" t="s">
        <v>147</v>
      </c>
      <c r="N911" s="89"/>
      <c r="O911" s="90"/>
      <c r="P911" s="89" t="s">
        <v>1870</v>
      </c>
      <c r="Q911" s="92"/>
      <c r="R911" s="56"/>
      <c r="S911" s="56"/>
      <c r="T911" s="56"/>
      <c r="U911" s="56"/>
      <c r="V911" s="56"/>
      <c r="W911" s="56"/>
      <c r="X911" s="56"/>
      <c r="Y911" s="56"/>
      <c r="Z911" s="56"/>
      <c r="AA911" s="56"/>
      <c r="AB911" s="56"/>
      <c r="AC911" s="56"/>
      <c r="AD911" s="56"/>
      <c r="AE911" s="56"/>
      <c r="AF911" s="56"/>
      <c r="AG911" s="56"/>
      <c r="AH911" s="56"/>
      <c r="AI911" s="56"/>
      <c r="AJ911" s="56"/>
    </row>
    <row r="912" ht="28.5" customHeight="1">
      <c r="A912" s="78">
        <v>908.0</v>
      </c>
      <c r="B912" s="79" t="s">
        <v>770</v>
      </c>
      <c r="C912" s="79" t="s">
        <v>817</v>
      </c>
      <c r="D912" s="79" t="s">
        <v>230</v>
      </c>
      <c r="E912" s="93" t="s">
        <v>1594</v>
      </c>
      <c r="F912" s="87">
        <v>2358.0</v>
      </c>
      <c r="G912" s="105">
        <v>44917.0</v>
      </c>
      <c r="H912" s="93" t="s">
        <v>2061</v>
      </c>
      <c r="I912" s="93"/>
      <c r="J912" s="93" t="s">
        <v>147</v>
      </c>
      <c r="K912" s="93"/>
      <c r="L912" s="93" t="s">
        <v>148</v>
      </c>
      <c r="M912" s="93" t="s">
        <v>147</v>
      </c>
      <c r="N912" s="89"/>
      <c r="O912" s="90"/>
      <c r="P912" s="89" t="s">
        <v>1870</v>
      </c>
      <c r="Q912" s="92"/>
      <c r="R912" s="56"/>
      <c r="S912" s="56"/>
      <c r="T912" s="56"/>
      <c r="U912" s="56"/>
      <c r="V912" s="56"/>
      <c r="W912" s="56"/>
      <c r="X912" s="56"/>
      <c r="Y912" s="56"/>
      <c r="Z912" s="56"/>
      <c r="AA912" s="56"/>
      <c r="AB912" s="56"/>
      <c r="AC912" s="56"/>
      <c r="AD912" s="56"/>
      <c r="AE912" s="56"/>
      <c r="AF912" s="56"/>
      <c r="AG912" s="56"/>
      <c r="AH912" s="56"/>
      <c r="AI912" s="56"/>
      <c r="AJ912" s="56"/>
    </row>
    <row r="913" ht="28.5" customHeight="1">
      <c r="A913" s="78">
        <v>909.0</v>
      </c>
      <c r="B913" s="79" t="s">
        <v>770</v>
      </c>
      <c r="C913" s="79" t="s">
        <v>817</v>
      </c>
      <c r="D913" s="79" t="s">
        <v>271</v>
      </c>
      <c r="E913" s="93" t="s">
        <v>1594</v>
      </c>
      <c r="F913" s="87">
        <v>4.0</v>
      </c>
      <c r="G913" s="105">
        <v>44992.0</v>
      </c>
      <c r="H913" s="93" t="s">
        <v>2062</v>
      </c>
      <c r="I913" s="93"/>
      <c r="J913" s="93" t="s">
        <v>147</v>
      </c>
      <c r="K913" s="93"/>
      <c r="L913" s="93" t="s">
        <v>148</v>
      </c>
      <c r="M913" s="93" t="s">
        <v>147</v>
      </c>
      <c r="N913" s="89"/>
      <c r="O913" s="90"/>
      <c r="P913" s="89" t="s">
        <v>1870</v>
      </c>
      <c r="Q913" s="92"/>
      <c r="R913" s="56"/>
      <c r="S913" s="56"/>
      <c r="T913" s="56"/>
      <c r="U913" s="56"/>
      <c r="V913" s="56"/>
      <c r="W913" s="56"/>
      <c r="X913" s="56"/>
      <c r="Y913" s="56"/>
      <c r="Z913" s="56"/>
      <c r="AA913" s="56"/>
      <c r="AB913" s="56"/>
      <c r="AC913" s="56"/>
      <c r="AD913" s="56"/>
      <c r="AE913" s="56"/>
      <c r="AF913" s="56"/>
      <c r="AG913" s="56"/>
      <c r="AH913" s="56"/>
      <c r="AI913" s="56"/>
      <c r="AJ913" s="56"/>
    </row>
    <row r="914" ht="28.5" customHeight="1">
      <c r="A914" s="78">
        <v>910.0</v>
      </c>
      <c r="B914" s="79" t="s">
        <v>770</v>
      </c>
      <c r="C914" s="79" t="s">
        <v>817</v>
      </c>
      <c r="D914" s="79" t="s">
        <v>271</v>
      </c>
      <c r="E914" s="93" t="s">
        <v>1594</v>
      </c>
      <c r="F914" s="87">
        <v>2.0</v>
      </c>
      <c r="G914" s="105">
        <v>44977.0</v>
      </c>
      <c r="H914" s="93" t="s">
        <v>2063</v>
      </c>
      <c r="I914" s="93"/>
      <c r="J914" s="93" t="s">
        <v>147</v>
      </c>
      <c r="K914" s="93"/>
      <c r="L914" s="93" t="s">
        <v>148</v>
      </c>
      <c r="M914" s="93" t="s">
        <v>147</v>
      </c>
      <c r="N914" s="89"/>
      <c r="O914" s="90"/>
      <c r="P914" s="89" t="s">
        <v>1870</v>
      </c>
      <c r="Q914" s="92"/>
      <c r="R914" s="56"/>
      <c r="S914" s="56"/>
      <c r="T914" s="56"/>
      <c r="U914" s="56"/>
      <c r="V914" s="56"/>
      <c r="W914" s="56"/>
      <c r="X914" s="56"/>
      <c r="Y914" s="56"/>
      <c r="Z914" s="56"/>
      <c r="AA914" s="56"/>
      <c r="AB914" s="56"/>
      <c r="AC914" s="56"/>
      <c r="AD914" s="56"/>
      <c r="AE914" s="56"/>
      <c r="AF914" s="56"/>
      <c r="AG914" s="56"/>
      <c r="AH914" s="56"/>
      <c r="AI914" s="56"/>
      <c r="AJ914" s="56"/>
    </row>
    <row r="915" ht="28.5" customHeight="1">
      <c r="A915" s="78">
        <v>911.0</v>
      </c>
      <c r="B915" s="79" t="s">
        <v>770</v>
      </c>
      <c r="C915" s="79" t="s">
        <v>817</v>
      </c>
      <c r="D915" s="79" t="s">
        <v>271</v>
      </c>
      <c r="E915" s="93" t="s">
        <v>1594</v>
      </c>
      <c r="F915" s="87">
        <v>6.0</v>
      </c>
      <c r="G915" s="105">
        <v>44250.0</v>
      </c>
      <c r="H915" s="93" t="s">
        <v>2064</v>
      </c>
      <c r="I915" s="93"/>
      <c r="J915" s="93" t="s">
        <v>147</v>
      </c>
      <c r="K915" s="93"/>
      <c r="L915" s="93" t="s">
        <v>148</v>
      </c>
      <c r="M915" s="93" t="s">
        <v>147</v>
      </c>
      <c r="N915" s="89"/>
      <c r="O915" s="90"/>
      <c r="P915" s="89" t="s">
        <v>1870</v>
      </c>
      <c r="Q915" s="92"/>
      <c r="R915" s="56"/>
      <c r="S915" s="56"/>
      <c r="T915" s="56"/>
      <c r="U915" s="56"/>
      <c r="V915" s="56"/>
      <c r="W915" s="56"/>
      <c r="X915" s="56"/>
      <c r="Y915" s="56"/>
      <c r="Z915" s="56"/>
      <c r="AA915" s="56"/>
      <c r="AB915" s="56"/>
      <c r="AC915" s="56"/>
      <c r="AD915" s="56"/>
      <c r="AE915" s="56"/>
      <c r="AF915" s="56"/>
      <c r="AG915" s="56"/>
      <c r="AH915" s="56"/>
      <c r="AI915" s="56"/>
      <c r="AJ915" s="56"/>
    </row>
    <row r="916" ht="28.5" customHeight="1">
      <c r="A916" s="78">
        <v>912.0</v>
      </c>
      <c r="B916" s="79" t="s">
        <v>770</v>
      </c>
      <c r="C916" s="79" t="s">
        <v>817</v>
      </c>
      <c r="D916" s="79" t="s">
        <v>230</v>
      </c>
      <c r="E916" s="93" t="s">
        <v>1594</v>
      </c>
      <c r="F916" s="87">
        <v>598.0</v>
      </c>
      <c r="G916" s="105">
        <v>44957.0</v>
      </c>
      <c r="H916" s="93" t="s">
        <v>2065</v>
      </c>
      <c r="I916" s="93"/>
      <c r="J916" s="93" t="s">
        <v>147</v>
      </c>
      <c r="K916" s="93"/>
      <c r="L916" s="93" t="s">
        <v>148</v>
      </c>
      <c r="M916" s="93" t="s">
        <v>147</v>
      </c>
      <c r="N916" s="89"/>
      <c r="O916" s="90"/>
      <c r="P916" s="89" t="s">
        <v>1870</v>
      </c>
      <c r="Q916" s="92"/>
      <c r="R916" s="56"/>
      <c r="S916" s="56"/>
      <c r="T916" s="56"/>
      <c r="U916" s="56"/>
      <c r="V916" s="56"/>
      <c r="W916" s="56"/>
      <c r="X916" s="56"/>
      <c r="Y916" s="56"/>
      <c r="Z916" s="56"/>
      <c r="AA916" s="56"/>
      <c r="AB916" s="56"/>
      <c r="AC916" s="56"/>
      <c r="AD916" s="56"/>
      <c r="AE916" s="56"/>
      <c r="AF916" s="56"/>
      <c r="AG916" s="56"/>
      <c r="AH916" s="56"/>
      <c r="AI916" s="56"/>
      <c r="AJ916" s="56"/>
    </row>
    <row r="917" ht="28.5" customHeight="1">
      <c r="A917" s="78">
        <v>913.0</v>
      </c>
      <c r="B917" s="79" t="s">
        <v>770</v>
      </c>
      <c r="C917" s="79" t="s">
        <v>817</v>
      </c>
      <c r="D917" s="79" t="s">
        <v>263</v>
      </c>
      <c r="E917" s="93" t="s">
        <v>2066</v>
      </c>
      <c r="F917" s="87">
        <v>1.0</v>
      </c>
      <c r="G917" s="105">
        <v>44993.0</v>
      </c>
      <c r="H917" s="93" t="s">
        <v>2067</v>
      </c>
      <c r="I917" s="93"/>
      <c r="J917" s="93" t="s">
        <v>147</v>
      </c>
      <c r="K917" s="93"/>
      <c r="L917" s="93" t="s">
        <v>148</v>
      </c>
      <c r="M917" s="93" t="s">
        <v>147</v>
      </c>
      <c r="N917" s="89"/>
      <c r="O917" s="90"/>
      <c r="P917" s="89" t="s">
        <v>1870</v>
      </c>
      <c r="Q917" s="92"/>
      <c r="R917" s="56"/>
      <c r="S917" s="56"/>
      <c r="T917" s="56"/>
      <c r="U917" s="56"/>
      <c r="V917" s="56"/>
      <c r="W917" s="56"/>
      <c r="X917" s="56"/>
      <c r="Y917" s="56"/>
      <c r="Z917" s="56"/>
      <c r="AA917" s="56"/>
      <c r="AB917" s="56"/>
      <c r="AC917" s="56"/>
      <c r="AD917" s="56"/>
      <c r="AE917" s="56"/>
      <c r="AF917" s="56"/>
      <c r="AG917" s="56"/>
      <c r="AH917" s="56"/>
      <c r="AI917" s="56"/>
      <c r="AJ917" s="56"/>
    </row>
    <row r="918" ht="28.5" customHeight="1">
      <c r="A918" s="78">
        <v>914.0</v>
      </c>
      <c r="B918" s="79" t="s">
        <v>770</v>
      </c>
      <c r="C918" s="79" t="s">
        <v>817</v>
      </c>
      <c r="D918" s="79" t="s">
        <v>271</v>
      </c>
      <c r="E918" s="93" t="s">
        <v>1594</v>
      </c>
      <c r="F918" s="87">
        <v>14.0</v>
      </c>
      <c r="G918" s="105">
        <v>44754.0</v>
      </c>
      <c r="H918" s="93" t="s">
        <v>2068</v>
      </c>
      <c r="I918" s="93"/>
      <c r="J918" s="93" t="s">
        <v>147</v>
      </c>
      <c r="K918" s="93"/>
      <c r="L918" s="93" t="s">
        <v>148</v>
      </c>
      <c r="M918" s="93" t="s">
        <v>147</v>
      </c>
      <c r="N918" s="89"/>
      <c r="O918" s="90"/>
      <c r="P918" s="89" t="s">
        <v>1870</v>
      </c>
      <c r="Q918" s="92"/>
      <c r="R918" s="56"/>
      <c r="S918" s="56"/>
      <c r="T918" s="56"/>
      <c r="U918" s="56"/>
      <c r="V918" s="56"/>
      <c r="W918" s="56"/>
      <c r="X918" s="56"/>
      <c r="Y918" s="56"/>
      <c r="Z918" s="56"/>
      <c r="AA918" s="56"/>
      <c r="AB918" s="56"/>
      <c r="AC918" s="56"/>
      <c r="AD918" s="56"/>
      <c r="AE918" s="56"/>
      <c r="AF918" s="56"/>
      <c r="AG918" s="56"/>
      <c r="AH918" s="56"/>
      <c r="AI918" s="56"/>
      <c r="AJ918" s="56"/>
    </row>
    <row r="919" ht="28.5" customHeight="1">
      <c r="A919" s="78">
        <v>915.0</v>
      </c>
      <c r="B919" s="79" t="s">
        <v>770</v>
      </c>
      <c r="C919" s="79" t="s">
        <v>817</v>
      </c>
      <c r="D919" s="79" t="s">
        <v>271</v>
      </c>
      <c r="E919" s="93" t="s">
        <v>1594</v>
      </c>
      <c r="F919" s="87">
        <v>16.0</v>
      </c>
      <c r="G919" s="105">
        <v>44845.0</v>
      </c>
      <c r="H919" s="93" t="s">
        <v>2069</v>
      </c>
      <c r="I919" s="93"/>
      <c r="J919" s="93" t="s">
        <v>147</v>
      </c>
      <c r="K919" s="93"/>
      <c r="L919" s="93" t="s">
        <v>148</v>
      </c>
      <c r="M919" s="93" t="s">
        <v>147</v>
      </c>
      <c r="N919" s="89"/>
      <c r="O919" s="90"/>
      <c r="P919" s="89" t="s">
        <v>1870</v>
      </c>
      <c r="Q919" s="92"/>
      <c r="R919" s="56"/>
      <c r="S919" s="56"/>
      <c r="T919" s="56"/>
      <c r="U919" s="56"/>
      <c r="V919" s="56"/>
      <c r="W919" s="56"/>
      <c r="X919" s="56"/>
      <c r="Y919" s="56"/>
      <c r="Z919" s="56"/>
      <c r="AA919" s="56"/>
      <c r="AB919" s="56"/>
      <c r="AC919" s="56"/>
      <c r="AD919" s="56"/>
      <c r="AE919" s="56"/>
      <c r="AF919" s="56"/>
      <c r="AG919" s="56"/>
      <c r="AH919" s="56"/>
      <c r="AI919" s="56"/>
      <c r="AJ919" s="56"/>
    </row>
    <row r="920" ht="28.5" customHeight="1">
      <c r="A920" s="78">
        <v>916.0</v>
      </c>
      <c r="B920" s="79" t="s">
        <v>770</v>
      </c>
      <c r="C920" s="79" t="s">
        <v>817</v>
      </c>
      <c r="D920" s="79" t="s">
        <v>271</v>
      </c>
      <c r="E920" s="93" t="s">
        <v>1594</v>
      </c>
      <c r="F920" s="87">
        <v>6.0</v>
      </c>
      <c r="G920" s="105">
        <v>45077.0</v>
      </c>
      <c r="H920" s="93" t="s">
        <v>2070</v>
      </c>
      <c r="I920" s="93"/>
      <c r="J920" s="93" t="s">
        <v>147</v>
      </c>
      <c r="K920" s="93"/>
      <c r="L920" s="93" t="s">
        <v>148</v>
      </c>
      <c r="M920" s="93" t="s">
        <v>147</v>
      </c>
      <c r="N920" s="89"/>
      <c r="O920" s="90"/>
      <c r="P920" s="89" t="s">
        <v>1870</v>
      </c>
      <c r="Q920" s="92"/>
      <c r="R920" s="56"/>
      <c r="S920" s="56"/>
      <c r="T920" s="56"/>
      <c r="U920" s="56"/>
      <c r="V920" s="56"/>
      <c r="W920" s="56"/>
      <c r="X920" s="56"/>
      <c r="Y920" s="56"/>
      <c r="Z920" s="56"/>
      <c r="AA920" s="56"/>
      <c r="AB920" s="56"/>
      <c r="AC920" s="56"/>
      <c r="AD920" s="56"/>
      <c r="AE920" s="56"/>
      <c r="AF920" s="56"/>
      <c r="AG920" s="56"/>
      <c r="AH920" s="56"/>
      <c r="AI920" s="56"/>
      <c r="AJ920" s="56"/>
    </row>
    <row r="921" ht="28.5" customHeight="1">
      <c r="A921" s="78">
        <v>917.0</v>
      </c>
      <c r="B921" s="79" t="s">
        <v>770</v>
      </c>
      <c r="C921" s="79" t="s">
        <v>817</v>
      </c>
      <c r="D921" s="79" t="s">
        <v>230</v>
      </c>
      <c r="E921" s="93" t="s">
        <v>1594</v>
      </c>
      <c r="F921" s="87">
        <v>1842.0</v>
      </c>
      <c r="G921" s="105">
        <v>45099.0</v>
      </c>
      <c r="H921" s="93" t="s">
        <v>2071</v>
      </c>
      <c r="I921" s="93"/>
      <c r="J921" s="93" t="s">
        <v>147</v>
      </c>
      <c r="K921" s="93"/>
      <c r="L921" s="93" t="s">
        <v>148</v>
      </c>
      <c r="M921" s="93" t="s">
        <v>147</v>
      </c>
      <c r="N921" s="89"/>
      <c r="O921" s="90"/>
      <c r="P921" s="89" t="s">
        <v>1870</v>
      </c>
      <c r="Q921" s="92"/>
      <c r="R921" s="56"/>
      <c r="S921" s="56"/>
      <c r="T921" s="56"/>
      <c r="U921" s="56"/>
      <c r="V921" s="56"/>
      <c r="W921" s="56"/>
      <c r="X921" s="56"/>
      <c r="Y921" s="56"/>
      <c r="Z921" s="56"/>
      <c r="AA921" s="56"/>
      <c r="AB921" s="56"/>
      <c r="AC921" s="56"/>
      <c r="AD921" s="56"/>
      <c r="AE921" s="56"/>
      <c r="AF921" s="56"/>
      <c r="AG921" s="56"/>
      <c r="AH921" s="56"/>
      <c r="AI921" s="56"/>
      <c r="AJ921" s="56"/>
    </row>
    <row r="922" ht="28.5" customHeight="1">
      <c r="A922" s="78">
        <v>918.0</v>
      </c>
      <c r="B922" s="79" t="s">
        <v>494</v>
      </c>
      <c r="C922" s="79" t="s">
        <v>554</v>
      </c>
      <c r="D922" s="79" t="s">
        <v>230</v>
      </c>
      <c r="E922" s="93" t="s">
        <v>1594</v>
      </c>
      <c r="F922" s="87">
        <v>2398.0</v>
      </c>
      <c r="G922" s="105">
        <v>44924.0</v>
      </c>
      <c r="H922" s="93" t="s">
        <v>2072</v>
      </c>
      <c r="I922" s="93" t="s">
        <v>2073</v>
      </c>
      <c r="J922" s="93"/>
      <c r="K922" s="93" t="s">
        <v>147</v>
      </c>
      <c r="L922" s="93" t="s">
        <v>148</v>
      </c>
      <c r="M922" s="93" t="s">
        <v>147</v>
      </c>
      <c r="N922" s="89"/>
      <c r="O922" s="90"/>
      <c r="P922" s="89" t="s">
        <v>2074</v>
      </c>
      <c r="Q922" s="92"/>
      <c r="R922" s="56"/>
      <c r="S922" s="56"/>
      <c r="T922" s="56"/>
      <c r="U922" s="56"/>
      <c r="V922" s="56"/>
      <c r="W922" s="56"/>
      <c r="X922" s="56"/>
      <c r="Y922" s="56"/>
      <c r="Z922" s="56"/>
      <c r="AA922" s="56"/>
      <c r="AB922" s="56"/>
      <c r="AC922" s="56"/>
      <c r="AD922" s="56"/>
      <c r="AE922" s="56"/>
      <c r="AF922" s="56"/>
      <c r="AG922" s="56"/>
      <c r="AH922" s="56"/>
      <c r="AI922" s="56"/>
      <c r="AJ922" s="56"/>
    </row>
    <row r="923" ht="28.5" customHeight="1">
      <c r="A923" s="78">
        <v>919.0</v>
      </c>
      <c r="B923" s="79" t="s">
        <v>494</v>
      </c>
      <c r="C923" s="79" t="s">
        <v>554</v>
      </c>
      <c r="D923" s="79" t="s">
        <v>230</v>
      </c>
      <c r="E923" s="93" t="s">
        <v>1594</v>
      </c>
      <c r="F923" s="87">
        <v>1370.0</v>
      </c>
      <c r="G923" s="105">
        <v>44529.0</v>
      </c>
      <c r="H923" s="93" t="s">
        <v>2075</v>
      </c>
      <c r="I923" s="93" t="s">
        <v>2076</v>
      </c>
      <c r="J923" s="93"/>
      <c r="K923" s="93" t="s">
        <v>147</v>
      </c>
      <c r="L923" s="93" t="s">
        <v>148</v>
      </c>
      <c r="M923" s="93" t="s">
        <v>147</v>
      </c>
      <c r="N923" s="89"/>
      <c r="O923" s="90"/>
      <c r="P923" s="89" t="s">
        <v>2077</v>
      </c>
      <c r="Q923" s="92"/>
      <c r="R923" s="56"/>
      <c r="S923" s="56"/>
      <c r="T923" s="56"/>
      <c r="U923" s="56"/>
      <c r="V923" s="56"/>
      <c r="W923" s="56"/>
      <c r="X923" s="56"/>
      <c r="Y923" s="56"/>
      <c r="Z923" s="56"/>
      <c r="AA923" s="56"/>
      <c r="AB923" s="56"/>
      <c r="AC923" s="56"/>
      <c r="AD923" s="56"/>
      <c r="AE923" s="56"/>
      <c r="AF923" s="56"/>
      <c r="AG923" s="56"/>
      <c r="AH923" s="56"/>
      <c r="AI923" s="56"/>
      <c r="AJ923" s="56"/>
    </row>
    <row r="924" ht="28.5" customHeight="1">
      <c r="A924" s="78">
        <v>920.0</v>
      </c>
      <c r="B924" s="79" t="s">
        <v>597</v>
      </c>
      <c r="C924" s="79" t="s">
        <v>2078</v>
      </c>
      <c r="D924" s="79" t="s">
        <v>1190</v>
      </c>
      <c r="E924" s="93" t="s">
        <v>1801</v>
      </c>
      <c r="F924" s="87" t="s">
        <v>2079</v>
      </c>
      <c r="G924" s="105">
        <v>44431.0</v>
      </c>
      <c r="H924" s="93" t="s">
        <v>2080</v>
      </c>
      <c r="I924" s="93" t="s">
        <v>2081</v>
      </c>
      <c r="J924" s="93" t="s">
        <v>147</v>
      </c>
      <c r="K924" s="93"/>
      <c r="L924" s="93" t="s">
        <v>148</v>
      </c>
      <c r="M924" s="93" t="s">
        <v>147</v>
      </c>
      <c r="N924" s="89"/>
      <c r="O924" s="90"/>
      <c r="P924" s="89" t="s">
        <v>2082</v>
      </c>
      <c r="Q924" s="92"/>
      <c r="R924" s="56"/>
      <c r="S924" s="56"/>
      <c r="T924" s="56"/>
      <c r="U924" s="56"/>
      <c r="V924" s="56"/>
      <c r="W924" s="56"/>
      <c r="X924" s="56"/>
      <c r="Y924" s="56"/>
      <c r="Z924" s="56"/>
      <c r="AA924" s="56"/>
      <c r="AB924" s="56"/>
      <c r="AC924" s="56"/>
      <c r="AD924" s="56"/>
      <c r="AE924" s="56"/>
      <c r="AF924" s="56"/>
      <c r="AG924" s="56"/>
      <c r="AH924" s="56"/>
      <c r="AI924" s="56"/>
      <c r="AJ924" s="56"/>
    </row>
    <row r="925" ht="28.5" customHeight="1">
      <c r="A925" s="78">
        <v>921.0</v>
      </c>
      <c r="B925" s="79" t="s">
        <v>597</v>
      </c>
      <c r="C925" s="79" t="s">
        <v>2083</v>
      </c>
      <c r="D925" s="79" t="s">
        <v>1702</v>
      </c>
      <c r="E925" s="93" t="s">
        <v>2084</v>
      </c>
      <c r="F925" s="87" t="s">
        <v>2085</v>
      </c>
      <c r="G925" s="105">
        <v>44019.0</v>
      </c>
      <c r="H925" s="93" t="s">
        <v>2086</v>
      </c>
      <c r="I925" s="93" t="s">
        <v>2087</v>
      </c>
      <c r="J925" s="93" t="s">
        <v>147</v>
      </c>
      <c r="K925" s="93"/>
      <c r="L925" s="93" t="s">
        <v>148</v>
      </c>
      <c r="M925" s="93" t="s">
        <v>147</v>
      </c>
      <c r="N925" s="89"/>
      <c r="O925" s="90"/>
      <c r="P925" s="89" t="s">
        <v>2088</v>
      </c>
      <c r="Q925" s="92"/>
      <c r="R925" s="56"/>
      <c r="S925" s="56"/>
      <c r="T925" s="56"/>
      <c r="U925" s="56"/>
      <c r="V925" s="56"/>
      <c r="W925" s="56"/>
      <c r="X925" s="56"/>
      <c r="Y925" s="56"/>
      <c r="Z925" s="56"/>
      <c r="AA925" s="56"/>
      <c r="AB925" s="56"/>
      <c r="AC925" s="56"/>
      <c r="AD925" s="56"/>
      <c r="AE925" s="56"/>
      <c r="AF925" s="56"/>
      <c r="AG925" s="56"/>
      <c r="AH925" s="56"/>
      <c r="AI925" s="56"/>
      <c r="AJ925" s="56"/>
    </row>
    <row r="926" ht="28.5" customHeight="1">
      <c r="A926" s="78">
        <v>922.0</v>
      </c>
      <c r="B926" s="118" t="s">
        <v>2089</v>
      </c>
      <c r="C926" s="118" t="s">
        <v>150</v>
      </c>
      <c r="D926" s="118" t="s">
        <v>144</v>
      </c>
      <c r="E926" s="122" t="s">
        <v>1435</v>
      </c>
      <c r="F926" s="120">
        <v>2294.0</v>
      </c>
      <c r="G926" s="121">
        <v>45065.0</v>
      </c>
      <c r="H926" s="122" t="s">
        <v>2090</v>
      </c>
      <c r="I926" s="122" t="s">
        <v>2091</v>
      </c>
      <c r="J926" s="122" t="s">
        <v>147</v>
      </c>
      <c r="K926" s="122"/>
      <c r="L926" s="122" t="s">
        <v>2092</v>
      </c>
      <c r="M926" s="122" t="s">
        <v>147</v>
      </c>
      <c r="N926" s="123"/>
      <c r="O926" s="124"/>
      <c r="P926" s="94" t="s">
        <v>2093</v>
      </c>
      <c r="Q926" s="149"/>
      <c r="R926" s="138"/>
      <c r="S926" s="138"/>
      <c r="T926" s="138"/>
      <c r="U926" s="138"/>
      <c r="V926" s="138"/>
      <c r="W926" s="138"/>
      <c r="X926" s="138"/>
      <c r="Y926" s="138"/>
      <c r="Z926" s="138"/>
      <c r="AA926" s="138"/>
      <c r="AB926" s="138"/>
      <c r="AC926" s="138"/>
      <c r="AD926" s="138"/>
      <c r="AE926" s="138"/>
      <c r="AF926" s="138"/>
      <c r="AG926" s="138"/>
      <c r="AH926" s="138"/>
      <c r="AI926" s="138"/>
      <c r="AJ926" s="138"/>
    </row>
    <row r="927" ht="28.5" customHeight="1">
      <c r="A927" s="78">
        <v>923.0</v>
      </c>
      <c r="B927" s="118" t="s">
        <v>770</v>
      </c>
      <c r="C927" s="118" t="s">
        <v>919</v>
      </c>
      <c r="D927" s="118" t="s">
        <v>144</v>
      </c>
      <c r="E927" s="130" t="s">
        <v>1435</v>
      </c>
      <c r="F927" s="128">
        <v>2297.0</v>
      </c>
      <c r="G927" s="129">
        <v>45105.0</v>
      </c>
      <c r="H927" s="130" t="s">
        <v>2094</v>
      </c>
      <c r="I927" s="130" t="s">
        <v>2095</v>
      </c>
      <c r="J927" s="130" t="s">
        <v>147</v>
      </c>
      <c r="K927" s="130"/>
      <c r="L927" s="130" t="s">
        <v>2096</v>
      </c>
      <c r="M927" s="130" t="s">
        <v>147</v>
      </c>
      <c r="N927" s="131"/>
      <c r="O927" s="132"/>
      <c r="P927" s="94"/>
      <c r="Q927" s="149"/>
      <c r="R927" s="138"/>
      <c r="S927" s="138"/>
      <c r="T927" s="138"/>
      <c r="U927" s="138"/>
      <c r="V927" s="138"/>
      <c r="W927" s="138"/>
      <c r="X927" s="138"/>
      <c r="Y927" s="138"/>
      <c r="Z927" s="138"/>
      <c r="AA927" s="138"/>
      <c r="AB927" s="138"/>
      <c r="AC927" s="138"/>
      <c r="AD927" s="138"/>
      <c r="AE927" s="138"/>
      <c r="AF927" s="138"/>
      <c r="AG927" s="138"/>
      <c r="AH927" s="138"/>
      <c r="AI927" s="138"/>
      <c r="AJ927" s="138"/>
    </row>
    <row r="928" ht="28.5" customHeight="1">
      <c r="A928" s="78">
        <v>924.0</v>
      </c>
      <c r="B928" s="118" t="s">
        <v>770</v>
      </c>
      <c r="C928" s="118" t="s">
        <v>919</v>
      </c>
      <c r="D928" s="118" t="s">
        <v>144</v>
      </c>
      <c r="E928" s="130" t="s">
        <v>1435</v>
      </c>
      <c r="F928" s="128">
        <v>2305.0</v>
      </c>
      <c r="G928" s="129">
        <v>45138.0</v>
      </c>
      <c r="H928" s="130" t="s">
        <v>2097</v>
      </c>
      <c r="I928" s="130" t="s">
        <v>2098</v>
      </c>
      <c r="J928" s="130" t="s">
        <v>147</v>
      </c>
      <c r="K928" s="130"/>
      <c r="L928" s="130" t="s">
        <v>148</v>
      </c>
      <c r="M928" s="130" t="s">
        <v>147</v>
      </c>
      <c r="N928" s="131"/>
      <c r="O928" s="132"/>
      <c r="P928" s="94"/>
      <c r="Q928" s="149"/>
      <c r="R928" s="138"/>
      <c r="S928" s="138"/>
      <c r="T928" s="138"/>
      <c r="U928" s="138"/>
      <c r="V928" s="138"/>
      <c r="W928" s="138"/>
      <c r="X928" s="138"/>
      <c r="Y928" s="138"/>
      <c r="Z928" s="138"/>
      <c r="AA928" s="138"/>
      <c r="AB928" s="138"/>
      <c r="AC928" s="138"/>
      <c r="AD928" s="138"/>
      <c r="AE928" s="138"/>
      <c r="AF928" s="138"/>
      <c r="AG928" s="138"/>
      <c r="AH928" s="138"/>
      <c r="AI928" s="138"/>
      <c r="AJ928" s="138"/>
    </row>
    <row r="929" ht="28.5" customHeight="1">
      <c r="A929" s="78">
        <v>925.0</v>
      </c>
      <c r="B929" s="118" t="s">
        <v>2099</v>
      </c>
      <c r="C929" s="118" t="s">
        <v>2100</v>
      </c>
      <c r="D929" s="118" t="s">
        <v>144</v>
      </c>
      <c r="E929" s="130" t="s">
        <v>1435</v>
      </c>
      <c r="F929" s="128">
        <v>2335.0</v>
      </c>
      <c r="G929" s="129">
        <v>45202.0</v>
      </c>
      <c r="H929" s="130" t="s">
        <v>2101</v>
      </c>
      <c r="I929" s="130" t="s">
        <v>2102</v>
      </c>
      <c r="J929" s="130" t="s">
        <v>147</v>
      </c>
      <c r="K929" s="130"/>
      <c r="L929" s="130" t="s">
        <v>148</v>
      </c>
      <c r="M929" s="130" t="s">
        <v>147</v>
      </c>
      <c r="N929" s="131"/>
      <c r="O929" s="132"/>
      <c r="P929" s="94" t="s">
        <v>2103</v>
      </c>
      <c r="Q929" s="149"/>
      <c r="R929" s="138"/>
      <c r="S929" s="138"/>
      <c r="T929" s="138"/>
      <c r="U929" s="138"/>
      <c r="V929" s="138"/>
      <c r="W929" s="138"/>
      <c r="X929" s="138"/>
      <c r="Y929" s="138"/>
      <c r="Z929" s="138"/>
      <c r="AA929" s="138"/>
      <c r="AB929" s="138"/>
      <c r="AC929" s="138"/>
      <c r="AD929" s="138"/>
      <c r="AE929" s="138"/>
      <c r="AF929" s="138"/>
      <c r="AG929" s="138"/>
      <c r="AH929" s="138"/>
      <c r="AI929" s="138"/>
      <c r="AJ929" s="138"/>
    </row>
    <row r="930" ht="28.5" customHeight="1">
      <c r="A930" s="78">
        <v>926.0</v>
      </c>
      <c r="B930" s="118" t="s">
        <v>1466</v>
      </c>
      <c r="C930" s="118" t="s">
        <v>1658</v>
      </c>
      <c r="D930" s="118" t="s">
        <v>161</v>
      </c>
      <c r="E930" s="180" t="s">
        <v>1937</v>
      </c>
      <c r="F930" s="128">
        <v>1736.0</v>
      </c>
      <c r="G930" s="129">
        <v>45219.0</v>
      </c>
      <c r="H930" s="130" t="s">
        <v>2104</v>
      </c>
      <c r="I930" s="130" t="s">
        <v>2105</v>
      </c>
      <c r="J930" s="130" t="s">
        <v>147</v>
      </c>
      <c r="K930" s="130"/>
      <c r="L930" s="130" t="s">
        <v>2106</v>
      </c>
      <c r="M930" s="130" t="s">
        <v>147</v>
      </c>
      <c r="N930" s="131"/>
      <c r="O930" s="132"/>
      <c r="P930" s="94" t="s">
        <v>2107</v>
      </c>
      <c r="Q930" s="149"/>
      <c r="R930" s="138"/>
      <c r="S930" s="138"/>
      <c r="T930" s="138"/>
      <c r="U930" s="138"/>
      <c r="V930" s="138"/>
      <c r="W930" s="138"/>
      <c r="X930" s="138"/>
      <c r="Y930" s="138"/>
      <c r="Z930" s="138"/>
      <c r="AA930" s="138"/>
      <c r="AB930" s="138"/>
      <c r="AC930" s="138"/>
      <c r="AD930" s="138"/>
      <c r="AE930" s="138"/>
      <c r="AF930" s="138"/>
      <c r="AG930" s="138"/>
      <c r="AH930" s="138"/>
      <c r="AI930" s="138"/>
      <c r="AJ930" s="138"/>
    </row>
    <row r="931" ht="28.5" customHeight="1">
      <c r="A931" s="78">
        <v>927.0</v>
      </c>
      <c r="B931" s="118" t="s">
        <v>630</v>
      </c>
      <c r="C931" s="118" t="s">
        <v>639</v>
      </c>
      <c r="D931" s="118" t="s">
        <v>161</v>
      </c>
      <c r="E931" s="180" t="s">
        <v>1937</v>
      </c>
      <c r="F931" s="128">
        <v>1903.0</v>
      </c>
      <c r="G931" s="129">
        <v>45238.0</v>
      </c>
      <c r="H931" s="130" t="s">
        <v>2108</v>
      </c>
      <c r="I931" s="130" t="s">
        <v>2109</v>
      </c>
      <c r="J931" s="130" t="s">
        <v>147</v>
      </c>
      <c r="K931" s="130"/>
      <c r="L931" s="130" t="s">
        <v>2110</v>
      </c>
      <c r="M931" s="130" t="s">
        <v>147</v>
      </c>
      <c r="N931" s="131"/>
      <c r="O931" s="132"/>
      <c r="P931" s="94" t="s">
        <v>2111</v>
      </c>
      <c r="Q931" s="149"/>
      <c r="R931" s="138"/>
      <c r="S931" s="138"/>
      <c r="T931" s="138"/>
      <c r="U931" s="138"/>
      <c r="V931" s="138"/>
      <c r="W931" s="138"/>
      <c r="X931" s="138"/>
      <c r="Y931" s="138"/>
      <c r="Z931" s="138"/>
      <c r="AA931" s="138"/>
      <c r="AB931" s="138"/>
      <c r="AC931" s="138"/>
      <c r="AD931" s="138"/>
      <c r="AE931" s="138"/>
      <c r="AF931" s="138"/>
      <c r="AG931" s="138"/>
      <c r="AH931" s="138"/>
      <c r="AI931" s="138"/>
      <c r="AJ931" s="138"/>
    </row>
    <row r="932" ht="28.5" customHeight="1">
      <c r="A932" s="78">
        <v>928.0</v>
      </c>
      <c r="B932" s="118" t="s">
        <v>630</v>
      </c>
      <c r="C932" s="118" t="s">
        <v>639</v>
      </c>
      <c r="D932" s="118" t="s">
        <v>263</v>
      </c>
      <c r="E932" s="118" t="s">
        <v>2066</v>
      </c>
      <c r="F932" s="128">
        <v>2.0</v>
      </c>
      <c r="G932" s="129">
        <v>45015.0</v>
      </c>
      <c r="H932" s="130" t="s">
        <v>2112</v>
      </c>
      <c r="I932" s="130" t="s">
        <v>2113</v>
      </c>
      <c r="J932" s="130" t="s">
        <v>147</v>
      </c>
      <c r="K932" s="130"/>
      <c r="L932" s="130" t="s">
        <v>148</v>
      </c>
      <c r="M932" s="130" t="s">
        <v>147</v>
      </c>
      <c r="N932" s="131"/>
      <c r="O932" s="132"/>
      <c r="P932" s="94" t="s">
        <v>2114</v>
      </c>
      <c r="Q932" s="149"/>
      <c r="R932" s="138"/>
      <c r="S932" s="138"/>
      <c r="T932" s="138"/>
      <c r="U932" s="138"/>
      <c r="V932" s="138"/>
      <c r="W932" s="138"/>
      <c r="X932" s="138"/>
      <c r="Y932" s="138"/>
      <c r="Z932" s="138"/>
      <c r="AA932" s="138"/>
      <c r="AB932" s="138"/>
      <c r="AC932" s="138"/>
      <c r="AD932" s="138"/>
      <c r="AE932" s="138"/>
      <c r="AF932" s="138"/>
      <c r="AG932" s="138"/>
      <c r="AH932" s="138"/>
      <c r="AI932" s="138"/>
      <c r="AJ932" s="138"/>
    </row>
    <row r="933" ht="28.5" customHeight="1">
      <c r="A933" s="78">
        <v>929.0</v>
      </c>
      <c r="B933" s="118" t="s">
        <v>586</v>
      </c>
      <c r="C933" s="118" t="s">
        <v>586</v>
      </c>
      <c r="D933" s="118" t="s">
        <v>263</v>
      </c>
      <c r="E933" s="118" t="s">
        <v>2066</v>
      </c>
      <c r="F933" s="128">
        <v>3.0</v>
      </c>
      <c r="G933" s="129">
        <v>45075.0</v>
      </c>
      <c r="H933" s="130" t="s">
        <v>2115</v>
      </c>
      <c r="I933" s="130" t="s">
        <v>2116</v>
      </c>
      <c r="J933" s="130" t="s">
        <v>147</v>
      </c>
      <c r="K933" s="130"/>
      <c r="L933" s="130" t="s">
        <v>148</v>
      </c>
      <c r="M933" s="130"/>
      <c r="N933" s="131" t="s">
        <v>147</v>
      </c>
      <c r="O933" s="132"/>
      <c r="P933" s="94" t="s">
        <v>2117</v>
      </c>
      <c r="Q933" s="149"/>
      <c r="R933" s="138"/>
      <c r="S933" s="138"/>
      <c r="T933" s="138"/>
      <c r="U933" s="138"/>
      <c r="V933" s="138"/>
      <c r="W933" s="138"/>
      <c r="X933" s="138"/>
      <c r="Y933" s="138"/>
      <c r="Z933" s="138"/>
      <c r="AA933" s="138"/>
      <c r="AB933" s="138"/>
      <c r="AC933" s="138"/>
      <c r="AD933" s="138"/>
      <c r="AE933" s="138"/>
      <c r="AF933" s="138"/>
      <c r="AG933" s="138"/>
      <c r="AH933" s="138"/>
      <c r="AI933" s="138"/>
      <c r="AJ933" s="138"/>
    </row>
    <row r="934" ht="28.5" customHeight="1">
      <c r="A934" s="78">
        <v>930.0</v>
      </c>
      <c r="B934" s="118" t="s">
        <v>586</v>
      </c>
      <c r="C934" s="118" t="s">
        <v>586</v>
      </c>
      <c r="D934" s="118" t="s">
        <v>263</v>
      </c>
      <c r="E934" s="118" t="s">
        <v>2066</v>
      </c>
      <c r="F934" s="128">
        <v>4.0</v>
      </c>
      <c r="G934" s="129">
        <v>45083.0</v>
      </c>
      <c r="H934" s="130" t="s">
        <v>2118</v>
      </c>
      <c r="I934" s="130" t="s">
        <v>2119</v>
      </c>
      <c r="J934" s="130" t="s">
        <v>147</v>
      </c>
      <c r="K934" s="130"/>
      <c r="L934" s="130" t="s">
        <v>148</v>
      </c>
      <c r="M934" s="130" t="s">
        <v>147</v>
      </c>
      <c r="N934" s="131"/>
      <c r="O934" s="132"/>
      <c r="P934" s="94"/>
      <c r="Q934" s="149"/>
      <c r="R934" s="138"/>
      <c r="S934" s="138"/>
      <c r="T934" s="138"/>
      <c r="U934" s="138"/>
      <c r="V934" s="138"/>
      <c r="W934" s="138"/>
      <c r="X934" s="138"/>
      <c r="Y934" s="138"/>
      <c r="Z934" s="138"/>
      <c r="AA934" s="138"/>
      <c r="AB934" s="138"/>
      <c r="AC934" s="138"/>
      <c r="AD934" s="138"/>
      <c r="AE934" s="138"/>
      <c r="AF934" s="138"/>
      <c r="AG934" s="138"/>
      <c r="AH934" s="138"/>
      <c r="AI934" s="138"/>
      <c r="AJ934" s="138"/>
    </row>
    <row r="935" ht="28.5" customHeight="1">
      <c r="A935" s="78">
        <v>931.0</v>
      </c>
      <c r="B935" s="118" t="s">
        <v>770</v>
      </c>
      <c r="C935" s="118" t="s">
        <v>919</v>
      </c>
      <c r="D935" s="118" t="s">
        <v>263</v>
      </c>
      <c r="E935" s="118" t="s">
        <v>2066</v>
      </c>
      <c r="F935" s="128">
        <v>5.0</v>
      </c>
      <c r="G935" s="129">
        <v>45163.0</v>
      </c>
      <c r="H935" s="130" t="s">
        <v>2120</v>
      </c>
      <c r="I935" s="130" t="s">
        <v>2121</v>
      </c>
      <c r="J935" s="130" t="s">
        <v>147</v>
      </c>
      <c r="K935" s="130"/>
      <c r="L935" s="130" t="s">
        <v>148</v>
      </c>
      <c r="M935" s="130" t="s">
        <v>147</v>
      </c>
      <c r="N935" s="131"/>
      <c r="O935" s="132"/>
      <c r="P935" s="94" t="s">
        <v>2122</v>
      </c>
      <c r="Q935" s="149"/>
      <c r="R935" s="138"/>
      <c r="S935" s="138"/>
      <c r="T935" s="138"/>
      <c r="U935" s="138"/>
      <c r="V935" s="138"/>
      <c r="W935" s="138"/>
      <c r="X935" s="138"/>
      <c r="Y935" s="138"/>
      <c r="Z935" s="138"/>
      <c r="AA935" s="138"/>
      <c r="AB935" s="138"/>
      <c r="AC935" s="138"/>
      <c r="AD935" s="138"/>
      <c r="AE935" s="138"/>
      <c r="AF935" s="138"/>
      <c r="AG935" s="138"/>
      <c r="AH935" s="138"/>
      <c r="AI935" s="138"/>
      <c r="AJ935" s="138"/>
    </row>
    <row r="936" ht="28.5" customHeight="1">
      <c r="A936" s="78">
        <v>932.0</v>
      </c>
      <c r="B936" s="118" t="s">
        <v>630</v>
      </c>
      <c r="C936" s="118" t="s">
        <v>639</v>
      </c>
      <c r="D936" s="118" t="s">
        <v>263</v>
      </c>
      <c r="E936" s="118" t="s">
        <v>2066</v>
      </c>
      <c r="F936" s="128">
        <v>6.0</v>
      </c>
      <c r="G936" s="129">
        <v>45244.0</v>
      </c>
      <c r="H936" s="130" t="s">
        <v>2123</v>
      </c>
      <c r="I936" s="130" t="s">
        <v>2124</v>
      </c>
      <c r="J936" s="130" t="s">
        <v>147</v>
      </c>
      <c r="K936" s="130"/>
      <c r="L936" s="130" t="s">
        <v>148</v>
      </c>
      <c r="M936" s="130" t="s">
        <v>147</v>
      </c>
      <c r="N936" s="131"/>
      <c r="O936" s="132"/>
      <c r="P936" s="94" t="s">
        <v>2125</v>
      </c>
      <c r="Q936" s="149"/>
      <c r="R936" s="138"/>
      <c r="S936" s="138"/>
      <c r="T936" s="138"/>
      <c r="U936" s="138"/>
      <c r="V936" s="138"/>
      <c r="W936" s="138"/>
      <c r="X936" s="138"/>
      <c r="Y936" s="138"/>
      <c r="Z936" s="138"/>
      <c r="AA936" s="138"/>
      <c r="AB936" s="138"/>
      <c r="AC936" s="138"/>
      <c r="AD936" s="138"/>
      <c r="AE936" s="138"/>
      <c r="AF936" s="138"/>
      <c r="AG936" s="138"/>
      <c r="AH936" s="138"/>
      <c r="AI936" s="138"/>
      <c r="AJ936" s="138"/>
    </row>
    <row r="937" ht="28.5" customHeight="1">
      <c r="A937" s="78">
        <v>933.0</v>
      </c>
      <c r="B937" s="118" t="s">
        <v>1466</v>
      </c>
      <c r="C937" s="118" t="s">
        <v>1658</v>
      </c>
      <c r="D937" s="118" t="s">
        <v>230</v>
      </c>
      <c r="E937" s="180" t="s">
        <v>1913</v>
      </c>
      <c r="F937" s="128">
        <v>4451.0</v>
      </c>
      <c r="G937" s="129">
        <v>45239.0</v>
      </c>
      <c r="H937" s="130" t="s">
        <v>2126</v>
      </c>
      <c r="I937" s="130" t="s">
        <v>2127</v>
      </c>
      <c r="J937" s="130" t="s">
        <v>147</v>
      </c>
      <c r="K937" s="130"/>
      <c r="L937" s="130" t="s">
        <v>2128</v>
      </c>
      <c r="M937" s="130" t="s">
        <v>147</v>
      </c>
      <c r="N937" s="131"/>
      <c r="O937" s="132"/>
      <c r="P937" s="94" t="s">
        <v>2129</v>
      </c>
      <c r="Q937" s="149"/>
      <c r="R937" s="138"/>
      <c r="S937" s="138"/>
      <c r="T937" s="138"/>
      <c r="U937" s="138"/>
      <c r="V937" s="138"/>
      <c r="W937" s="138"/>
      <c r="X937" s="138"/>
      <c r="Y937" s="138"/>
      <c r="Z937" s="138"/>
      <c r="AA937" s="138"/>
      <c r="AB937" s="138"/>
      <c r="AC937" s="138"/>
      <c r="AD937" s="138"/>
      <c r="AE937" s="138"/>
      <c r="AF937" s="138"/>
      <c r="AG937" s="138"/>
      <c r="AH937" s="138"/>
      <c r="AI937" s="138"/>
      <c r="AJ937" s="138"/>
    </row>
    <row r="938" ht="28.5" customHeight="1">
      <c r="A938" s="78">
        <v>934.0</v>
      </c>
      <c r="B938" s="118" t="s">
        <v>1466</v>
      </c>
      <c r="C938" s="118" t="s">
        <v>1658</v>
      </c>
      <c r="D938" s="118" t="s">
        <v>230</v>
      </c>
      <c r="E938" s="180" t="s">
        <v>1913</v>
      </c>
      <c r="F938" s="128">
        <v>4139.0</v>
      </c>
      <c r="G938" s="129">
        <v>45222.0</v>
      </c>
      <c r="H938" s="130" t="s">
        <v>2130</v>
      </c>
      <c r="I938" s="130"/>
      <c r="J938" s="130" t="s">
        <v>147</v>
      </c>
      <c r="K938" s="130"/>
      <c r="L938" s="130" t="s">
        <v>148</v>
      </c>
      <c r="M938" s="130" t="s">
        <v>147</v>
      </c>
      <c r="N938" s="131"/>
      <c r="O938" s="132"/>
      <c r="P938" s="94" t="s">
        <v>2131</v>
      </c>
      <c r="Q938" s="149"/>
      <c r="R938" s="138"/>
      <c r="S938" s="138"/>
      <c r="T938" s="138"/>
      <c r="U938" s="138"/>
      <c r="V938" s="138"/>
      <c r="W938" s="138"/>
      <c r="X938" s="138"/>
      <c r="Y938" s="138"/>
      <c r="Z938" s="138"/>
      <c r="AA938" s="138"/>
      <c r="AB938" s="138"/>
      <c r="AC938" s="138"/>
      <c r="AD938" s="138"/>
      <c r="AE938" s="138"/>
      <c r="AF938" s="138"/>
      <c r="AG938" s="138"/>
      <c r="AH938" s="138"/>
      <c r="AI938" s="138"/>
      <c r="AJ938" s="138"/>
    </row>
    <row r="939" ht="28.5" customHeight="1">
      <c r="A939" s="78">
        <v>935.0</v>
      </c>
      <c r="B939" s="118" t="s">
        <v>2089</v>
      </c>
      <c r="C939" s="118" t="s">
        <v>143</v>
      </c>
      <c r="D939" s="118" t="s">
        <v>230</v>
      </c>
      <c r="E939" s="180" t="s">
        <v>1913</v>
      </c>
      <c r="F939" s="128">
        <v>2851.0</v>
      </c>
      <c r="G939" s="129">
        <v>45160.0</v>
      </c>
      <c r="H939" s="130" t="s">
        <v>2132</v>
      </c>
      <c r="I939" s="130"/>
      <c r="J939" s="130" t="s">
        <v>147</v>
      </c>
      <c r="K939" s="130"/>
      <c r="L939" s="130" t="s">
        <v>148</v>
      </c>
      <c r="M939" s="130" t="s">
        <v>147</v>
      </c>
      <c r="N939" s="131"/>
      <c r="O939" s="132"/>
      <c r="P939" s="94" t="s">
        <v>2133</v>
      </c>
      <c r="Q939" s="149"/>
      <c r="R939" s="138"/>
      <c r="S939" s="138"/>
      <c r="T939" s="138"/>
      <c r="U939" s="138"/>
      <c r="V939" s="138"/>
      <c r="W939" s="138"/>
      <c r="X939" s="138"/>
      <c r="Y939" s="138"/>
      <c r="Z939" s="138"/>
      <c r="AA939" s="138"/>
      <c r="AB939" s="138"/>
      <c r="AC939" s="138"/>
      <c r="AD939" s="138"/>
      <c r="AE939" s="138"/>
      <c r="AF939" s="138"/>
      <c r="AG939" s="138"/>
      <c r="AH939" s="138"/>
      <c r="AI939" s="138"/>
      <c r="AJ939" s="138"/>
    </row>
    <row r="940" ht="28.5" customHeight="1">
      <c r="A940" s="78">
        <v>936.0</v>
      </c>
      <c r="B940" s="118" t="s">
        <v>1466</v>
      </c>
      <c r="C940" s="118" t="s">
        <v>1658</v>
      </c>
      <c r="D940" s="118" t="s">
        <v>230</v>
      </c>
      <c r="E940" s="180" t="s">
        <v>1913</v>
      </c>
      <c r="F940" s="128">
        <v>2447.0</v>
      </c>
      <c r="G940" s="129">
        <v>45131.0</v>
      </c>
      <c r="H940" s="130" t="s">
        <v>2134</v>
      </c>
      <c r="I940" s="130"/>
      <c r="J940" s="130" t="s">
        <v>147</v>
      </c>
      <c r="K940" s="130"/>
      <c r="L940" s="130" t="s">
        <v>148</v>
      </c>
      <c r="M940" s="130" t="s">
        <v>147</v>
      </c>
      <c r="N940" s="131"/>
      <c r="O940" s="132"/>
      <c r="P940" s="94" t="s">
        <v>2131</v>
      </c>
      <c r="Q940" s="149"/>
      <c r="R940" s="138"/>
      <c r="S940" s="138"/>
      <c r="T940" s="138"/>
      <c r="U940" s="138"/>
      <c r="V940" s="138"/>
      <c r="W940" s="138"/>
      <c r="X940" s="138"/>
      <c r="Y940" s="138"/>
      <c r="Z940" s="138"/>
      <c r="AA940" s="138"/>
      <c r="AB940" s="138"/>
      <c r="AC940" s="138"/>
      <c r="AD940" s="138"/>
      <c r="AE940" s="138"/>
      <c r="AF940" s="138"/>
      <c r="AG940" s="138"/>
      <c r="AH940" s="138"/>
      <c r="AI940" s="138"/>
      <c r="AJ940" s="138"/>
    </row>
    <row r="941" ht="28.5" customHeight="1">
      <c r="A941" s="78">
        <v>937.0</v>
      </c>
      <c r="B941" s="118" t="s">
        <v>770</v>
      </c>
      <c r="C941" s="118" t="s">
        <v>919</v>
      </c>
      <c r="D941" s="118" t="s">
        <v>230</v>
      </c>
      <c r="E941" s="180" t="s">
        <v>2135</v>
      </c>
      <c r="F941" s="128">
        <v>1798.0</v>
      </c>
      <c r="G941" s="129">
        <v>45231.0</v>
      </c>
      <c r="H941" s="130" t="s">
        <v>2136</v>
      </c>
      <c r="I941" s="130" t="s">
        <v>2137</v>
      </c>
      <c r="J941" s="130" t="s">
        <v>147</v>
      </c>
      <c r="K941" s="130"/>
      <c r="L941" s="130" t="s">
        <v>148</v>
      </c>
      <c r="M941" s="130" t="s">
        <v>147</v>
      </c>
      <c r="N941" s="131"/>
      <c r="O941" s="132"/>
      <c r="P941" s="94" t="s">
        <v>2138</v>
      </c>
      <c r="Q941" s="149"/>
      <c r="R941" s="138"/>
      <c r="S941" s="138"/>
      <c r="T941" s="138"/>
      <c r="U941" s="138"/>
      <c r="V941" s="138"/>
      <c r="W941" s="138"/>
      <c r="X941" s="138"/>
      <c r="Y941" s="138"/>
      <c r="Z941" s="138"/>
      <c r="AA941" s="138"/>
      <c r="AB941" s="138"/>
      <c r="AC941" s="138"/>
      <c r="AD941" s="138"/>
      <c r="AE941" s="138"/>
      <c r="AF941" s="138"/>
      <c r="AG941" s="138"/>
      <c r="AH941" s="138"/>
      <c r="AI941" s="138"/>
      <c r="AJ941" s="138"/>
    </row>
    <row r="942" ht="28.5" customHeight="1">
      <c r="A942" s="171">
        <v>938.0</v>
      </c>
      <c r="B942" s="180" t="s">
        <v>770</v>
      </c>
      <c r="C942" s="118" t="s">
        <v>1524</v>
      </c>
      <c r="D942" s="180" t="s">
        <v>144</v>
      </c>
      <c r="E942" s="130" t="s">
        <v>1435</v>
      </c>
      <c r="F942" s="128">
        <v>2306.0</v>
      </c>
      <c r="G942" s="181">
        <v>45138.0</v>
      </c>
      <c r="H942" s="180" t="s">
        <v>2139</v>
      </c>
      <c r="I942" s="180" t="s">
        <v>2140</v>
      </c>
      <c r="J942" s="180" t="s">
        <v>147</v>
      </c>
      <c r="K942" s="180"/>
      <c r="L942" s="180" t="s">
        <v>2141</v>
      </c>
      <c r="M942" s="180" t="s">
        <v>147</v>
      </c>
      <c r="N942" s="131"/>
      <c r="O942" s="132"/>
      <c r="P942" s="94" t="s">
        <v>2142</v>
      </c>
      <c r="Q942" s="149"/>
      <c r="R942" s="138"/>
      <c r="S942" s="138"/>
      <c r="T942" s="138"/>
      <c r="U942" s="138"/>
      <c r="V942" s="138"/>
      <c r="W942" s="138"/>
      <c r="X942" s="138"/>
      <c r="Y942" s="138"/>
      <c r="Z942" s="138"/>
      <c r="AA942" s="138"/>
      <c r="AB942" s="138"/>
      <c r="AC942" s="138"/>
      <c r="AD942" s="138"/>
      <c r="AE942" s="138"/>
      <c r="AF942" s="138"/>
      <c r="AG942" s="138"/>
      <c r="AH942" s="138"/>
      <c r="AI942" s="138"/>
      <c r="AJ942" s="138"/>
    </row>
    <row r="943" ht="28.5" customHeight="1">
      <c r="A943" s="78">
        <v>939.0</v>
      </c>
      <c r="B943" s="180" t="s">
        <v>770</v>
      </c>
      <c r="C943" s="118" t="s">
        <v>1524</v>
      </c>
      <c r="D943" s="180" t="s">
        <v>161</v>
      </c>
      <c r="E943" s="180" t="s">
        <v>1801</v>
      </c>
      <c r="F943" s="128">
        <v>905.0</v>
      </c>
      <c r="G943" s="181">
        <v>45079.0</v>
      </c>
      <c r="H943" s="180" t="s">
        <v>2143</v>
      </c>
      <c r="I943" s="180" t="s">
        <v>2144</v>
      </c>
      <c r="J943" s="180" t="s">
        <v>147</v>
      </c>
      <c r="K943" s="180"/>
      <c r="L943" s="180" t="s">
        <v>2145</v>
      </c>
      <c r="M943" s="180" t="s">
        <v>147</v>
      </c>
      <c r="N943" s="131"/>
      <c r="O943" s="132"/>
      <c r="P943" s="94"/>
      <c r="Q943" s="149"/>
      <c r="R943" s="138"/>
      <c r="S943" s="138"/>
      <c r="T943" s="138"/>
      <c r="U943" s="138"/>
      <c r="V943" s="138"/>
      <c r="W943" s="138"/>
      <c r="X943" s="138"/>
      <c r="Y943" s="138"/>
      <c r="Z943" s="138"/>
      <c r="AA943" s="138"/>
      <c r="AB943" s="138"/>
      <c r="AC943" s="138"/>
      <c r="AD943" s="138"/>
      <c r="AE943" s="138"/>
      <c r="AF943" s="138"/>
      <c r="AG943" s="138"/>
      <c r="AH943" s="138"/>
      <c r="AI943" s="138"/>
      <c r="AJ943" s="138"/>
    </row>
    <row r="944" ht="28.5" customHeight="1">
      <c r="A944" s="78">
        <v>940.0</v>
      </c>
      <c r="B944" s="180" t="s">
        <v>770</v>
      </c>
      <c r="C944" s="118" t="s">
        <v>842</v>
      </c>
      <c r="D944" s="180" t="s">
        <v>161</v>
      </c>
      <c r="E944" s="180" t="s">
        <v>1801</v>
      </c>
      <c r="F944" s="128">
        <v>908.0</v>
      </c>
      <c r="G944" s="181">
        <v>45079.0</v>
      </c>
      <c r="H944" s="180" t="s">
        <v>1886</v>
      </c>
      <c r="I944" s="180" t="s">
        <v>2146</v>
      </c>
      <c r="J944" s="180" t="s">
        <v>147</v>
      </c>
      <c r="K944" s="180"/>
      <c r="L944" s="180" t="s">
        <v>2147</v>
      </c>
      <c r="M944" s="180" t="s">
        <v>147</v>
      </c>
      <c r="N944" s="131"/>
      <c r="O944" s="132"/>
      <c r="P944" s="94"/>
      <c r="Q944" s="149"/>
      <c r="R944" s="138"/>
      <c r="S944" s="138"/>
      <c r="T944" s="138"/>
      <c r="U944" s="138"/>
      <c r="V944" s="138"/>
      <c r="W944" s="138"/>
      <c r="X944" s="138"/>
      <c r="Y944" s="138"/>
      <c r="Z944" s="138"/>
      <c r="AA944" s="138"/>
      <c r="AB944" s="138"/>
      <c r="AC944" s="138"/>
      <c r="AD944" s="138"/>
      <c r="AE944" s="138"/>
      <c r="AF944" s="138"/>
      <c r="AG944" s="138"/>
      <c r="AH944" s="138"/>
      <c r="AI944" s="138"/>
      <c r="AJ944" s="138"/>
    </row>
    <row r="945" ht="28.5" customHeight="1">
      <c r="A945" s="78">
        <v>941.0</v>
      </c>
      <c r="B945" s="180" t="s">
        <v>770</v>
      </c>
      <c r="C945" s="118" t="s">
        <v>842</v>
      </c>
      <c r="D945" s="118" t="s">
        <v>271</v>
      </c>
      <c r="E945" s="180" t="s">
        <v>1594</v>
      </c>
      <c r="F945" s="182">
        <v>17.0</v>
      </c>
      <c r="G945" s="181">
        <v>45203.0</v>
      </c>
      <c r="H945" s="180" t="s">
        <v>2069</v>
      </c>
      <c r="I945" s="180" t="s">
        <v>2069</v>
      </c>
      <c r="J945" s="180"/>
      <c r="K945" s="180" t="s">
        <v>147</v>
      </c>
      <c r="L945" s="180" t="s">
        <v>2148</v>
      </c>
      <c r="M945" s="180" t="s">
        <v>147</v>
      </c>
      <c r="N945" s="131"/>
      <c r="O945" s="132"/>
      <c r="P945" s="94"/>
      <c r="Q945" s="149"/>
      <c r="R945" s="138"/>
      <c r="S945" s="138"/>
      <c r="T945" s="138"/>
      <c r="U945" s="138"/>
      <c r="V945" s="138"/>
      <c r="W945" s="138"/>
      <c r="X945" s="138"/>
      <c r="Y945" s="138"/>
      <c r="Z945" s="138"/>
      <c r="AA945" s="138"/>
      <c r="AB945" s="138"/>
      <c r="AC945" s="138"/>
      <c r="AD945" s="138"/>
      <c r="AE945" s="138"/>
      <c r="AF945" s="138"/>
      <c r="AG945" s="138"/>
      <c r="AH945" s="138"/>
      <c r="AI945" s="138"/>
      <c r="AJ945" s="138"/>
    </row>
    <row r="946" ht="28.5" customHeight="1">
      <c r="A946" s="171">
        <v>942.0</v>
      </c>
      <c r="B946" s="180" t="s">
        <v>770</v>
      </c>
      <c r="C946" s="118" t="s">
        <v>842</v>
      </c>
      <c r="D946" s="118" t="s">
        <v>271</v>
      </c>
      <c r="E946" s="180" t="s">
        <v>1594</v>
      </c>
      <c r="F946" s="182">
        <v>18.0</v>
      </c>
      <c r="G946" s="181">
        <v>45210.0</v>
      </c>
      <c r="H946" s="180" t="s">
        <v>2149</v>
      </c>
      <c r="I946" s="180" t="s">
        <v>2150</v>
      </c>
      <c r="J946" s="180"/>
      <c r="K946" s="180" t="s">
        <v>147</v>
      </c>
      <c r="L946" s="180" t="s">
        <v>2148</v>
      </c>
      <c r="M946" s="180" t="s">
        <v>147</v>
      </c>
      <c r="N946" s="131"/>
      <c r="O946" s="132"/>
      <c r="P946" s="94"/>
      <c r="Q946" s="149"/>
      <c r="R946" s="138"/>
      <c r="S946" s="138"/>
      <c r="T946" s="138"/>
      <c r="U946" s="138"/>
      <c r="V946" s="138"/>
      <c r="W946" s="138"/>
      <c r="X946" s="138"/>
      <c r="Y946" s="138"/>
      <c r="Z946" s="138"/>
      <c r="AA946" s="138"/>
      <c r="AB946" s="138"/>
      <c r="AC946" s="138"/>
      <c r="AD946" s="138"/>
      <c r="AE946" s="138"/>
      <c r="AF946" s="138"/>
      <c r="AG946" s="138"/>
      <c r="AH946" s="138"/>
      <c r="AI946" s="138"/>
      <c r="AJ946" s="138"/>
    </row>
    <row r="947" ht="28.5" customHeight="1">
      <c r="A947" s="78">
        <v>943.0</v>
      </c>
      <c r="B947" s="131" t="s">
        <v>770</v>
      </c>
      <c r="C947" s="118" t="s">
        <v>817</v>
      </c>
      <c r="D947" s="131" t="s">
        <v>230</v>
      </c>
      <c r="E947" s="180" t="s">
        <v>2135</v>
      </c>
      <c r="F947" s="128">
        <v>555.0</v>
      </c>
      <c r="G947" s="183">
        <v>45021.0</v>
      </c>
      <c r="H947" s="131" t="s">
        <v>2151</v>
      </c>
      <c r="I947" s="131"/>
      <c r="J947" s="131" t="s">
        <v>147</v>
      </c>
      <c r="K947" s="131"/>
      <c r="L947" s="131" t="s">
        <v>148</v>
      </c>
      <c r="M947" s="131" t="s">
        <v>147</v>
      </c>
      <c r="N947" s="131"/>
      <c r="O947" s="132"/>
      <c r="P947" s="94" t="s">
        <v>2152</v>
      </c>
      <c r="Q947" s="125"/>
      <c r="R947" s="138"/>
      <c r="S947" s="138"/>
      <c r="T947" s="138"/>
      <c r="U947" s="138"/>
      <c r="V947" s="138"/>
      <c r="W947" s="138"/>
      <c r="X947" s="138"/>
      <c r="Y947" s="138"/>
      <c r="Z947" s="138"/>
      <c r="AA947" s="138"/>
      <c r="AB947" s="138"/>
      <c r="AC947" s="138"/>
      <c r="AD947" s="138"/>
      <c r="AE947" s="138"/>
      <c r="AF947" s="138"/>
      <c r="AG947" s="138"/>
      <c r="AH947" s="138"/>
      <c r="AI947" s="138"/>
      <c r="AJ947" s="138"/>
    </row>
    <row r="948" ht="28.5" customHeight="1">
      <c r="A948" s="78">
        <v>944.0</v>
      </c>
      <c r="B948" s="131" t="s">
        <v>770</v>
      </c>
      <c r="C948" s="118" t="s">
        <v>817</v>
      </c>
      <c r="D948" s="118" t="s">
        <v>271</v>
      </c>
      <c r="E948" s="180" t="s">
        <v>1913</v>
      </c>
      <c r="F948" s="128">
        <v>26.0</v>
      </c>
      <c r="G948" s="183">
        <v>44993.0</v>
      </c>
      <c r="H948" s="131" t="s">
        <v>2153</v>
      </c>
      <c r="I948" s="131"/>
      <c r="J948" s="131" t="s">
        <v>147</v>
      </c>
      <c r="K948" s="131"/>
      <c r="L948" s="131" t="s">
        <v>148</v>
      </c>
      <c r="M948" s="131" t="s">
        <v>147</v>
      </c>
      <c r="N948" s="131"/>
      <c r="O948" s="132"/>
      <c r="P948" s="94" t="s">
        <v>2154</v>
      </c>
      <c r="Q948" s="125"/>
      <c r="R948" s="138"/>
      <c r="S948" s="138"/>
      <c r="T948" s="138"/>
      <c r="U948" s="138"/>
      <c r="V948" s="138"/>
      <c r="W948" s="138"/>
      <c r="X948" s="138"/>
      <c r="Y948" s="138"/>
      <c r="Z948" s="138"/>
      <c r="AA948" s="138"/>
      <c r="AB948" s="138"/>
      <c r="AC948" s="138"/>
      <c r="AD948" s="138"/>
      <c r="AE948" s="138"/>
      <c r="AF948" s="138"/>
      <c r="AG948" s="138"/>
      <c r="AH948" s="138"/>
      <c r="AI948" s="138"/>
      <c r="AJ948" s="138"/>
    </row>
    <row r="949" ht="28.5" customHeight="1">
      <c r="A949" s="78">
        <v>945.0</v>
      </c>
      <c r="B949" s="131" t="s">
        <v>770</v>
      </c>
      <c r="C949" s="118" t="s">
        <v>817</v>
      </c>
      <c r="D949" s="118" t="s">
        <v>271</v>
      </c>
      <c r="E949" s="180" t="s">
        <v>1913</v>
      </c>
      <c r="F949" s="128">
        <v>82.0</v>
      </c>
      <c r="G949" s="183">
        <v>44918.0</v>
      </c>
      <c r="H949" s="131" t="s">
        <v>2155</v>
      </c>
      <c r="I949" s="131" t="s">
        <v>2156</v>
      </c>
      <c r="J949" s="131" t="s">
        <v>147</v>
      </c>
      <c r="K949" s="131"/>
      <c r="L949" s="131" t="s">
        <v>148</v>
      </c>
      <c r="M949" s="131" t="s">
        <v>147</v>
      </c>
      <c r="N949" s="131"/>
      <c r="O949" s="132"/>
      <c r="P949" s="94" t="s">
        <v>2157</v>
      </c>
      <c r="Q949" s="125"/>
      <c r="R949" s="138"/>
      <c r="S949" s="138"/>
      <c r="T949" s="138"/>
      <c r="U949" s="138"/>
      <c r="V949" s="138"/>
      <c r="W949" s="138"/>
      <c r="X949" s="138"/>
      <c r="Y949" s="138"/>
      <c r="Z949" s="138"/>
      <c r="AA949" s="138"/>
      <c r="AB949" s="138"/>
      <c r="AC949" s="138"/>
      <c r="AD949" s="138"/>
      <c r="AE949" s="138"/>
      <c r="AF949" s="138"/>
      <c r="AG949" s="138"/>
      <c r="AH949" s="138"/>
      <c r="AI949" s="138"/>
      <c r="AJ949" s="138"/>
    </row>
    <row r="950" ht="28.5" customHeight="1">
      <c r="A950" s="78">
        <v>946.0</v>
      </c>
      <c r="B950" s="131" t="s">
        <v>770</v>
      </c>
      <c r="C950" s="118" t="s">
        <v>817</v>
      </c>
      <c r="D950" s="131" t="s">
        <v>1702</v>
      </c>
      <c r="E950" s="131" t="s">
        <v>2158</v>
      </c>
      <c r="F950" s="128" t="s">
        <v>2159</v>
      </c>
      <c r="G950" s="183">
        <v>45046.0</v>
      </c>
      <c r="H950" s="131" t="s">
        <v>2160</v>
      </c>
      <c r="I950" s="131"/>
      <c r="J950" s="131" t="s">
        <v>147</v>
      </c>
      <c r="K950" s="131"/>
      <c r="L950" s="131" t="s">
        <v>148</v>
      </c>
      <c r="M950" s="131" t="s">
        <v>147</v>
      </c>
      <c r="N950" s="131"/>
      <c r="O950" s="132"/>
      <c r="P950" s="94" t="s">
        <v>2161</v>
      </c>
      <c r="Q950" s="125"/>
      <c r="R950" s="138"/>
      <c r="S950" s="138"/>
      <c r="T950" s="138"/>
      <c r="U950" s="138"/>
      <c r="V950" s="138"/>
      <c r="W950" s="138"/>
      <c r="X950" s="138"/>
      <c r="Y950" s="138"/>
      <c r="Z950" s="138"/>
      <c r="AA950" s="138"/>
      <c r="AB950" s="138"/>
      <c r="AC950" s="138"/>
      <c r="AD950" s="138"/>
      <c r="AE950" s="138"/>
      <c r="AF950" s="138"/>
      <c r="AG950" s="138"/>
      <c r="AH950" s="138"/>
      <c r="AI950" s="138"/>
      <c r="AJ950" s="138"/>
    </row>
    <row r="951" ht="28.5" customHeight="1">
      <c r="A951" s="171">
        <v>947.0</v>
      </c>
      <c r="B951" s="131" t="s">
        <v>770</v>
      </c>
      <c r="C951" s="118" t="s">
        <v>817</v>
      </c>
      <c r="D951" s="118" t="s">
        <v>271</v>
      </c>
      <c r="E951" s="180" t="s">
        <v>1913</v>
      </c>
      <c r="F951" s="128">
        <v>25.0</v>
      </c>
      <c r="G951" s="183">
        <v>44725.0</v>
      </c>
      <c r="H951" s="131" t="s">
        <v>2162</v>
      </c>
      <c r="I951" s="131"/>
      <c r="J951" s="131" t="s">
        <v>147</v>
      </c>
      <c r="K951" s="131"/>
      <c r="L951" s="131" t="s">
        <v>148</v>
      </c>
      <c r="M951" s="131" t="s">
        <v>147</v>
      </c>
      <c r="N951" s="131"/>
      <c r="O951" s="132"/>
      <c r="P951" s="94" t="s">
        <v>2163</v>
      </c>
      <c r="Q951" s="125"/>
      <c r="R951" s="138"/>
      <c r="S951" s="138"/>
      <c r="T951" s="138"/>
      <c r="U951" s="138"/>
      <c r="V951" s="138"/>
      <c r="W951" s="138"/>
      <c r="X951" s="138"/>
      <c r="Y951" s="138"/>
      <c r="Z951" s="138"/>
      <c r="AA951" s="138"/>
      <c r="AB951" s="138"/>
      <c r="AC951" s="138"/>
      <c r="AD951" s="138"/>
      <c r="AE951" s="138"/>
      <c r="AF951" s="138"/>
      <c r="AG951" s="138"/>
      <c r="AH951" s="138"/>
      <c r="AI951" s="138"/>
      <c r="AJ951" s="138"/>
    </row>
    <row r="952" ht="28.5" customHeight="1">
      <c r="A952" s="78">
        <v>948.0</v>
      </c>
      <c r="B952" s="131" t="s">
        <v>770</v>
      </c>
      <c r="C952" s="118" t="s">
        <v>817</v>
      </c>
      <c r="D952" s="118" t="s">
        <v>271</v>
      </c>
      <c r="E952" s="180" t="s">
        <v>1913</v>
      </c>
      <c r="F952" s="128">
        <v>37.0</v>
      </c>
      <c r="G952" s="183">
        <v>44771.0</v>
      </c>
      <c r="H952" s="131" t="s">
        <v>2164</v>
      </c>
      <c r="I952" s="131" t="s">
        <v>2165</v>
      </c>
      <c r="J952" s="131" t="s">
        <v>147</v>
      </c>
      <c r="K952" s="131"/>
      <c r="L952" s="131" t="s">
        <v>148</v>
      </c>
      <c r="M952" s="131" t="s">
        <v>147</v>
      </c>
      <c r="N952" s="131"/>
      <c r="O952" s="132"/>
      <c r="P952" s="94"/>
      <c r="Q952" s="125"/>
      <c r="R952" s="138"/>
      <c r="S952" s="138"/>
      <c r="T952" s="138"/>
      <c r="U952" s="138"/>
      <c r="V952" s="138"/>
      <c r="W952" s="138"/>
      <c r="X952" s="138"/>
      <c r="Y952" s="138"/>
      <c r="Z952" s="138"/>
      <c r="AA952" s="138"/>
      <c r="AB952" s="138"/>
      <c r="AC952" s="138"/>
      <c r="AD952" s="138"/>
      <c r="AE952" s="138"/>
      <c r="AF952" s="138"/>
      <c r="AG952" s="138"/>
      <c r="AH952" s="138"/>
      <c r="AI952" s="138"/>
      <c r="AJ952" s="138"/>
    </row>
    <row r="953" ht="28.5" customHeight="1">
      <c r="A953" s="78">
        <v>949.0</v>
      </c>
      <c r="B953" s="131" t="s">
        <v>770</v>
      </c>
      <c r="C953" s="118" t="s">
        <v>817</v>
      </c>
      <c r="D953" s="131" t="s">
        <v>230</v>
      </c>
      <c r="E953" s="180" t="s">
        <v>1913</v>
      </c>
      <c r="F953" s="128">
        <v>3094.0</v>
      </c>
      <c r="G953" s="183">
        <v>45170.0</v>
      </c>
      <c r="H953" s="131" t="s">
        <v>2166</v>
      </c>
      <c r="I953" s="131" t="s">
        <v>2167</v>
      </c>
      <c r="J953" s="131" t="s">
        <v>147</v>
      </c>
      <c r="K953" s="131"/>
      <c r="L953" s="131" t="s">
        <v>148</v>
      </c>
      <c r="M953" s="131" t="s">
        <v>147</v>
      </c>
      <c r="N953" s="131"/>
      <c r="O953" s="132"/>
      <c r="P953" s="94" t="s">
        <v>2168</v>
      </c>
      <c r="Q953" s="125"/>
      <c r="R953" s="138"/>
      <c r="S953" s="138"/>
      <c r="T953" s="138"/>
      <c r="U953" s="138"/>
      <c r="V953" s="138"/>
      <c r="W953" s="138"/>
      <c r="X953" s="138"/>
      <c r="Y953" s="138"/>
      <c r="Z953" s="138"/>
      <c r="AA953" s="138"/>
      <c r="AB953" s="138"/>
      <c r="AC953" s="138"/>
      <c r="AD953" s="138"/>
      <c r="AE953" s="138"/>
      <c r="AF953" s="138"/>
      <c r="AG953" s="138"/>
      <c r="AH953" s="138"/>
      <c r="AI953" s="138"/>
      <c r="AJ953" s="138"/>
    </row>
    <row r="954" ht="28.5" customHeight="1">
      <c r="A954" s="78">
        <v>950.0</v>
      </c>
      <c r="B954" s="131" t="s">
        <v>770</v>
      </c>
      <c r="C954" s="118" t="s">
        <v>817</v>
      </c>
      <c r="D954" s="131" t="s">
        <v>161</v>
      </c>
      <c r="E954" s="180" t="s">
        <v>2135</v>
      </c>
      <c r="F954" s="128">
        <v>1705.0</v>
      </c>
      <c r="G954" s="183">
        <v>45218.0</v>
      </c>
      <c r="H954" s="131" t="s">
        <v>2169</v>
      </c>
      <c r="I954" s="131" t="s">
        <v>2170</v>
      </c>
      <c r="J954" s="131" t="s">
        <v>147</v>
      </c>
      <c r="K954" s="131"/>
      <c r="L954" s="131" t="s">
        <v>148</v>
      </c>
      <c r="M954" s="131" t="s">
        <v>147</v>
      </c>
      <c r="N954" s="131"/>
      <c r="O954" s="132"/>
      <c r="P954" s="94" t="s">
        <v>2171</v>
      </c>
      <c r="Q954" s="125"/>
      <c r="R954" s="138"/>
      <c r="S954" s="138"/>
      <c r="T954" s="138"/>
      <c r="U954" s="138"/>
      <c r="V954" s="138"/>
      <c r="W954" s="138"/>
      <c r="X954" s="138"/>
      <c r="Y954" s="138"/>
      <c r="Z954" s="138"/>
      <c r="AA954" s="138"/>
      <c r="AB954" s="138"/>
      <c r="AC954" s="138"/>
      <c r="AD954" s="138"/>
      <c r="AE954" s="138"/>
      <c r="AF954" s="138"/>
      <c r="AG954" s="138"/>
      <c r="AH954" s="138"/>
      <c r="AI954" s="138"/>
      <c r="AJ954" s="138"/>
    </row>
    <row r="955" ht="28.5" customHeight="1">
      <c r="A955" s="78">
        <v>951.0</v>
      </c>
      <c r="B955" s="131" t="s">
        <v>770</v>
      </c>
      <c r="C955" s="118" t="s">
        <v>817</v>
      </c>
      <c r="D955" s="118" t="s">
        <v>271</v>
      </c>
      <c r="E955" s="131" t="s">
        <v>1594</v>
      </c>
      <c r="F955" s="128">
        <v>23.0</v>
      </c>
      <c r="G955" s="183">
        <v>45271.0</v>
      </c>
      <c r="H955" s="131" t="s">
        <v>2172</v>
      </c>
      <c r="I955" s="131" t="s">
        <v>2173</v>
      </c>
      <c r="J955" s="131"/>
      <c r="K955" s="131" t="s">
        <v>147</v>
      </c>
      <c r="L955" s="131" t="s">
        <v>148</v>
      </c>
      <c r="M955" s="131" t="s">
        <v>147</v>
      </c>
      <c r="N955" s="131"/>
      <c r="O955" s="132"/>
      <c r="P955" s="94" t="s">
        <v>2174</v>
      </c>
      <c r="Q955" s="125"/>
      <c r="R955" s="138"/>
      <c r="S955" s="138"/>
      <c r="T955" s="138"/>
      <c r="U955" s="138"/>
      <c r="V955" s="138"/>
      <c r="W955" s="138"/>
      <c r="X955" s="138"/>
      <c r="Y955" s="138"/>
      <c r="Z955" s="138"/>
      <c r="AA955" s="138"/>
      <c r="AB955" s="138"/>
      <c r="AC955" s="138"/>
      <c r="AD955" s="138"/>
      <c r="AE955" s="138"/>
      <c r="AF955" s="138"/>
      <c r="AG955" s="138"/>
      <c r="AH955" s="138"/>
      <c r="AI955" s="138"/>
      <c r="AJ955" s="138"/>
    </row>
    <row r="956" ht="28.5" customHeight="1">
      <c r="A956" s="78">
        <v>952.0</v>
      </c>
      <c r="B956" s="180" t="s">
        <v>1466</v>
      </c>
      <c r="C956" s="118" t="s">
        <v>1467</v>
      </c>
      <c r="D956" s="180" t="s">
        <v>144</v>
      </c>
      <c r="E956" s="130" t="s">
        <v>1435</v>
      </c>
      <c r="F956" s="128">
        <v>2277.0</v>
      </c>
      <c r="G956" s="181">
        <v>44908.0</v>
      </c>
      <c r="H956" s="130" t="s">
        <v>2175</v>
      </c>
      <c r="I956" s="130" t="s">
        <v>2176</v>
      </c>
      <c r="J956" s="180" t="s">
        <v>147</v>
      </c>
      <c r="K956" s="180"/>
      <c r="L956" s="180" t="s">
        <v>2177</v>
      </c>
      <c r="M956" s="180" t="s">
        <v>147</v>
      </c>
      <c r="N956" s="131"/>
      <c r="O956" s="132"/>
      <c r="P956" s="94" t="s">
        <v>2178</v>
      </c>
      <c r="Q956" s="125"/>
      <c r="R956" s="138"/>
      <c r="S956" s="138"/>
      <c r="T956" s="138"/>
      <c r="U956" s="138"/>
      <c r="V956" s="138"/>
      <c r="W956" s="138"/>
      <c r="X956" s="138"/>
      <c r="Y956" s="138"/>
      <c r="Z956" s="138"/>
      <c r="AA956" s="138"/>
      <c r="AB956" s="138"/>
      <c r="AC956" s="138"/>
      <c r="AD956" s="138"/>
      <c r="AE956" s="138"/>
      <c r="AF956" s="138"/>
      <c r="AG956" s="138"/>
      <c r="AH956" s="138"/>
      <c r="AI956" s="138"/>
      <c r="AJ956" s="138"/>
    </row>
    <row r="957" ht="28.5" customHeight="1">
      <c r="A957" s="78">
        <v>953.0</v>
      </c>
      <c r="B957" s="180" t="s">
        <v>1466</v>
      </c>
      <c r="C957" s="118" t="s">
        <v>1467</v>
      </c>
      <c r="D957" s="180" t="s">
        <v>230</v>
      </c>
      <c r="E957" s="180" t="s">
        <v>2135</v>
      </c>
      <c r="F957" s="128">
        <v>2012.0</v>
      </c>
      <c r="G957" s="181">
        <v>44854.0</v>
      </c>
      <c r="H957" s="130" t="s">
        <v>2179</v>
      </c>
      <c r="I957" s="180" t="s">
        <v>2180</v>
      </c>
      <c r="J957" s="180" t="s">
        <v>147</v>
      </c>
      <c r="K957" s="180"/>
      <c r="L957" s="180" t="s">
        <v>148</v>
      </c>
      <c r="M957" s="180" t="s">
        <v>147</v>
      </c>
      <c r="N957" s="131"/>
      <c r="O957" s="132"/>
      <c r="P957" s="94" t="s">
        <v>2181</v>
      </c>
      <c r="Q957" s="149"/>
      <c r="R957" s="138"/>
      <c r="S957" s="138"/>
      <c r="T957" s="138"/>
      <c r="U957" s="138"/>
      <c r="V957" s="138"/>
      <c r="W957" s="138"/>
      <c r="X957" s="138"/>
      <c r="Y957" s="138"/>
      <c r="Z957" s="138"/>
      <c r="AA957" s="138"/>
      <c r="AB957" s="138"/>
      <c r="AC957" s="138"/>
      <c r="AD957" s="138"/>
      <c r="AE957" s="138"/>
      <c r="AF957" s="138"/>
      <c r="AG957" s="138"/>
      <c r="AH957" s="138"/>
      <c r="AI957" s="138"/>
      <c r="AJ957" s="138"/>
    </row>
    <row r="958" ht="28.5" customHeight="1">
      <c r="A958" s="171">
        <v>954.0</v>
      </c>
      <c r="B958" s="180" t="s">
        <v>1466</v>
      </c>
      <c r="C958" s="118" t="s">
        <v>1467</v>
      </c>
      <c r="D958" s="180" t="s">
        <v>230</v>
      </c>
      <c r="E958" s="180" t="s">
        <v>2135</v>
      </c>
      <c r="F958" s="128">
        <v>1271.0</v>
      </c>
      <c r="G958" s="181">
        <v>44787.0</v>
      </c>
      <c r="H958" s="130" t="s">
        <v>2182</v>
      </c>
      <c r="I958" s="180" t="s">
        <v>2183</v>
      </c>
      <c r="J958" s="180" t="s">
        <v>147</v>
      </c>
      <c r="K958" s="180"/>
      <c r="L958" s="180" t="s">
        <v>148</v>
      </c>
      <c r="M958" s="180" t="s">
        <v>147</v>
      </c>
      <c r="N958" s="131"/>
      <c r="O958" s="132"/>
      <c r="P958" s="94" t="s">
        <v>2184</v>
      </c>
      <c r="Q958" s="149"/>
      <c r="R958" s="138"/>
      <c r="S958" s="138"/>
      <c r="T958" s="138"/>
      <c r="U958" s="138"/>
      <c r="V958" s="138"/>
      <c r="W958" s="138"/>
      <c r="X958" s="138"/>
      <c r="Y958" s="138"/>
      <c r="Z958" s="138"/>
      <c r="AA958" s="138"/>
      <c r="AB958" s="138"/>
      <c r="AC958" s="138"/>
      <c r="AD958" s="138"/>
      <c r="AE958" s="138"/>
      <c r="AF958" s="138"/>
      <c r="AG958" s="138"/>
      <c r="AH958" s="138"/>
      <c r="AI958" s="138"/>
      <c r="AJ958" s="138"/>
    </row>
    <row r="959" ht="28.5" customHeight="1">
      <c r="A959" s="78">
        <v>955.0</v>
      </c>
      <c r="B959" s="118" t="s">
        <v>1523</v>
      </c>
      <c r="C959" s="118" t="s">
        <v>1536</v>
      </c>
      <c r="D959" s="180" t="s">
        <v>1702</v>
      </c>
      <c r="E959" s="180" t="s">
        <v>2185</v>
      </c>
      <c r="F959" s="128" t="s">
        <v>2186</v>
      </c>
      <c r="G959" s="181">
        <v>44784.0</v>
      </c>
      <c r="H959" s="180" t="s">
        <v>2187</v>
      </c>
      <c r="I959" s="180" t="s">
        <v>2188</v>
      </c>
      <c r="J959" s="180" t="s">
        <v>147</v>
      </c>
      <c r="K959" s="180"/>
      <c r="L959" s="180" t="s">
        <v>352</v>
      </c>
      <c r="M959" s="180" t="s">
        <v>147</v>
      </c>
      <c r="N959" s="131"/>
      <c r="O959" s="132"/>
      <c r="P959" s="94" t="s">
        <v>2189</v>
      </c>
      <c r="Q959" s="149"/>
      <c r="R959" s="138"/>
      <c r="S959" s="138"/>
      <c r="T959" s="138"/>
      <c r="U959" s="138"/>
      <c r="V959" s="138"/>
      <c r="W959" s="138"/>
      <c r="X959" s="138"/>
      <c r="Y959" s="138"/>
      <c r="Z959" s="138"/>
      <c r="AA959" s="138"/>
      <c r="AB959" s="138"/>
      <c r="AC959" s="138"/>
      <c r="AD959" s="138"/>
      <c r="AE959" s="138"/>
      <c r="AF959" s="138"/>
      <c r="AG959" s="138"/>
      <c r="AH959" s="138"/>
      <c r="AI959" s="138"/>
      <c r="AJ959" s="138"/>
    </row>
    <row r="960" ht="28.5" customHeight="1">
      <c r="A960" s="78">
        <v>956.0</v>
      </c>
      <c r="B960" s="118" t="s">
        <v>1523</v>
      </c>
      <c r="C960" s="118" t="s">
        <v>1536</v>
      </c>
      <c r="D960" s="180" t="s">
        <v>1702</v>
      </c>
      <c r="E960" s="180" t="s">
        <v>2185</v>
      </c>
      <c r="F960" s="128" t="s">
        <v>2190</v>
      </c>
      <c r="G960" s="181">
        <v>44784.0</v>
      </c>
      <c r="H960" s="180" t="s">
        <v>2191</v>
      </c>
      <c r="I960" s="180" t="s">
        <v>2192</v>
      </c>
      <c r="J960" s="180" t="s">
        <v>147</v>
      </c>
      <c r="K960" s="180"/>
      <c r="L960" s="180" t="s">
        <v>352</v>
      </c>
      <c r="M960" s="180" t="s">
        <v>147</v>
      </c>
      <c r="N960" s="131"/>
      <c r="O960" s="132"/>
      <c r="P960" s="94" t="s">
        <v>2193</v>
      </c>
      <c r="Q960" s="149"/>
      <c r="R960" s="138"/>
      <c r="S960" s="138"/>
      <c r="T960" s="138"/>
      <c r="U960" s="138"/>
      <c r="V960" s="138"/>
      <c r="W960" s="138"/>
      <c r="X960" s="138"/>
      <c r="Y960" s="138"/>
      <c r="Z960" s="138"/>
      <c r="AA960" s="138"/>
      <c r="AB960" s="138"/>
      <c r="AC960" s="138"/>
      <c r="AD960" s="138"/>
      <c r="AE960" s="138"/>
      <c r="AF960" s="138"/>
      <c r="AG960" s="138"/>
      <c r="AH960" s="138"/>
      <c r="AI960" s="138"/>
      <c r="AJ960" s="138"/>
    </row>
    <row r="961" ht="28.5" customHeight="1">
      <c r="A961" s="78">
        <v>957.0</v>
      </c>
      <c r="B961" s="118" t="s">
        <v>1523</v>
      </c>
      <c r="C961" s="118" t="s">
        <v>1536</v>
      </c>
      <c r="D961" s="180" t="s">
        <v>144</v>
      </c>
      <c r="E961" s="130" t="s">
        <v>1435</v>
      </c>
      <c r="F961" s="128">
        <v>1112.0</v>
      </c>
      <c r="G961" s="181">
        <v>39078.0</v>
      </c>
      <c r="H961" s="180" t="s">
        <v>2194</v>
      </c>
      <c r="I961" s="180"/>
      <c r="J961" s="180" t="s">
        <v>147</v>
      </c>
      <c r="K961" s="180"/>
      <c r="L961" s="180" t="s">
        <v>352</v>
      </c>
      <c r="M961" s="180" t="s">
        <v>147</v>
      </c>
      <c r="N961" s="131"/>
      <c r="O961" s="132"/>
      <c r="P961" s="94" t="s">
        <v>2195</v>
      </c>
      <c r="Q961" s="149"/>
      <c r="R961" s="138"/>
      <c r="S961" s="138"/>
      <c r="T961" s="138"/>
      <c r="U961" s="138"/>
      <c r="V961" s="138"/>
      <c r="W961" s="138"/>
      <c r="X961" s="138"/>
      <c r="Y961" s="138"/>
      <c r="Z961" s="138"/>
      <c r="AA961" s="138"/>
      <c r="AB961" s="138"/>
      <c r="AC961" s="138"/>
      <c r="AD961" s="138"/>
      <c r="AE961" s="138"/>
      <c r="AF961" s="138"/>
      <c r="AG961" s="138"/>
      <c r="AH961" s="138"/>
      <c r="AI961" s="138"/>
      <c r="AJ961" s="138"/>
    </row>
    <row r="962" ht="28.5" customHeight="1">
      <c r="A962" s="78">
        <v>958.0</v>
      </c>
      <c r="B962" s="118" t="s">
        <v>1523</v>
      </c>
      <c r="C962" s="118" t="s">
        <v>1536</v>
      </c>
      <c r="D962" s="180" t="s">
        <v>144</v>
      </c>
      <c r="E962" s="130" t="s">
        <v>1435</v>
      </c>
      <c r="F962" s="128">
        <v>2103.0</v>
      </c>
      <c r="G962" s="181">
        <v>44392.0</v>
      </c>
      <c r="H962" s="180" t="s">
        <v>2196</v>
      </c>
      <c r="I962" s="180"/>
      <c r="J962" s="180" t="s">
        <v>147</v>
      </c>
      <c r="K962" s="180"/>
      <c r="L962" s="180" t="s">
        <v>352</v>
      </c>
      <c r="M962" s="180" t="s">
        <v>147</v>
      </c>
      <c r="N962" s="131"/>
      <c r="O962" s="132"/>
      <c r="P962" s="94" t="s">
        <v>2197</v>
      </c>
      <c r="Q962" s="149"/>
      <c r="R962" s="138"/>
      <c r="S962" s="138"/>
      <c r="T962" s="138"/>
      <c r="U962" s="138"/>
      <c r="V962" s="138"/>
      <c r="W962" s="138"/>
      <c r="X962" s="138"/>
      <c r="Y962" s="138"/>
      <c r="Z962" s="138"/>
      <c r="AA962" s="138"/>
      <c r="AB962" s="138"/>
      <c r="AC962" s="138"/>
      <c r="AD962" s="138"/>
      <c r="AE962" s="138"/>
      <c r="AF962" s="138"/>
      <c r="AG962" s="138"/>
      <c r="AH962" s="138"/>
      <c r="AI962" s="138"/>
      <c r="AJ962" s="138"/>
    </row>
    <row r="963" ht="28.5" customHeight="1">
      <c r="A963" s="78">
        <v>959.0</v>
      </c>
      <c r="B963" s="118" t="s">
        <v>1523</v>
      </c>
      <c r="C963" s="118" t="s">
        <v>1536</v>
      </c>
      <c r="D963" s="180" t="s">
        <v>1702</v>
      </c>
      <c r="E963" s="180" t="s">
        <v>2185</v>
      </c>
      <c r="F963" s="128" t="s">
        <v>2198</v>
      </c>
      <c r="G963" s="181">
        <v>43993.0</v>
      </c>
      <c r="H963" s="180" t="s">
        <v>2191</v>
      </c>
      <c r="I963" s="180" t="s">
        <v>2199</v>
      </c>
      <c r="J963" s="180" t="s">
        <v>147</v>
      </c>
      <c r="K963" s="180"/>
      <c r="L963" s="180" t="s">
        <v>352</v>
      </c>
      <c r="M963" s="180" t="s">
        <v>147</v>
      </c>
      <c r="N963" s="131"/>
      <c r="O963" s="132"/>
      <c r="P963" s="94" t="s">
        <v>2200</v>
      </c>
      <c r="Q963" s="149"/>
      <c r="R963" s="138"/>
      <c r="S963" s="138"/>
      <c r="T963" s="138"/>
      <c r="U963" s="138"/>
      <c r="V963" s="138"/>
      <c r="W963" s="138"/>
      <c r="X963" s="138"/>
      <c r="Y963" s="138"/>
      <c r="Z963" s="138"/>
      <c r="AA963" s="138"/>
      <c r="AB963" s="138"/>
      <c r="AC963" s="138"/>
      <c r="AD963" s="138"/>
      <c r="AE963" s="138"/>
      <c r="AF963" s="138"/>
      <c r="AG963" s="138"/>
      <c r="AH963" s="138"/>
      <c r="AI963" s="138"/>
      <c r="AJ963" s="138"/>
    </row>
    <row r="964" ht="28.5" customHeight="1">
      <c r="A964" s="78">
        <v>960.0</v>
      </c>
      <c r="B964" s="180" t="s">
        <v>1466</v>
      </c>
      <c r="C964" s="118" t="s">
        <v>2201</v>
      </c>
      <c r="D964" s="180" t="s">
        <v>230</v>
      </c>
      <c r="E964" s="180" t="s">
        <v>2135</v>
      </c>
      <c r="F964" s="128">
        <v>728.0</v>
      </c>
      <c r="G964" s="181">
        <v>45065.0</v>
      </c>
      <c r="H964" s="180" t="s">
        <v>2202</v>
      </c>
      <c r="I964" s="180"/>
      <c r="J964" s="180" t="s">
        <v>147</v>
      </c>
      <c r="K964" s="180"/>
      <c r="L964" s="180" t="s">
        <v>638</v>
      </c>
      <c r="M964" s="180" t="s">
        <v>383</v>
      </c>
      <c r="N964" s="131"/>
      <c r="O964" s="132"/>
      <c r="P964" s="94" t="s">
        <v>2203</v>
      </c>
      <c r="Q964" s="149"/>
      <c r="R964" s="138"/>
      <c r="S964" s="138"/>
      <c r="T964" s="138"/>
      <c r="U964" s="138"/>
      <c r="V964" s="138"/>
      <c r="W964" s="138"/>
      <c r="X964" s="138"/>
      <c r="Y964" s="138"/>
      <c r="Z964" s="138"/>
      <c r="AA964" s="138"/>
      <c r="AB964" s="138"/>
      <c r="AC964" s="138"/>
      <c r="AD964" s="138"/>
      <c r="AE964" s="138"/>
      <c r="AF964" s="138"/>
      <c r="AG964" s="138"/>
      <c r="AH964" s="138"/>
      <c r="AI964" s="138"/>
      <c r="AJ964" s="138"/>
    </row>
    <row r="965" ht="28.5" customHeight="1">
      <c r="A965" s="171">
        <v>961.0</v>
      </c>
      <c r="B965" s="180" t="s">
        <v>1466</v>
      </c>
      <c r="C965" s="118" t="s">
        <v>2201</v>
      </c>
      <c r="D965" s="180" t="s">
        <v>230</v>
      </c>
      <c r="E965" s="180" t="s">
        <v>2135</v>
      </c>
      <c r="F965" s="128">
        <v>2388.0</v>
      </c>
      <c r="G965" s="181">
        <v>42531.0</v>
      </c>
      <c r="H965" s="180" t="s">
        <v>2204</v>
      </c>
      <c r="I965" s="180"/>
      <c r="J965" s="180" t="s">
        <v>147</v>
      </c>
      <c r="K965" s="180"/>
      <c r="L965" s="180" t="s">
        <v>148</v>
      </c>
      <c r="M965" s="180"/>
      <c r="N965" s="131" t="s">
        <v>147</v>
      </c>
      <c r="O965" s="132"/>
      <c r="P965" s="94"/>
      <c r="Q965" s="149"/>
      <c r="R965" s="138"/>
      <c r="S965" s="138"/>
      <c r="T965" s="138"/>
      <c r="U965" s="138"/>
      <c r="V965" s="138"/>
      <c r="W965" s="138"/>
      <c r="X965" s="138"/>
      <c r="Y965" s="138"/>
      <c r="Z965" s="138"/>
      <c r="AA965" s="138"/>
      <c r="AB965" s="138"/>
      <c r="AC965" s="138"/>
      <c r="AD965" s="138"/>
      <c r="AE965" s="138"/>
      <c r="AF965" s="138"/>
      <c r="AG965" s="138"/>
      <c r="AH965" s="138"/>
      <c r="AI965" s="138"/>
      <c r="AJ965" s="138"/>
    </row>
    <row r="966" ht="28.5" customHeight="1">
      <c r="A966" s="78">
        <v>962.0</v>
      </c>
      <c r="B966" s="180" t="s">
        <v>1466</v>
      </c>
      <c r="C966" s="118" t="s">
        <v>2201</v>
      </c>
      <c r="D966" s="180" t="s">
        <v>161</v>
      </c>
      <c r="E966" s="180" t="s">
        <v>1913</v>
      </c>
      <c r="F966" s="128">
        <v>36.0</v>
      </c>
      <c r="G966" s="181">
        <v>42381.0</v>
      </c>
      <c r="H966" s="180" t="s">
        <v>2205</v>
      </c>
      <c r="I966" s="180" t="s">
        <v>2206</v>
      </c>
      <c r="J966" s="180" t="s">
        <v>147</v>
      </c>
      <c r="K966" s="180"/>
      <c r="L966" s="180" t="s">
        <v>148</v>
      </c>
      <c r="M966" s="180" t="s">
        <v>383</v>
      </c>
      <c r="N966" s="131"/>
      <c r="O966" s="132"/>
      <c r="P966" s="94"/>
      <c r="Q966" s="149"/>
      <c r="R966" s="138"/>
      <c r="S966" s="138"/>
      <c r="T966" s="138"/>
      <c r="U966" s="138"/>
      <c r="V966" s="138"/>
      <c r="W966" s="138"/>
      <c r="X966" s="138"/>
      <c r="Y966" s="138"/>
      <c r="Z966" s="138"/>
      <c r="AA966" s="138"/>
      <c r="AB966" s="138"/>
      <c r="AC966" s="138"/>
      <c r="AD966" s="138"/>
      <c r="AE966" s="138"/>
      <c r="AF966" s="138"/>
      <c r="AG966" s="138"/>
      <c r="AH966" s="138"/>
      <c r="AI966" s="138"/>
      <c r="AJ966" s="138"/>
    </row>
    <row r="967" ht="28.5" customHeight="1">
      <c r="A967" s="78">
        <v>963.0</v>
      </c>
      <c r="B967" s="180" t="s">
        <v>1466</v>
      </c>
      <c r="C967" s="118" t="s">
        <v>2201</v>
      </c>
      <c r="D967" s="180" t="s">
        <v>1702</v>
      </c>
      <c r="E967" s="180" t="s">
        <v>2185</v>
      </c>
      <c r="F967" s="128" t="s">
        <v>2207</v>
      </c>
      <c r="G967" s="130" t="s">
        <v>2208</v>
      </c>
      <c r="H967" s="130" t="s">
        <v>2209</v>
      </c>
      <c r="I967" s="130"/>
      <c r="J967" s="180" t="s">
        <v>147</v>
      </c>
      <c r="K967" s="130"/>
      <c r="L967" s="130" t="s">
        <v>148</v>
      </c>
      <c r="M967" s="130" t="s">
        <v>147</v>
      </c>
      <c r="N967" s="131"/>
      <c r="O967" s="132"/>
      <c r="P967" s="94" t="s">
        <v>2210</v>
      </c>
      <c r="Q967" s="149"/>
      <c r="R967" s="138"/>
      <c r="S967" s="138"/>
      <c r="T967" s="138"/>
      <c r="U967" s="138"/>
      <c r="V967" s="138"/>
      <c r="W967" s="138"/>
      <c r="X967" s="138"/>
      <c r="Y967" s="138"/>
      <c r="Z967" s="138"/>
      <c r="AA967" s="138"/>
      <c r="AB967" s="138"/>
      <c r="AC967" s="138"/>
      <c r="AD967" s="138"/>
      <c r="AE967" s="138"/>
      <c r="AF967" s="138"/>
      <c r="AG967" s="138"/>
      <c r="AH967" s="138"/>
      <c r="AI967" s="138"/>
      <c r="AJ967" s="138"/>
    </row>
    <row r="968" ht="28.5" customHeight="1">
      <c r="A968" s="78">
        <v>964.0</v>
      </c>
      <c r="B968" s="180" t="s">
        <v>1466</v>
      </c>
      <c r="C968" s="118" t="s">
        <v>2201</v>
      </c>
      <c r="D968" s="180" t="s">
        <v>1702</v>
      </c>
      <c r="E968" s="180" t="s">
        <v>2185</v>
      </c>
      <c r="F968" s="128" t="s">
        <v>2211</v>
      </c>
      <c r="G968" s="129">
        <v>44644.0</v>
      </c>
      <c r="H968" s="130" t="s">
        <v>2212</v>
      </c>
      <c r="I968" s="130"/>
      <c r="J968" s="180" t="s">
        <v>147</v>
      </c>
      <c r="K968" s="130"/>
      <c r="L968" s="130" t="s">
        <v>148</v>
      </c>
      <c r="M968" s="130" t="s">
        <v>147</v>
      </c>
      <c r="N968" s="131"/>
      <c r="O968" s="132"/>
      <c r="P968" s="94" t="s">
        <v>2213</v>
      </c>
      <c r="Q968" s="149"/>
      <c r="R968" s="138"/>
      <c r="S968" s="138"/>
      <c r="T968" s="138"/>
      <c r="U968" s="138"/>
      <c r="V968" s="138"/>
      <c r="W968" s="138"/>
      <c r="X968" s="138"/>
      <c r="Y968" s="138"/>
      <c r="Z968" s="138"/>
      <c r="AA968" s="138"/>
      <c r="AB968" s="138"/>
      <c r="AC968" s="138"/>
      <c r="AD968" s="138"/>
      <c r="AE968" s="138"/>
      <c r="AF968" s="138"/>
      <c r="AG968" s="138"/>
      <c r="AH968" s="138"/>
      <c r="AI968" s="138"/>
      <c r="AJ968" s="138"/>
    </row>
    <row r="969" ht="28.5" customHeight="1">
      <c r="A969" s="171">
        <v>965.0</v>
      </c>
      <c r="B969" s="180" t="s">
        <v>494</v>
      </c>
      <c r="C969" s="118" t="s">
        <v>495</v>
      </c>
      <c r="D969" s="180" t="s">
        <v>161</v>
      </c>
      <c r="E969" s="180" t="s">
        <v>2214</v>
      </c>
      <c r="F969" s="128">
        <v>29.0</v>
      </c>
      <c r="G969" s="129">
        <v>42018.0</v>
      </c>
      <c r="H969" s="130" t="s">
        <v>2215</v>
      </c>
      <c r="I969" s="130"/>
      <c r="J969" s="180" t="s">
        <v>147</v>
      </c>
      <c r="K969" s="130"/>
      <c r="L969" s="130" t="s">
        <v>148</v>
      </c>
      <c r="M969" s="130" t="s">
        <v>147</v>
      </c>
      <c r="N969" s="131"/>
      <c r="O969" s="132"/>
      <c r="P969" s="94" t="s">
        <v>2216</v>
      </c>
      <c r="Q969" s="149"/>
      <c r="R969" s="138"/>
      <c r="S969" s="138"/>
      <c r="T969" s="138"/>
      <c r="U969" s="138"/>
      <c r="V969" s="138"/>
      <c r="W969" s="138"/>
      <c r="X969" s="138"/>
      <c r="Y969" s="138"/>
      <c r="Z969" s="138"/>
      <c r="AA969" s="138"/>
      <c r="AB969" s="138"/>
      <c r="AC969" s="138"/>
      <c r="AD969" s="138"/>
      <c r="AE969" s="138"/>
      <c r="AF969" s="138"/>
      <c r="AG969" s="138"/>
      <c r="AH969" s="138"/>
      <c r="AI969" s="138"/>
      <c r="AJ969" s="138"/>
    </row>
    <row r="970" ht="28.5" customHeight="1">
      <c r="A970" s="78">
        <v>966.0</v>
      </c>
      <c r="B970" s="180" t="s">
        <v>494</v>
      </c>
      <c r="C970" s="118" t="s">
        <v>495</v>
      </c>
      <c r="D970" s="180" t="s">
        <v>504</v>
      </c>
      <c r="E970" s="184" t="s">
        <v>501</v>
      </c>
      <c r="F970" s="128">
        <v>4.0</v>
      </c>
      <c r="G970" s="129">
        <v>43585.0</v>
      </c>
      <c r="H970" s="130" t="s">
        <v>2217</v>
      </c>
      <c r="I970" s="130"/>
      <c r="J970" s="180" t="s">
        <v>147</v>
      </c>
      <c r="K970" s="130"/>
      <c r="L970" s="130" t="s">
        <v>148</v>
      </c>
      <c r="M970" s="130"/>
      <c r="N970" s="131"/>
      <c r="O970" s="132" t="s">
        <v>147</v>
      </c>
      <c r="P970" s="91" t="s">
        <v>503</v>
      </c>
      <c r="Q970" s="125"/>
      <c r="R970" s="126"/>
      <c r="S970" s="126"/>
      <c r="T970" s="126"/>
      <c r="U970" s="126"/>
      <c r="V970" s="126"/>
      <c r="W970" s="126"/>
      <c r="X970" s="126"/>
      <c r="Y970" s="126"/>
      <c r="Z970" s="126"/>
      <c r="AA970" s="126"/>
      <c r="AB970" s="126"/>
      <c r="AC970" s="126"/>
      <c r="AD970" s="126"/>
      <c r="AE970" s="126"/>
      <c r="AF970" s="126"/>
      <c r="AG970" s="126"/>
      <c r="AH970" s="126"/>
      <c r="AI970" s="126"/>
      <c r="AJ970" s="126"/>
    </row>
    <row r="971" ht="28.5" customHeight="1">
      <c r="A971" s="78">
        <v>967.0</v>
      </c>
      <c r="B971" s="180" t="s">
        <v>494</v>
      </c>
      <c r="C971" s="118" t="s">
        <v>495</v>
      </c>
      <c r="D971" s="180" t="s">
        <v>271</v>
      </c>
      <c r="E971" s="180" t="s">
        <v>2218</v>
      </c>
      <c r="F971" s="128">
        <v>12.0</v>
      </c>
      <c r="G971" s="129">
        <v>38007.0</v>
      </c>
      <c r="H971" s="130" t="s">
        <v>2219</v>
      </c>
      <c r="I971" s="130" t="s">
        <v>2220</v>
      </c>
      <c r="J971" s="180" t="s">
        <v>147</v>
      </c>
      <c r="K971" s="130"/>
      <c r="L971" s="130" t="s">
        <v>148</v>
      </c>
      <c r="M971" s="130" t="s">
        <v>147</v>
      </c>
      <c r="N971" s="131"/>
      <c r="O971" s="132"/>
      <c r="P971" s="94"/>
      <c r="Q971" s="149"/>
      <c r="R971" s="138"/>
      <c r="S971" s="138"/>
      <c r="T971" s="138"/>
      <c r="U971" s="138"/>
      <c r="V971" s="138"/>
      <c r="W971" s="138"/>
      <c r="X971" s="138"/>
      <c r="Y971" s="138"/>
      <c r="Z971" s="138"/>
      <c r="AA971" s="138"/>
      <c r="AB971" s="138"/>
      <c r="AC971" s="138"/>
      <c r="AD971" s="138"/>
      <c r="AE971" s="138"/>
      <c r="AF971" s="138"/>
      <c r="AG971" s="138"/>
      <c r="AH971" s="138"/>
      <c r="AI971" s="138"/>
      <c r="AJ971" s="138"/>
    </row>
    <row r="972" ht="28.5" customHeight="1">
      <c r="A972" s="78">
        <v>968.0</v>
      </c>
      <c r="B972" s="185" t="s">
        <v>770</v>
      </c>
      <c r="C972" s="119" t="s">
        <v>817</v>
      </c>
      <c r="D972" s="186" t="s">
        <v>144</v>
      </c>
      <c r="E972" s="115" t="s">
        <v>1435</v>
      </c>
      <c r="F972" s="120">
        <v>2347.0</v>
      </c>
      <c r="G972" s="121">
        <v>45330.0</v>
      </c>
      <c r="H972" s="122" t="s">
        <v>2221</v>
      </c>
      <c r="I972" s="122" t="s">
        <v>2222</v>
      </c>
      <c r="J972" s="185" t="s">
        <v>147</v>
      </c>
      <c r="K972" s="122"/>
      <c r="L972" s="122" t="s">
        <v>148</v>
      </c>
      <c r="M972" s="122" t="s">
        <v>147</v>
      </c>
      <c r="N972" s="123"/>
      <c r="O972" s="124"/>
      <c r="P972" s="187" t="s">
        <v>2223</v>
      </c>
      <c r="Q972" s="125"/>
      <c r="R972" s="126"/>
      <c r="S972" s="126"/>
      <c r="T972" s="126"/>
      <c r="U972" s="126"/>
      <c r="V972" s="126"/>
      <c r="W972" s="126"/>
      <c r="X972" s="126"/>
      <c r="Y972" s="126"/>
      <c r="Z972" s="126"/>
      <c r="AA972" s="126"/>
      <c r="AB972" s="126"/>
      <c r="AC972" s="126"/>
      <c r="AD972" s="126"/>
      <c r="AE972" s="126"/>
      <c r="AF972" s="126"/>
      <c r="AG972" s="126"/>
      <c r="AH972" s="126"/>
      <c r="AI972" s="126"/>
      <c r="AJ972" s="126"/>
    </row>
    <row r="973" ht="28.5" customHeight="1">
      <c r="A973" s="171">
        <v>969.0</v>
      </c>
      <c r="B973" s="180" t="s">
        <v>770</v>
      </c>
      <c r="C973" s="118" t="s">
        <v>817</v>
      </c>
      <c r="D973" s="188" t="s">
        <v>144</v>
      </c>
      <c r="E973" s="189" t="s">
        <v>1435</v>
      </c>
      <c r="F973" s="128">
        <v>2357.0</v>
      </c>
      <c r="G973" s="129">
        <v>45441.0</v>
      </c>
      <c r="H973" s="130" t="s">
        <v>2224</v>
      </c>
      <c r="I973" s="190" t="s">
        <v>2225</v>
      </c>
      <c r="J973" s="180" t="s">
        <v>147</v>
      </c>
      <c r="K973" s="130"/>
      <c r="L973" s="130" t="s">
        <v>148</v>
      </c>
      <c r="M973" s="130" t="s">
        <v>147</v>
      </c>
      <c r="N973" s="131"/>
      <c r="O973" s="132"/>
      <c r="P973" s="191" t="s">
        <v>2226</v>
      </c>
      <c r="Q973" s="125"/>
      <c r="R973" s="126"/>
      <c r="S973" s="126"/>
      <c r="T973" s="126"/>
      <c r="U973" s="126"/>
      <c r="V973" s="126"/>
      <c r="W973" s="126"/>
      <c r="X973" s="126"/>
      <c r="Y973" s="126"/>
      <c r="Z973" s="126"/>
      <c r="AA973" s="126"/>
      <c r="AB973" s="126"/>
      <c r="AC973" s="126"/>
      <c r="AD973" s="126"/>
      <c r="AE973" s="126"/>
      <c r="AF973" s="126"/>
      <c r="AG973" s="126"/>
      <c r="AH973" s="126"/>
      <c r="AI973" s="126"/>
      <c r="AJ973" s="126"/>
    </row>
    <row r="974" ht="28.5" customHeight="1">
      <c r="A974" s="78">
        <v>970.0</v>
      </c>
      <c r="B974" s="180" t="s">
        <v>770</v>
      </c>
      <c r="C974" s="118" t="s">
        <v>817</v>
      </c>
      <c r="D974" s="180" t="s">
        <v>161</v>
      </c>
      <c r="E974" s="180" t="s">
        <v>2227</v>
      </c>
      <c r="F974" s="128">
        <v>243.0</v>
      </c>
      <c r="G974" s="129">
        <v>45351.0</v>
      </c>
      <c r="H974" s="130" t="s">
        <v>2228</v>
      </c>
      <c r="I974" s="190" t="s">
        <v>2229</v>
      </c>
      <c r="J974" s="180" t="s">
        <v>147</v>
      </c>
      <c r="K974" s="130"/>
      <c r="L974" s="130" t="s">
        <v>148</v>
      </c>
      <c r="M974" s="130" t="s">
        <v>147</v>
      </c>
      <c r="N974" s="131"/>
      <c r="O974" s="132"/>
      <c r="P974" s="94"/>
      <c r="Q974" s="125"/>
      <c r="R974" s="126"/>
      <c r="S974" s="126"/>
      <c r="T974" s="126"/>
      <c r="U974" s="126"/>
      <c r="V974" s="126"/>
      <c r="W974" s="126"/>
      <c r="X974" s="126"/>
      <c r="Y974" s="126"/>
      <c r="Z974" s="126"/>
      <c r="AA974" s="126"/>
      <c r="AB974" s="126"/>
      <c r="AC974" s="126"/>
      <c r="AD974" s="126"/>
      <c r="AE974" s="126"/>
      <c r="AF974" s="126"/>
      <c r="AG974" s="126"/>
      <c r="AH974" s="126"/>
      <c r="AI974" s="126"/>
      <c r="AJ974" s="126"/>
    </row>
    <row r="975" ht="28.5" customHeight="1">
      <c r="A975" s="78">
        <v>971.0</v>
      </c>
      <c r="B975" s="180" t="s">
        <v>1247</v>
      </c>
      <c r="C975" s="118" t="s">
        <v>1243</v>
      </c>
      <c r="D975" s="180" t="s">
        <v>230</v>
      </c>
      <c r="E975" s="180" t="s">
        <v>2230</v>
      </c>
      <c r="F975" s="128">
        <v>431.0</v>
      </c>
      <c r="G975" s="129">
        <v>45135.0</v>
      </c>
      <c r="H975" s="130" t="s">
        <v>2231</v>
      </c>
      <c r="I975" s="190" t="s">
        <v>2232</v>
      </c>
      <c r="J975" s="180" t="s">
        <v>147</v>
      </c>
      <c r="K975" s="130"/>
      <c r="L975" s="130" t="s">
        <v>148</v>
      </c>
      <c r="M975" s="130" t="s">
        <v>147</v>
      </c>
      <c r="N975" s="131"/>
      <c r="O975" s="132"/>
      <c r="P975" s="94"/>
      <c r="Q975" s="125"/>
      <c r="R975" s="126"/>
      <c r="S975" s="126"/>
      <c r="T975" s="126"/>
      <c r="U975" s="126"/>
      <c r="V975" s="126"/>
      <c r="W975" s="126"/>
      <c r="X975" s="126"/>
      <c r="Y975" s="126"/>
      <c r="Z975" s="126"/>
      <c r="AA975" s="126"/>
      <c r="AB975" s="126"/>
      <c r="AC975" s="126"/>
      <c r="AD975" s="126"/>
      <c r="AE975" s="126"/>
      <c r="AF975" s="126"/>
      <c r="AG975" s="126"/>
      <c r="AH975" s="126"/>
      <c r="AI975" s="126"/>
      <c r="AJ975" s="126"/>
    </row>
    <row r="976" ht="28.5" customHeight="1">
      <c r="A976" s="78">
        <v>972.0</v>
      </c>
      <c r="B976" s="180" t="s">
        <v>1523</v>
      </c>
      <c r="C976" s="118" t="s">
        <v>143</v>
      </c>
      <c r="D976" s="180" t="s">
        <v>161</v>
      </c>
      <c r="E976" s="180" t="s">
        <v>2227</v>
      </c>
      <c r="F976" s="128">
        <v>457.0</v>
      </c>
      <c r="G976" s="129">
        <v>45392.0</v>
      </c>
      <c r="H976" s="130" t="s">
        <v>2233</v>
      </c>
      <c r="I976" s="190" t="s">
        <v>2234</v>
      </c>
      <c r="J976" s="180" t="s">
        <v>147</v>
      </c>
      <c r="K976" s="130"/>
      <c r="L976" s="130" t="s">
        <v>2235</v>
      </c>
      <c r="M976" s="130" t="s">
        <v>147</v>
      </c>
      <c r="N976" s="131"/>
      <c r="O976" s="132"/>
      <c r="P976" s="137" t="s">
        <v>2236</v>
      </c>
      <c r="Q976" s="125"/>
      <c r="R976" s="126"/>
      <c r="S976" s="126"/>
      <c r="T976" s="126"/>
      <c r="U976" s="126"/>
      <c r="V976" s="126"/>
      <c r="W976" s="126"/>
      <c r="X976" s="126"/>
      <c r="Y976" s="126"/>
      <c r="Z976" s="126"/>
      <c r="AA976" s="126"/>
      <c r="AB976" s="126"/>
      <c r="AC976" s="126"/>
      <c r="AD976" s="126"/>
      <c r="AE976" s="126"/>
      <c r="AF976" s="126"/>
      <c r="AG976" s="126"/>
      <c r="AH976" s="126"/>
      <c r="AI976" s="126"/>
      <c r="AJ976" s="126"/>
    </row>
    <row r="977" ht="28.5" customHeight="1">
      <c r="A977" s="171">
        <v>973.0</v>
      </c>
      <c r="B977" s="180" t="s">
        <v>1466</v>
      </c>
      <c r="C977" s="118" t="s">
        <v>1658</v>
      </c>
      <c r="D977" s="180" t="s">
        <v>161</v>
      </c>
      <c r="E977" s="180" t="s">
        <v>2227</v>
      </c>
      <c r="F977" s="128">
        <v>533.0</v>
      </c>
      <c r="G977" s="129">
        <v>45411.0</v>
      </c>
      <c r="H977" s="130" t="s">
        <v>2237</v>
      </c>
      <c r="I977" s="190" t="s">
        <v>2238</v>
      </c>
      <c r="J977" s="180" t="s">
        <v>147</v>
      </c>
      <c r="K977" s="130"/>
      <c r="L977" s="77" t="s">
        <v>148</v>
      </c>
      <c r="M977" s="189" t="s">
        <v>147</v>
      </c>
      <c r="N977" s="131"/>
      <c r="O977" s="132"/>
      <c r="P977" s="137" t="s">
        <v>2239</v>
      </c>
      <c r="Q977" s="125"/>
      <c r="R977" s="126"/>
      <c r="S977" s="126"/>
      <c r="T977" s="126"/>
      <c r="U977" s="126"/>
      <c r="V977" s="126"/>
      <c r="W977" s="126"/>
      <c r="X977" s="126"/>
      <c r="Y977" s="126"/>
      <c r="Z977" s="126"/>
      <c r="AA977" s="126"/>
      <c r="AB977" s="126"/>
      <c r="AC977" s="126"/>
      <c r="AD977" s="126"/>
      <c r="AE977" s="126"/>
      <c r="AF977" s="126"/>
      <c r="AG977" s="126"/>
      <c r="AH977" s="126"/>
      <c r="AI977" s="126"/>
      <c r="AJ977" s="126"/>
    </row>
    <row r="978" ht="28.5" customHeight="1">
      <c r="A978" s="78">
        <v>974.0</v>
      </c>
      <c r="B978" s="180" t="s">
        <v>1466</v>
      </c>
      <c r="C978" s="118" t="s">
        <v>143</v>
      </c>
      <c r="D978" s="180" t="s">
        <v>230</v>
      </c>
      <c r="E978" s="130" t="s">
        <v>1902</v>
      </c>
      <c r="F978" s="128">
        <v>784.0</v>
      </c>
      <c r="G978" s="129">
        <v>45421.0</v>
      </c>
      <c r="H978" s="130" t="s">
        <v>2240</v>
      </c>
      <c r="I978" s="130" t="s">
        <v>2241</v>
      </c>
      <c r="J978" s="180" t="s">
        <v>147</v>
      </c>
      <c r="K978" s="130"/>
      <c r="L978" s="122" t="s">
        <v>2242</v>
      </c>
      <c r="M978" s="130" t="s">
        <v>147</v>
      </c>
      <c r="N978" s="131"/>
      <c r="O978" s="132"/>
      <c r="P978" s="137" t="s">
        <v>2243</v>
      </c>
      <c r="Q978" s="125"/>
      <c r="R978" s="126"/>
      <c r="S978" s="126"/>
      <c r="T978" s="126"/>
      <c r="U978" s="126"/>
      <c r="V978" s="126"/>
      <c r="W978" s="126"/>
      <c r="X978" s="126"/>
      <c r="Y978" s="126"/>
      <c r="Z978" s="126"/>
      <c r="AA978" s="126"/>
      <c r="AB978" s="126"/>
      <c r="AC978" s="126"/>
      <c r="AD978" s="126"/>
      <c r="AE978" s="126"/>
      <c r="AF978" s="126"/>
      <c r="AG978" s="126"/>
      <c r="AH978" s="126"/>
      <c r="AI978" s="126"/>
      <c r="AJ978" s="126"/>
    </row>
    <row r="979" ht="28.5" customHeight="1">
      <c r="A979" s="78">
        <v>975.0</v>
      </c>
      <c r="B979" s="180" t="s">
        <v>770</v>
      </c>
      <c r="C979" s="118" t="s">
        <v>817</v>
      </c>
      <c r="D979" s="180" t="s">
        <v>144</v>
      </c>
      <c r="E979" s="130" t="s">
        <v>1435</v>
      </c>
      <c r="F979" s="128">
        <v>2097.0</v>
      </c>
      <c r="G979" s="129">
        <v>44379.0</v>
      </c>
      <c r="H979" s="130" t="s">
        <v>2244</v>
      </c>
      <c r="I979" s="130" t="s">
        <v>2245</v>
      </c>
      <c r="J979" s="180" t="s">
        <v>147</v>
      </c>
      <c r="K979" s="130"/>
      <c r="L979" s="130" t="s">
        <v>2246</v>
      </c>
      <c r="M979" s="130" t="s">
        <v>147</v>
      </c>
      <c r="N979" s="131"/>
      <c r="O979" s="132"/>
      <c r="P979" s="137" t="s">
        <v>2247</v>
      </c>
      <c r="Q979" s="125"/>
      <c r="R979" s="126"/>
      <c r="S979" s="126"/>
      <c r="T979" s="126"/>
      <c r="U979" s="126"/>
      <c r="V979" s="126"/>
      <c r="W979" s="126"/>
      <c r="X979" s="126"/>
      <c r="Y979" s="126"/>
      <c r="Z979" s="126"/>
      <c r="AA979" s="126"/>
      <c r="AB979" s="126"/>
      <c r="AC979" s="126"/>
      <c r="AD979" s="126"/>
      <c r="AE979" s="126"/>
      <c r="AF979" s="126"/>
      <c r="AG979" s="126"/>
      <c r="AH979" s="126"/>
      <c r="AI979" s="126"/>
      <c r="AJ979" s="126"/>
    </row>
    <row r="980" ht="28.5" customHeight="1">
      <c r="A980" s="78">
        <v>976.0</v>
      </c>
      <c r="B980" s="180" t="s">
        <v>770</v>
      </c>
      <c r="C980" s="118" t="s">
        <v>817</v>
      </c>
      <c r="D980" s="180" t="s">
        <v>161</v>
      </c>
      <c r="E980" s="180" t="s">
        <v>2248</v>
      </c>
      <c r="F980" s="128">
        <v>1310.0</v>
      </c>
      <c r="G980" s="129">
        <v>44768.0</v>
      </c>
      <c r="H980" s="130" t="s">
        <v>2249</v>
      </c>
      <c r="I980" s="130" t="s">
        <v>2250</v>
      </c>
      <c r="J980" s="180" t="s">
        <v>147</v>
      </c>
      <c r="K980" s="130"/>
      <c r="L980" s="130" t="s">
        <v>2251</v>
      </c>
      <c r="M980" s="130" t="s">
        <v>147</v>
      </c>
      <c r="N980" s="131"/>
      <c r="O980" s="132"/>
      <c r="P980" s="137" t="s">
        <v>2252</v>
      </c>
      <c r="Q980" s="125"/>
      <c r="R980" s="126"/>
      <c r="S980" s="126"/>
      <c r="T980" s="126"/>
      <c r="U980" s="126"/>
      <c r="V980" s="126"/>
      <c r="W980" s="126"/>
      <c r="X980" s="126"/>
      <c r="Y980" s="126"/>
      <c r="Z980" s="126"/>
      <c r="AA980" s="126"/>
      <c r="AB980" s="126"/>
      <c r="AC980" s="126"/>
      <c r="AD980" s="126"/>
      <c r="AE980" s="126"/>
      <c r="AF980" s="126"/>
      <c r="AG980" s="126"/>
      <c r="AH980" s="126"/>
      <c r="AI980" s="126"/>
      <c r="AJ980" s="126"/>
    </row>
    <row r="981" ht="28.5" customHeight="1">
      <c r="A981" s="171">
        <v>977.0</v>
      </c>
      <c r="B981" s="180" t="s">
        <v>770</v>
      </c>
      <c r="C981" s="118" t="s">
        <v>817</v>
      </c>
      <c r="D981" s="180" t="s">
        <v>230</v>
      </c>
      <c r="E981" s="130" t="s">
        <v>1594</v>
      </c>
      <c r="F981" s="128">
        <v>4.0</v>
      </c>
      <c r="G981" s="129">
        <v>45427.0</v>
      </c>
      <c r="H981" s="130" t="s">
        <v>2253</v>
      </c>
      <c r="I981" s="130"/>
      <c r="J981" s="180"/>
      <c r="K981" s="130" t="s">
        <v>147</v>
      </c>
      <c r="L981" s="130" t="s">
        <v>148</v>
      </c>
      <c r="M981" s="130" t="s">
        <v>147</v>
      </c>
      <c r="N981" s="131"/>
      <c r="O981" s="132"/>
      <c r="P981" s="94" t="s">
        <v>2254</v>
      </c>
      <c r="Q981" s="125"/>
      <c r="R981" s="126"/>
      <c r="S981" s="126"/>
      <c r="T981" s="126"/>
      <c r="U981" s="126"/>
      <c r="V981" s="126"/>
      <c r="W981" s="126"/>
      <c r="X981" s="126"/>
      <c r="Y981" s="126"/>
      <c r="Z981" s="126"/>
      <c r="AA981" s="126"/>
      <c r="AB981" s="126"/>
      <c r="AC981" s="126"/>
      <c r="AD981" s="126"/>
      <c r="AE981" s="126"/>
      <c r="AF981" s="126"/>
      <c r="AG981" s="126"/>
      <c r="AH981" s="126"/>
      <c r="AI981" s="126"/>
      <c r="AJ981" s="126"/>
    </row>
    <row r="982" ht="28.5" customHeight="1">
      <c r="A982" s="78">
        <v>978.0</v>
      </c>
      <c r="B982" s="180" t="s">
        <v>1523</v>
      </c>
      <c r="C982" s="118" t="s">
        <v>1536</v>
      </c>
      <c r="D982" s="180" t="s">
        <v>1702</v>
      </c>
      <c r="E982" s="180" t="s">
        <v>2158</v>
      </c>
      <c r="F982" s="128" t="s">
        <v>2255</v>
      </c>
      <c r="G982" s="129">
        <v>45322.0</v>
      </c>
      <c r="H982" s="130" t="s">
        <v>2256</v>
      </c>
      <c r="I982" s="130" t="s">
        <v>2257</v>
      </c>
      <c r="J982" s="180" t="s">
        <v>147</v>
      </c>
      <c r="K982" s="130"/>
      <c r="L982" s="130" t="s">
        <v>148</v>
      </c>
      <c r="M982" s="130" t="s">
        <v>147</v>
      </c>
      <c r="N982" s="131"/>
      <c r="O982" s="132"/>
      <c r="P982" s="94" t="s">
        <v>2258</v>
      </c>
      <c r="Q982" s="125"/>
      <c r="R982" s="126"/>
      <c r="S982" s="126"/>
      <c r="T982" s="126"/>
      <c r="U982" s="126"/>
      <c r="V982" s="126"/>
      <c r="W982" s="126"/>
      <c r="X982" s="126"/>
      <c r="Y982" s="126"/>
      <c r="Z982" s="126"/>
      <c r="AA982" s="126"/>
      <c r="AB982" s="126"/>
      <c r="AC982" s="126"/>
      <c r="AD982" s="126"/>
      <c r="AE982" s="126"/>
      <c r="AF982" s="126"/>
      <c r="AG982" s="126"/>
      <c r="AH982" s="126"/>
      <c r="AI982" s="126"/>
      <c r="AJ982" s="126"/>
    </row>
    <row r="983" ht="28.5" customHeight="1">
      <c r="A983" s="78">
        <v>979.0</v>
      </c>
      <c r="B983" s="180" t="s">
        <v>1523</v>
      </c>
      <c r="C983" s="118" t="s">
        <v>1536</v>
      </c>
      <c r="D983" s="180" t="s">
        <v>1702</v>
      </c>
      <c r="E983" s="180" t="s">
        <v>2158</v>
      </c>
      <c r="F983" s="128" t="s">
        <v>2259</v>
      </c>
      <c r="G983" s="129">
        <v>44790.0</v>
      </c>
      <c r="H983" s="130" t="s">
        <v>2260</v>
      </c>
      <c r="I983" s="130" t="s">
        <v>2261</v>
      </c>
      <c r="J983" s="180" t="s">
        <v>147</v>
      </c>
      <c r="K983" s="130"/>
      <c r="L983" s="130" t="s">
        <v>148</v>
      </c>
      <c r="M983" s="130" t="s">
        <v>147</v>
      </c>
      <c r="N983" s="131"/>
      <c r="O983" s="132"/>
      <c r="P983" s="94" t="s">
        <v>2262</v>
      </c>
      <c r="Q983" s="125"/>
      <c r="R983" s="126"/>
      <c r="S983" s="126"/>
      <c r="T983" s="126"/>
      <c r="U983" s="126"/>
      <c r="V983" s="126"/>
      <c r="W983" s="126"/>
      <c r="X983" s="126"/>
      <c r="Y983" s="126"/>
      <c r="Z983" s="126"/>
      <c r="AA983" s="126"/>
      <c r="AB983" s="126"/>
      <c r="AC983" s="126"/>
      <c r="AD983" s="126"/>
      <c r="AE983" s="126"/>
      <c r="AF983" s="126"/>
      <c r="AG983" s="126"/>
      <c r="AH983" s="126"/>
      <c r="AI983" s="126"/>
      <c r="AJ983" s="126"/>
    </row>
    <row r="984" ht="28.5" customHeight="1">
      <c r="A984" s="78">
        <v>980.0</v>
      </c>
      <c r="B984" s="180" t="s">
        <v>1466</v>
      </c>
      <c r="C984" s="118" t="s">
        <v>2201</v>
      </c>
      <c r="D984" s="180" t="s">
        <v>230</v>
      </c>
      <c r="E984" s="130" t="s">
        <v>1594</v>
      </c>
      <c r="F984" s="128">
        <v>532.0</v>
      </c>
      <c r="G984" s="129">
        <v>45434.0</v>
      </c>
      <c r="H984" s="130" t="s">
        <v>2263</v>
      </c>
      <c r="I984" s="130" t="s">
        <v>2264</v>
      </c>
      <c r="J984" s="180"/>
      <c r="K984" s="130" t="s">
        <v>147</v>
      </c>
      <c r="L984" s="130" t="s">
        <v>148</v>
      </c>
      <c r="M984" s="130" t="s">
        <v>147</v>
      </c>
      <c r="N984" s="131"/>
      <c r="O984" s="132"/>
      <c r="P984" s="94" t="s">
        <v>2265</v>
      </c>
      <c r="Q984" s="125"/>
      <c r="R984" s="126"/>
      <c r="S984" s="126"/>
      <c r="T984" s="126"/>
      <c r="U984" s="126"/>
      <c r="V984" s="126"/>
      <c r="W984" s="126"/>
      <c r="X984" s="126"/>
      <c r="Y984" s="126"/>
      <c r="Z984" s="126"/>
      <c r="AA984" s="126"/>
      <c r="AB984" s="126"/>
      <c r="AC984" s="126"/>
      <c r="AD984" s="126"/>
      <c r="AE984" s="126"/>
      <c r="AF984" s="126"/>
      <c r="AG984" s="126"/>
      <c r="AH984" s="126"/>
      <c r="AI984" s="126"/>
      <c r="AJ984" s="126"/>
    </row>
    <row r="985" ht="28.5" customHeight="1">
      <c r="A985" s="171">
        <v>981.0</v>
      </c>
      <c r="B985" s="180" t="s">
        <v>2089</v>
      </c>
      <c r="C985" s="118" t="s">
        <v>150</v>
      </c>
      <c r="D985" s="180" t="s">
        <v>263</v>
      </c>
      <c r="E985" s="180" t="s">
        <v>2066</v>
      </c>
      <c r="F985" s="128">
        <v>3.0</v>
      </c>
      <c r="G985" s="129">
        <v>45398.0</v>
      </c>
      <c r="H985" s="130" t="s">
        <v>2266</v>
      </c>
      <c r="I985" s="190" t="s">
        <v>2267</v>
      </c>
      <c r="J985" s="180" t="s">
        <v>147</v>
      </c>
      <c r="K985" s="130"/>
      <c r="L985" s="130" t="s">
        <v>148</v>
      </c>
      <c r="M985" s="130" t="s">
        <v>147</v>
      </c>
      <c r="N985" s="131"/>
      <c r="O985" s="132"/>
      <c r="P985" s="94" t="s">
        <v>2268</v>
      </c>
      <c r="Q985" s="125"/>
      <c r="R985" s="126"/>
      <c r="S985" s="126"/>
      <c r="T985" s="126"/>
      <c r="U985" s="126"/>
      <c r="V985" s="126"/>
      <c r="W985" s="126"/>
      <c r="X985" s="126"/>
      <c r="Y985" s="126"/>
      <c r="Z985" s="126"/>
      <c r="AA985" s="126"/>
      <c r="AB985" s="126"/>
      <c r="AC985" s="126"/>
      <c r="AD985" s="126"/>
      <c r="AE985" s="126"/>
      <c r="AF985" s="126"/>
      <c r="AG985" s="126"/>
      <c r="AH985" s="126"/>
      <c r="AI985" s="126"/>
      <c r="AJ985" s="126"/>
    </row>
    <row r="986" ht="28.5" customHeight="1">
      <c r="A986" s="78">
        <v>982.0</v>
      </c>
      <c r="B986" s="180" t="s">
        <v>2089</v>
      </c>
      <c r="C986" s="118" t="s">
        <v>150</v>
      </c>
      <c r="D986" s="180" t="s">
        <v>263</v>
      </c>
      <c r="E986" s="180" t="s">
        <v>2066</v>
      </c>
      <c r="F986" s="128">
        <v>4.0</v>
      </c>
      <c r="G986" s="129">
        <v>45436.0</v>
      </c>
      <c r="H986" s="130" t="s">
        <v>2269</v>
      </c>
      <c r="I986" s="190" t="s">
        <v>2270</v>
      </c>
      <c r="J986" s="180" t="s">
        <v>147</v>
      </c>
      <c r="K986" s="130"/>
      <c r="L986" s="130" t="s">
        <v>148</v>
      </c>
      <c r="M986" s="130" t="s">
        <v>147</v>
      </c>
      <c r="N986" s="131"/>
      <c r="O986" s="132"/>
      <c r="P986" s="94" t="s">
        <v>2271</v>
      </c>
      <c r="Q986" s="125"/>
      <c r="R986" s="126"/>
      <c r="S986" s="126"/>
      <c r="T986" s="126"/>
      <c r="U986" s="126"/>
      <c r="V986" s="126"/>
      <c r="W986" s="126"/>
      <c r="X986" s="126"/>
      <c r="Y986" s="126"/>
      <c r="Z986" s="126"/>
      <c r="AA986" s="126"/>
      <c r="AB986" s="126"/>
      <c r="AC986" s="126"/>
      <c r="AD986" s="126"/>
      <c r="AE986" s="126"/>
      <c r="AF986" s="126"/>
      <c r="AG986" s="126"/>
      <c r="AH986" s="126"/>
      <c r="AI986" s="126"/>
      <c r="AJ986" s="126"/>
    </row>
    <row r="987" ht="28.5" customHeight="1">
      <c r="A987" s="78">
        <v>983.0</v>
      </c>
      <c r="B987" s="180" t="s">
        <v>2089</v>
      </c>
      <c r="C987" s="118" t="s">
        <v>150</v>
      </c>
      <c r="D987" s="180" t="s">
        <v>263</v>
      </c>
      <c r="E987" s="180" t="s">
        <v>2066</v>
      </c>
      <c r="F987" s="128">
        <v>5.0</v>
      </c>
      <c r="G987" s="129">
        <v>45448.0</v>
      </c>
      <c r="H987" s="130" t="s">
        <v>2272</v>
      </c>
      <c r="I987" s="190" t="s">
        <v>2273</v>
      </c>
      <c r="J987" s="180" t="s">
        <v>147</v>
      </c>
      <c r="K987" s="130"/>
      <c r="L987" s="130" t="s">
        <v>148</v>
      </c>
      <c r="M987" s="130" t="s">
        <v>147</v>
      </c>
      <c r="N987" s="131"/>
      <c r="O987" s="132"/>
      <c r="P987" s="94"/>
      <c r="Q987" s="125"/>
      <c r="R987" s="126"/>
      <c r="S987" s="126"/>
      <c r="T987" s="126"/>
      <c r="U987" s="126"/>
      <c r="V987" s="126"/>
      <c r="W987" s="126"/>
      <c r="X987" s="126"/>
      <c r="Y987" s="126"/>
      <c r="Z987" s="126"/>
      <c r="AA987" s="126"/>
      <c r="AB987" s="126"/>
      <c r="AC987" s="126"/>
      <c r="AD987" s="126"/>
      <c r="AE987" s="126"/>
      <c r="AF987" s="126"/>
      <c r="AG987" s="126"/>
      <c r="AH987" s="126"/>
      <c r="AI987" s="126"/>
      <c r="AJ987" s="126"/>
    </row>
    <row r="988" ht="28.5" customHeight="1">
      <c r="A988" s="78">
        <v>984.0</v>
      </c>
      <c r="B988" s="180" t="s">
        <v>2089</v>
      </c>
      <c r="C988" s="118" t="s">
        <v>150</v>
      </c>
      <c r="D988" s="180" t="s">
        <v>263</v>
      </c>
      <c r="E988" s="180" t="s">
        <v>2066</v>
      </c>
      <c r="F988" s="128">
        <v>6.0</v>
      </c>
      <c r="G988" s="129">
        <v>45462.0</v>
      </c>
      <c r="H988" s="130" t="s">
        <v>2274</v>
      </c>
      <c r="I988" s="130" t="s">
        <v>2275</v>
      </c>
      <c r="J988" s="180" t="s">
        <v>147</v>
      </c>
      <c r="K988" s="130"/>
      <c r="L988" s="130" t="s">
        <v>148</v>
      </c>
      <c r="M988" s="130" t="s">
        <v>147</v>
      </c>
      <c r="N988" s="131"/>
      <c r="O988" s="132"/>
      <c r="P988" s="94"/>
      <c r="Q988" s="125"/>
      <c r="R988" s="126"/>
      <c r="S988" s="126"/>
      <c r="T988" s="126"/>
      <c r="U988" s="126"/>
      <c r="V988" s="126"/>
      <c r="W988" s="126"/>
      <c r="X988" s="126"/>
      <c r="Y988" s="126"/>
      <c r="Z988" s="126"/>
      <c r="AA988" s="126"/>
      <c r="AB988" s="126"/>
      <c r="AC988" s="126"/>
      <c r="AD988" s="126"/>
      <c r="AE988" s="126"/>
      <c r="AF988" s="126"/>
      <c r="AG988" s="126"/>
      <c r="AH988" s="126"/>
      <c r="AI988" s="126"/>
      <c r="AJ988" s="126"/>
    </row>
    <row r="989" ht="28.5" customHeight="1">
      <c r="A989" s="171">
        <v>985.0</v>
      </c>
      <c r="B989" s="180" t="s">
        <v>2089</v>
      </c>
      <c r="C989" s="118" t="s">
        <v>150</v>
      </c>
      <c r="D989" s="180" t="s">
        <v>144</v>
      </c>
      <c r="E989" s="180" t="s">
        <v>1435</v>
      </c>
      <c r="F989" s="128">
        <v>2345.0</v>
      </c>
      <c r="G989" s="129">
        <v>45290.0</v>
      </c>
      <c r="H989" s="130" t="s">
        <v>2276</v>
      </c>
      <c r="I989" s="130" t="s">
        <v>2277</v>
      </c>
      <c r="J989" s="180" t="s">
        <v>147</v>
      </c>
      <c r="K989" s="130"/>
      <c r="L989" s="130" t="s">
        <v>148</v>
      </c>
      <c r="M989" s="130" t="s">
        <v>147</v>
      </c>
      <c r="N989" s="131"/>
      <c r="O989" s="132"/>
      <c r="P989" s="94" t="s">
        <v>2278</v>
      </c>
      <c r="Q989" s="125"/>
      <c r="R989" s="126"/>
      <c r="S989" s="126"/>
      <c r="T989" s="126"/>
      <c r="U989" s="126"/>
      <c r="V989" s="126"/>
      <c r="W989" s="126"/>
      <c r="X989" s="126"/>
      <c r="Y989" s="126"/>
      <c r="Z989" s="126"/>
      <c r="AA989" s="126"/>
      <c r="AB989" s="126"/>
      <c r="AC989" s="126"/>
      <c r="AD989" s="126"/>
      <c r="AE989" s="126"/>
      <c r="AF989" s="126"/>
      <c r="AG989" s="126"/>
      <c r="AH989" s="126"/>
      <c r="AI989" s="126"/>
      <c r="AJ989" s="126"/>
    </row>
    <row r="990" ht="28.5" customHeight="1">
      <c r="A990" s="78">
        <v>986.0</v>
      </c>
      <c r="B990" s="180" t="s">
        <v>2089</v>
      </c>
      <c r="C990" s="118" t="s">
        <v>150</v>
      </c>
      <c r="D990" s="180" t="s">
        <v>161</v>
      </c>
      <c r="E990" s="180" t="s">
        <v>2279</v>
      </c>
      <c r="F990" s="128">
        <v>199.0</v>
      </c>
      <c r="G990" s="129">
        <v>45342.0</v>
      </c>
      <c r="H990" s="130" t="s">
        <v>2280</v>
      </c>
      <c r="I990" s="130" t="s">
        <v>2281</v>
      </c>
      <c r="J990" s="180" t="s">
        <v>147</v>
      </c>
      <c r="K990" s="130"/>
      <c r="L990" s="130" t="s">
        <v>148</v>
      </c>
      <c r="M990" s="130" t="s">
        <v>147</v>
      </c>
      <c r="N990" s="131"/>
      <c r="O990" s="132"/>
      <c r="P990" s="94"/>
      <c r="Q990" s="125"/>
      <c r="R990" s="126"/>
      <c r="S990" s="126"/>
      <c r="T990" s="126"/>
      <c r="U990" s="126"/>
      <c r="V990" s="126"/>
      <c r="W990" s="126"/>
      <c r="X990" s="126"/>
      <c r="Y990" s="126"/>
      <c r="Z990" s="126"/>
      <c r="AA990" s="126"/>
      <c r="AB990" s="126"/>
      <c r="AC990" s="126"/>
      <c r="AD990" s="126"/>
      <c r="AE990" s="126"/>
      <c r="AF990" s="126"/>
      <c r="AG990" s="126"/>
      <c r="AH990" s="126"/>
      <c r="AI990" s="126"/>
      <c r="AJ990" s="126"/>
    </row>
    <row r="991" ht="28.5" customHeight="1">
      <c r="A991" s="78">
        <v>987.0</v>
      </c>
      <c r="B991" s="180" t="s">
        <v>1247</v>
      </c>
      <c r="C991" s="118" t="s">
        <v>1243</v>
      </c>
      <c r="D991" s="180" t="s">
        <v>271</v>
      </c>
      <c r="E991" s="180" t="s">
        <v>2230</v>
      </c>
      <c r="F991" s="192">
        <v>14.0</v>
      </c>
      <c r="G991" s="193">
        <v>45460.0</v>
      </c>
      <c r="H991" s="130" t="s">
        <v>2282</v>
      </c>
      <c r="I991" s="130" t="s">
        <v>2283</v>
      </c>
      <c r="J991" s="180" t="s">
        <v>147</v>
      </c>
      <c r="K991" s="130"/>
      <c r="L991" s="130" t="s">
        <v>148</v>
      </c>
      <c r="M991" s="130" t="s">
        <v>147</v>
      </c>
      <c r="N991" s="131"/>
      <c r="O991" s="132"/>
      <c r="P991" s="94" t="s">
        <v>2284</v>
      </c>
      <c r="Q991" s="125"/>
      <c r="R991" s="126"/>
      <c r="S991" s="126"/>
      <c r="T991" s="126"/>
      <c r="U991" s="126"/>
      <c r="V991" s="126"/>
      <c r="W991" s="126"/>
      <c r="X991" s="126"/>
      <c r="Y991" s="126"/>
      <c r="Z991" s="126"/>
      <c r="AA991" s="126"/>
      <c r="AB991" s="126"/>
      <c r="AC991" s="126"/>
      <c r="AD991" s="126"/>
      <c r="AE991" s="126"/>
      <c r="AF991" s="126"/>
      <c r="AG991" s="126"/>
      <c r="AH991" s="126"/>
      <c r="AI991" s="126"/>
      <c r="AJ991" s="126"/>
    </row>
    <row r="992" ht="28.5" customHeight="1">
      <c r="A992" s="78">
        <v>988.0</v>
      </c>
      <c r="B992" s="180" t="s">
        <v>2089</v>
      </c>
      <c r="C992" s="118" t="s">
        <v>143</v>
      </c>
      <c r="D992" s="180" t="s">
        <v>230</v>
      </c>
      <c r="E992" s="130" t="s">
        <v>1594</v>
      </c>
      <c r="F992" s="120">
        <v>691.0</v>
      </c>
      <c r="G992" s="130" t="s">
        <v>2285</v>
      </c>
      <c r="H992" s="130" t="s">
        <v>2286</v>
      </c>
      <c r="I992" s="130" t="s">
        <v>2287</v>
      </c>
      <c r="J992" s="180"/>
      <c r="K992" s="130" t="s">
        <v>147</v>
      </c>
      <c r="L992" s="130" t="s">
        <v>148</v>
      </c>
      <c r="M992" s="130" t="s">
        <v>147</v>
      </c>
      <c r="N992" s="131"/>
      <c r="O992" s="132"/>
      <c r="P992" s="94" t="s">
        <v>2288</v>
      </c>
      <c r="Q992" s="125"/>
      <c r="R992" s="126"/>
      <c r="S992" s="126"/>
      <c r="T992" s="126"/>
      <c r="U992" s="126"/>
      <c r="V992" s="126"/>
      <c r="W992" s="126"/>
      <c r="X992" s="126"/>
      <c r="Y992" s="126"/>
      <c r="Z992" s="126"/>
      <c r="AA992" s="126"/>
      <c r="AB992" s="126"/>
      <c r="AC992" s="126"/>
      <c r="AD992" s="126"/>
      <c r="AE992" s="126"/>
      <c r="AF992" s="126"/>
      <c r="AG992" s="126"/>
      <c r="AH992" s="126"/>
      <c r="AI992" s="126"/>
      <c r="AJ992" s="126"/>
    </row>
    <row r="993" ht="28.5" customHeight="1">
      <c r="A993" s="171">
        <v>989.0</v>
      </c>
      <c r="B993" s="180" t="s">
        <v>2089</v>
      </c>
      <c r="C993" s="118" t="s">
        <v>143</v>
      </c>
      <c r="D993" s="180" t="s">
        <v>230</v>
      </c>
      <c r="E993" s="130" t="s">
        <v>1594</v>
      </c>
      <c r="F993" s="128">
        <v>720.0</v>
      </c>
      <c r="G993" s="129">
        <v>45477.0</v>
      </c>
      <c r="H993" s="130" t="s">
        <v>2289</v>
      </c>
      <c r="I993" s="130" t="s">
        <v>2290</v>
      </c>
      <c r="J993" s="180"/>
      <c r="K993" s="130" t="s">
        <v>147</v>
      </c>
      <c r="L993" s="130" t="s">
        <v>148</v>
      </c>
      <c r="M993" s="130" t="s">
        <v>147</v>
      </c>
      <c r="N993" s="131"/>
      <c r="O993" s="132"/>
      <c r="P993" s="94" t="s">
        <v>2291</v>
      </c>
      <c r="Q993" s="125"/>
      <c r="R993" s="126"/>
      <c r="S993" s="126"/>
      <c r="T993" s="126"/>
      <c r="U993" s="126"/>
      <c r="V993" s="126"/>
      <c r="W993" s="126"/>
      <c r="X993" s="126"/>
      <c r="Y993" s="126"/>
      <c r="Z993" s="126"/>
      <c r="AA993" s="126"/>
      <c r="AB993" s="126"/>
      <c r="AC993" s="126"/>
      <c r="AD993" s="126"/>
      <c r="AE993" s="126"/>
      <c r="AF993" s="126"/>
      <c r="AG993" s="126"/>
      <c r="AH993" s="126"/>
      <c r="AI993" s="126"/>
      <c r="AJ993" s="126"/>
    </row>
    <row r="994" ht="28.5" customHeight="1">
      <c r="A994" s="78">
        <v>990.0</v>
      </c>
      <c r="B994" s="180" t="s">
        <v>1523</v>
      </c>
      <c r="C994" s="118" t="s">
        <v>1536</v>
      </c>
      <c r="D994" s="180" t="s">
        <v>144</v>
      </c>
      <c r="E994" s="180" t="s">
        <v>1435</v>
      </c>
      <c r="F994" s="128">
        <v>2342.0</v>
      </c>
      <c r="G994" s="129">
        <v>45283.0</v>
      </c>
      <c r="H994" s="130" t="s">
        <v>2292</v>
      </c>
      <c r="I994" s="130"/>
      <c r="J994" s="180" t="s">
        <v>147</v>
      </c>
      <c r="K994" s="130"/>
      <c r="L994" s="130" t="s">
        <v>148</v>
      </c>
      <c r="M994" s="130" t="s">
        <v>147</v>
      </c>
      <c r="N994" s="131"/>
      <c r="O994" s="132"/>
      <c r="P994" s="94" t="s">
        <v>2293</v>
      </c>
      <c r="Q994" s="125"/>
      <c r="R994" s="126"/>
      <c r="S994" s="126"/>
      <c r="T994" s="126"/>
      <c r="U994" s="126"/>
      <c r="V994" s="126"/>
      <c r="W994" s="126"/>
      <c r="X994" s="126"/>
      <c r="Y994" s="126"/>
      <c r="Z994" s="126"/>
      <c r="AA994" s="126"/>
      <c r="AB994" s="126"/>
      <c r="AC994" s="126"/>
      <c r="AD994" s="126"/>
      <c r="AE994" s="126"/>
      <c r="AF994" s="126"/>
      <c r="AG994" s="126"/>
      <c r="AH994" s="126"/>
      <c r="AI994" s="126"/>
      <c r="AJ994" s="126"/>
    </row>
    <row r="995" ht="28.5" customHeight="1">
      <c r="A995" s="78">
        <v>991.0</v>
      </c>
      <c r="B995" s="180" t="s">
        <v>1523</v>
      </c>
      <c r="C995" s="118" t="s">
        <v>1536</v>
      </c>
      <c r="D995" s="180" t="s">
        <v>1702</v>
      </c>
      <c r="E995" s="180" t="s">
        <v>2084</v>
      </c>
      <c r="F995" s="194" t="s">
        <v>2294</v>
      </c>
      <c r="G995" s="195">
        <v>44840.0</v>
      </c>
      <c r="H995" s="196" t="s">
        <v>2295</v>
      </c>
      <c r="I995" s="196" t="s">
        <v>2296</v>
      </c>
      <c r="J995" s="180" t="s">
        <v>147</v>
      </c>
      <c r="K995" s="130"/>
      <c r="L995" s="130" t="s">
        <v>148</v>
      </c>
      <c r="M995" s="130" t="s">
        <v>147</v>
      </c>
      <c r="N995" s="131"/>
      <c r="O995" s="132"/>
      <c r="P995" s="137" t="s">
        <v>2297</v>
      </c>
      <c r="Q995" s="125"/>
      <c r="R995" s="126"/>
      <c r="S995" s="126"/>
      <c r="T995" s="126"/>
      <c r="U995" s="126"/>
      <c r="V995" s="126"/>
      <c r="W995" s="126"/>
      <c r="X995" s="126"/>
      <c r="Y995" s="126"/>
      <c r="Z995" s="126"/>
      <c r="AA995" s="126"/>
      <c r="AB995" s="126"/>
      <c r="AC995" s="126"/>
      <c r="AD995" s="126"/>
      <c r="AE995" s="126"/>
      <c r="AF995" s="126"/>
      <c r="AG995" s="126"/>
      <c r="AH995" s="126"/>
      <c r="AI995" s="126"/>
      <c r="AJ995" s="126"/>
    </row>
    <row r="996" ht="28.5" customHeight="1">
      <c r="A996" s="78">
        <v>992.0</v>
      </c>
      <c r="B996" s="180" t="s">
        <v>597</v>
      </c>
      <c r="C996" s="118" t="s">
        <v>2078</v>
      </c>
      <c r="D996" s="180" t="s">
        <v>2298</v>
      </c>
      <c r="E996" s="180" t="s">
        <v>2299</v>
      </c>
      <c r="F996" s="120">
        <v>3649.0</v>
      </c>
      <c r="G996" s="121">
        <v>40252.0</v>
      </c>
      <c r="H996" s="122" t="s">
        <v>2300</v>
      </c>
      <c r="I996" s="122" t="s">
        <v>2301</v>
      </c>
      <c r="J996" s="180" t="s">
        <v>147</v>
      </c>
      <c r="K996" s="130"/>
      <c r="L996" s="130" t="s">
        <v>148</v>
      </c>
      <c r="M996" s="130" t="s">
        <v>147</v>
      </c>
      <c r="N996" s="131"/>
      <c r="O996" s="132"/>
      <c r="P996" s="137"/>
      <c r="Q996" s="125"/>
      <c r="R996" s="126"/>
      <c r="S996" s="126"/>
      <c r="T996" s="126"/>
      <c r="U996" s="126"/>
      <c r="V996" s="126"/>
      <c r="W996" s="126"/>
      <c r="X996" s="126"/>
      <c r="Y996" s="126"/>
      <c r="Z996" s="126"/>
      <c r="AA996" s="126"/>
      <c r="AB996" s="126"/>
      <c r="AC996" s="126"/>
      <c r="AD996" s="126"/>
      <c r="AE996" s="126"/>
      <c r="AF996" s="126"/>
      <c r="AG996" s="126"/>
      <c r="AH996" s="126"/>
      <c r="AI996" s="126"/>
      <c r="AJ996" s="126"/>
    </row>
    <row r="997" ht="28.5" customHeight="1">
      <c r="A997" s="171">
        <v>993.0</v>
      </c>
      <c r="B997" s="180" t="s">
        <v>597</v>
      </c>
      <c r="C997" s="118" t="s">
        <v>2078</v>
      </c>
      <c r="D997" s="180" t="s">
        <v>2298</v>
      </c>
      <c r="E997" s="180" t="s">
        <v>2299</v>
      </c>
      <c r="F997" s="128">
        <v>3785.0</v>
      </c>
      <c r="G997" s="129">
        <v>41617.0</v>
      </c>
      <c r="H997" s="130" t="s">
        <v>2302</v>
      </c>
      <c r="I997" s="130" t="s">
        <v>2303</v>
      </c>
      <c r="J997" s="180" t="s">
        <v>147</v>
      </c>
      <c r="K997" s="130"/>
      <c r="L997" s="130" t="s">
        <v>148</v>
      </c>
      <c r="M997" s="130" t="s">
        <v>147</v>
      </c>
      <c r="N997" s="131"/>
      <c r="O997" s="132"/>
      <c r="P997" s="137"/>
      <c r="Q997" s="125"/>
      <c r="R997" s="126"/>
      <c r="S997" s="126"/>
      <c r="T997" s="126"/>
      <c r="U997" s="126"/>
      <c r="V997" s="126"/>
      <c r="W997" s="126"/>
      <c r="X997" s="126"/>
      <c r="Y997" s="126"/>
      <c r="Z997" s="126"/>
      <c r="AA997" s="126"/>
      <c r="AB997" s="126"/>
      <c r="AC997" s="126"/>
      <c r="AD997" s="126"/>
      <c r="AE997" s="126"/>
      <c r="AF997" s="126"/>
      <c r="AG997" s="126"/>
      <c r="AH997" s="126"/>
      <c r="AI997" s="126"/>
      <c r="AJ997" s="126"/>
    </row>
    <row r="998" ht="28.5" customHeight="1">
      <c r="A998" s="78">
        <v>994.0</v>
      </c>
      <c r="B998" s="180" t="s">
        <v>597</v>
      </c>
      <c r="C998" s="118" t="s">
        <v>2083</v>
      </c>
      <c r="D998" s="180" t="s">
        <v>161</v>
      </c>
      <c r="E998" s="180" t="s">
        <v>2304</v>
      </c>
      <c r="F998" s="128">
        <v>1166.0</v>
      </c>
      <c r="G998" s="129">
        <v>42570.0</v>
      </c>
      <c r="H998" s="130" t="s">
        <v>2305</v>
      </c>
      <c r="I998" s="130" t="s">
        <v>2306</v>
      </c>
      <c r="J998" s="180" t="s">
        <v>147</v>
      </c>
      <c r="K998" s="130"/>
      <c r="L998" s="130" t="s">
        <v>148</v>
      </c>
      <c r="M998" s="130" t="s">
        <v>147</v>
      </c>
      <c r="N998" s="131"/>
      <c r="O998" s="132"/>
      <c r="P998" s="137" t="s">
        <v>2307</v>
      </c>
      <c r="Q998" s="125"/>
      <c r="R998" s="126"/>
      <c r="S998" s="126"/>
      <c r="T998" s="126"/>
      <c r="U998" s="126"/>
      <c r="V998" s="126"/>
      <c r="W998" s="126"/>
      <c r="X998" s="126"/>
      <c r="Y998" s="126"/>
      <c r="Z998" s="126"/>
      <c r="AA998" s="126"/>
      <c r="AB998" s="126"/>
      <c r="AC998" s="126"/>
      <c r="AD998" s="126"/>
      <c r="AE998" s="126"/>
      <c r="AF998" s="126"/>
      <c r="AG998" s="126"/>
      <c r="AH998" s="126"/>
      <c r="AI998" s="126"/>
      <c r="AJ998" s="126"/>
    </row>
    <row r="999" ht="28.5" customHeight="1">
      <c r="A999" s="78">
        <v>995.0</v>
      </c>
      <c r="B999" s="180" t="s">
        <v>2089</v>
      </c>
      <c r="C999" s="118" t="s">
        <v>150</v>
      </c>
      <c r="D999" s="180" t="s">
        <v>2308</v>
      </c>
      <c r="E999" s="180" t="s">
        <v>2309</v>
      </c>
      <c r="F999" s="128">
        <v>4.0</v>
      </c>
      <c r="G999" s="129">
        <v>45463.0</v>
      </c>
      <c r="H999" s="130" t="s">
        <v>2310</v>
      </c>
      <c r="I999" s="130" t="s">
        <v>2311</v>
      </c>
      <c r="J999" s="180" t="s">
        <v>147</v>
      </c>
      <c r="K999" s="130"/>
      <c r="L999" s="130" t="s">
        <v>148</v>
      </c>
      <c r="M999" s="130" t="s">
        <v>147</v>
      </c>
      <c r="N999" s="131"/>
      <c r="O999" s="132"/>
      <c r="P999" s="137" t="s">
        <v>2312</v>
      </c>
      <c r="Q999" s="125"/>
      <c r="R999" s="126"/>
      <c r="S999" s="126"/>
      <c r="T999" s="126"/>
      <c r="U999" s="126"/>
      <c r="V999" s="126"/>
      <c r="W999" s="126"/>
      <c r="X999" s="126"/>
      <c r="Y999" s="126"/>
      <c r="Z999" s="126"/>
      <c r="AA999" s="126"/>
      <c r="AB999" s="126"/>
      <c r="AC999" s="126"/>
      <c r="AD999" s="126"/>
      <c r="AE999" s="126"/>
      <c r="AF999" s="126"/>
      <c r="AG999" s="126"/>
      <c r="AH999" s="126"/>
      <c r="AI999" s="126"/>
      <c r="AJ999" s="126"/>
    </row>
    <row r="1000" ht="28.5" customHeight="1">
      <c r="A1000" s="78">
        <v>996.0</v>
      </c>
      <c r="B1000" s="180" t="s">
        <v>2089</v>
      </c>
      <c r="C1000" s="118" t="s">
        <v>150</v>
      </c>
      <c r="D1000" s="180" t="s">
        <v>230</v>
      </c>
      <c r="E1000" s="180" t="s">
        <v>2313</v>
      </c>
      <c r="F1000" s="128">
        <v>1519.0</v>
      </c>
      <c r="G1000" s="129">
        <v>44067.0</v>
      </c>
      <c r="H1000" s="130" t="s">
        <v>2314</v>
      </c>
      <c r="I1000" s="130" t="s">
        <v>2315</v>
      </c>
      <c r="J1000" s="180" t="s">
        <v>147</v>
      </c>
      <c r="K1000" s="130"/>
      <c r="L1000" s="130" t="s">
        <v>148</v>
      </c>
      <c r="M1000" s="130" t="s">
        <v>147</v>
      </c>
      <c r="N1000" s="131"/>
      <c r="O1000" s="132"/>
      <c r="P1000" s="137" t="s">
        <v>2311</v>
      </c>
      <c r="Q1000" s="125"/>
      <c r="R1000" s="126"/>
      <c r="S1000" s="126"/>
      <c r="T1000" s="126"/>
      <c r="U1000" s="126"/>
      <c r="V1000" s="126"/>
      <c r="W1000" s="126"/>
      <c r="X1000" s="126"/>
      <c r="Y1000" s="126"/>
      <c r="Z1000" s="126"/>
      <c r="AA1000" s="126"/>
      <c r="AB1000" s="126"/>
      <c r="AC1000" s="126"/>
      <c r="AD1000" s="126"/>
      <c r="AE1000" s="126"/>
      <c r="AF1000" s="126"/>
      <c r="AG1000" s="126"/>
      <c r="AH1000" s="126"/>
      <c r="AI1000" s="126"/>
      <c r="AJ1000" s="126"/>
    </row>
    <row r="1001" ht="28.5" customHeight="1">
      <c r="A1001" s="171">
        <v>997.0</v>
      </c>
      <c r="B1001" s="180" t="s">
        <v>2089</v>
      </c>
      <c r="C1001" s="118" t="s">
        <v>150</v>
      </c>
      <c r="D1001" s="180" t="s">
        <v>161</v>
      </c>
      <c r="E1001" s="180" t="s">
        <v>1871</v>
      </c>
      <c r="F1001" s="128">
        <v>2158.0</v>
      </c>
      <c r="G1001" s="129">
        <v>17708.0</v>
      </c>
      <c r="H1001" s="130" t="s">
        <v>2316</v>
      </c>
      <c r="I1001" s="130"/>
      <c r="J1001" s="180" t="s">
        <v>147</v>
      </c>
      <c r="K1001" s="130"/>
      <c r="L1001" s="130" t="s">
        <v>148</v>
      </c>
      <c r="M1001" s="130"/>
      <c r="N1001" s="131" t="s">
        <v>147</v>
      </c>
      <c r="O1001" s="132"/>
      <c r="P1001" s="137"/>
      <c r="Q1001" s="125"/>
      <c r="R1001" s="126"/>
      <c r="S1001" s="126"/>
      <c r="T1001" s="126"/>
      <c r="U1001" s="126"/>
      <c r="V1001" s="126"/>
      <c r="W1001" s="126"/>
      <c r="X1001" s="126"/>
      <c r="Y1001" s="126"/>
      <c r="Z1001" s="126"/>
      <c r="AA1001" s="126"/>
      <c r="AB1001" s="126"/>
      <c r="AC1001" s="126"/>
      <c r="AD1001" s="126"/>
      <c r="AE1001" s="126"/>
      <c r="AF1001" s="126"/>
      <c r="AG1001" s="126"/>
      <c r="AH1001" s="126"/>
      <c r="AI1001" s="126"/>
      <c r="AJ1001" s="126"/>
    </row>
    <row r="1002" ht="28.5" customHeight="1">
      <c r="A1002" s="78">
        <v>998.0</v>
      </c>
      <c r="B1002" s="180" t="s">
        <v>1466</v>
      </c>
      <c r="C1002" s="118" t="s">
        <v>2100</v>
      </c>
      <c r="D1002" s="180" t="s">
        <v>161</v>
      </c>
      <c r="E1002" s="180" t="s">
        <v>1871</v>
      </c>
      <c r="F1002" s="128">
        <v>692.0</v>
      </c>
      <c r="G1002" s="129">
        <v>34422.0</v>
      </c>
      <c r="H1002" s="130" t="s">
        <v>2317</v>
      </c>
      <c r="I1002" s="130"/>
      <c r="J1002" s="180" t="s">
        <v>147</v>
      </c>
      <c r="K1002" s="130"/>
      <c r="L1002" s="130" t="s">
        <v>148</v>
      </c>
      <c r="M1002" s="130" t="s">
        <v>147</v>
      </c>
      <c r="N1002" s="131"/>
      <c r="O1002" s="132"/>
      <c r="P1002" s="137" t="s">
        <v>2318</v>
      </c>
      <c r="Q1002" s="125"/>
      <c r="R1002" s="126"/>
      <c r="S1002" s="126"/>
      <c r="T1002" s="126"/>
      <c r="U1002" s="126"/>
      <c r="V1002" s="126"/>
      <c r="W1002" s="126"/>
      <c r="X1002" s="126"/>
      <c r="Y1002" s="126"/>
      <c r="Z1002" s="126"/>
      <c r="AA1002" s="126"/>
      <c r="AB1002" s="126"/>
      <c r="AC1002" s="126"/>
      <c r="AD1002" s="126"/>
      <c r="AE1002" s="126"/>
      <c r="AF1002" s="126"/>
      <c r="AG1002" s="126"/>
      <c r="AH1002" s="126"/>
      <c r="AI1002" s="126"/>
      <c r="AJ1002" s="126"/>
    </row>
    <row r="1003" ht="28.5" customHeight="1">
      <c r="A1003" s="78">
        <v>999.0</v>
      </c>
      <c r="B1003" s="180" t="s">
        <v>1466</v>
      </c>
      <c r="C1003" s="118" t="s">
        <v>2100</v>
      </c>
      <c r="D1003" s="180" t="s">
        <v>161</v>
      </c>
      <c r="E1003" s="180" t="s">
        <v>1871</v>
      </c>
      <c r="F1003" s="128">
        <v>1563.0</v>
      </c>
      <c r="G1003" s="129">
        <v>42643.0</v>
      </c>
      <c r="H1003" s="130" t="s">
        <v>2319</v>
      </c>
      <c r="I1003" s="130" t="s">
        <v>2320</v>
      </c>
      <c r="J1003" s="180" t="s">
        <v>147</v>
      </c>
      <c r="K1003" s="130"/>
      <c r="L1003" s="130" t="s">
        <v>148</v>
      </c>
      <c r="M1003" s="130" t="s">
        <v>147</v>
      </c>
      <c r="N1003" s="131"/>
      <c r="O1003" s="132"/>
      <c r="P1003" s="137" t="s">
        <v>2318</v>
      </c>
      <c r="Q1003" s="125"/>
      <c r="R1003" s="126"/>
      <c r="S1003" s="126"/>
      <c r="T1003" s="126"/>
      <c r="U1003" s="126"/>
      <c r="V1003" s="126"/>
      <c r="W1003" s="126"/>
      <c r="X1003" s="126"/>
      <c r="Y1003" s="126"/>
      <c r="Z1003" s="126"/>
      <c r="AA1003" s="126"/>
      <c r="AB1003" s="126"/>
      <c r="AC1003" s="126"/>
      <c r="AD1003" s="126"/>
      <c r="AE1003" s="126"/>
      <c r="AF1003" s="126"/>
      <c r="AG1003" s="126"/>
      <c r="AH1003" s="126"/>
      <c r="AI1003" s="126"/>
      <c r="AJ1003" s="126"/>
    </row>
    <row r="1004" ht="28.5" customHeight="1">
      <c r="A1004" s="78">
        <v>1000.0</v>
      </c>
      <c r="B1004" s="180" t="s">
        <v>1466</v>
      </c>
      <c r="C1004" s="118" t="s">
        <v>2100</v>
      </c>
      <c r="D1004" s="180" t="s">
        <v>161</v>
      </c>
      <c r="E1004" s="130" t="s">
        <v>1902</v>
      </c>
      <c r="F1004" s="128">
        <v>1990.0</v>
      </c>
      <c r="G1004" s="129">
        <v>42710.0</v>
      </c>
      <c r="H1004" s="130" t="s">
        <v>2321</v>
      </c>
      <c r="I1004" s="130"/>
      <c r="J1004" s="180" t="s">
        <v>147</v>
      </c>
      <c r="K1004" s="130"/>
      <c r="L1004" s="130" t="s">
        <v>148</v>
      </c>
      <c r="M1004" s="130" t="s">
        <v>147</v>
      </c>
      <c r="N1004" s="131"/>
      <c r="O1004" s="132"/>
      <c r="P1004" s="137" t="s">
        <v>2318</v>
      </c>
      <c r="Q1004" s="125"/>
      <c r="R1004" s="126"/>
      <c r="S1004" s="126"/>
      <c r="T1004" s="126"/>
      <c r="U1004" s="126"/>
      <c r="V1004" s="126"/>
      <c r="W1004" s="126"/>
      <c r="X1004" s="126"/>
      <c r="Y1004" s="126"/>
      <c r="Z1004" s="126"/>
      <c r="AA1004" s="126"/>
      <c r="AB1004" s="126"/>
      <c r="AC1004" s="126"/>
      <c r="AD1004" s="126"/>
      <c r="AE1004" s="126"/>
      <c r="AF1004" s="126"/>
      <c r="AG1004" s="126"/>
      <c r="AH1004" s="126"/>
      <c r="AI1004" s="126"/>
      <c r="AJ1004" s="126"/>
    </row>
    <row r="1005" ht="28.5" customHeight="1">
      <c r="A1005" s="171">
        <v>1001.0</v>
      </c>
      <c r="B1005" s="180" t="s">
        <v>1466</v>
      </c>
      <c r="C1005" s="118" t="s">
        <v>2100</v>
      </c>
      <c r="D1005" s="180" t="s">
        <v>161</v>
      </c>
      <c r="E1005" s="180" t="s">
        <v>1871</v>
      </c>
      <c r="F1005" s="128">
        <v>600.0</v>
      </c>
      <c r="G1005" s="129">
        <v>42831.0</v>
      </c>
      <c r="H1005" s="130" t="s">
        <v>2322</v>
      </c>
      <c r="I1005" s="130" t="s">
        <v>2323</v>
      </c>
      <c r="J1005" s="180" t="s">
        <v>147</v>
      </c>
      <c r="K1005" s="130"/>
      <c r="L1005" s="130" t="s">
        <v>148</v>
      </c>
      <c r="M1005" s="130" t="s">
        <v>147</v>
      </c>
      <c r="N1005" s="131"/>
      <c r="O1005" s="132"/>
      <c r="P1005" s="137"/>
      <c r="Q1005" s="125"/>
      <c r="R1005" s="126"/>
      <c r="S1005" s="126"/>
      <c r="T1005" s="126"/>
      <c r="U1005" s="126"/>
      <c r="V1005" s="126"/>
      <c r="W1005" s="126"/>
      <c r="X1005" s="126"/>
      <c r="Y1005" s="126"/>
      <c r="Z1005" s="126"/>
      <c r="AA1005" s="126"/>
      <c r="AB1005" s="126"/>
      <c r="AC1005" s="126"/>
      <c r="AD1005" s="126"/>
      <c r="AE1005" s="126"/>
      <c r="AF1005" s="126"/>
      <c r="AG1005" s="126"/>
      <c r="AH1005" s="126"/>
      <c r="AI1005" s="126"/>
      <c r="AJ1005" s="126"/>
    </row>
    <row r="1006" ht="28.5" customHeight="1">
      <c r="A1006" s="78">
        <v>1002.0</v>
      </c>
      <c r="B1006" s="180" t="s">
        <v>1466</v>
      </c>
      <c r="C1006" s="118" t="s">
        <v>2324</v>
      </c>
      <c r="D1006" s="180" t="s">
        <v>161</v>
      </c>
      <c r="E1006" s="130" t="s">
        <v>1913</v>
      </c>
      <c r="F1006" s="128">
        <v>488.0</v>
      </c>
      <c r="G1006" s="129">
        <v>43917.0</v>
      </c>
      <c r="H1006" s="130" t="s">
        <v>2325</v>
      </c>
      <c r="I1006" s="130" t="s">
        <v>2326</v>
      </c>
      <c r="J1006" s="180" t="s">
        <v>147</v>
      </c>
      <c r="K1006" s="130"/>
      <c r="L1006" s="130" t="s">
        <v>148</v>
      </c>
      <c r="M1006" s="130"/>
      <c r="N1006" s="131"/>
      <c r="O1006" s="132" t="s">
        <v>147</v>
      </c>
      <c r="P1006" s="137" t="s">
        <v>2327</v>
      </c>
      <c r="Q1006" s="125"/>
      <c r="R1006" s="126"/>
      <c r="S1006" s="126"/>
      <c r="T1006" s="126"/>
      <c r="U1006" s="126"/>
      <c r="V1006" s="126"/>
      <c r="W1006" s="126"/>
      <c r="X1006" s="126"/>
      <c r="Y1006" s="126"/>
      <c r="Z1006" s="126"/>
      <c r="AA1006" s="126"/>
      <c r="AB1006" s="126"/>
      <c r="AC1006" s="126"/>
      <c r="AD1006" s="126"/>
      <c r="AE1006" s="126"/>
      <c r="AF1006" s="126"/>
      <c r="AG1006" s="126"/>
      <c r="AH1006" s="126"/>
      <c r="AI1006" s="126"/>
      <c r="AJ1006" s="126"/>
    </row>
    <row r="1007" ht="28.5" customHeight="1">
      <c r="A1007" s="78">
        <v>1003.0</v>
      </c>
      <c r="B1007" s="180" t="s">
        <v>1466</v>
      </c>
      <c r="C1007" s="118" t="s">
        <v>2324</v>
      </c>
      <c r="D1007" s="180" t="s">
        <v>161</v>
      </c>
      <c r="E1007" s="130" t="s">
        <v>1913</v>
      </c>
      <c r="F1007" s="128">
        <v>500.0</v>
      </c>
      <c r="G1007" s="129">
        <v>43921.0</v>
      </c>
      <c r="H1007" s="130" t="s">
        <v>2328</v>
      </c>
      <c r="I1007" s="130" t="s">
        <v>2329</v>
      </c>
      <c r="J1007" s="180" t="s">
        <v>147</v>
      </c>
      <c r="K1007" s="130"/>
      <c r="L1007" s="130" t="s">
        <v>148</v>
      </c>
      <c r="M1007" s="130"/>
      <c r="N1007" s="131"/>
      <c r="O1007" s="132" t="s">
        <v>147</v>
      </c>
      <c r="P1007" s="137" t="s">
        <v>2327</v>
      </c>
      <c r="Q1007" s="125"/>
      <c r="R1007" s="126"/>
      <c r="S1007" s="126"/>
      <c r="T1007" s="126"/>
      <c r="U1007" s="126"/>
      <c r="V1007" s="126"/>
      <c r="W1007" s="126"/>
      <c r="X1007" s="126"/>
      <c r="Y1007" s="126"/>
      <c r="Z1007" s="126"/>
      <c r="AA1007" s="126"/>
      <c r="AB1007" s="126"/>
      <c r="AC1007" s="126"/>
      <c r="AD1007" s="126"/>
      <c r="AE1007" s="126"/>
      <c r="AF1007" s="126"/>
      <c r="AG1007" s="126"/>
      <c r="AH1007" s="126"/>
      <c r="AI1007" s="126"/>
      <c r="AJ1007" s="126"/>
    </row>
    <row r="1008" ht="28.5" customHeight="1">
      <c r="A1008" s="78">
        <v>1004.0</v>
      </c>
      <c r="B1008" s="180" t="s">
        <v>1466</v>
      </c>
      <c r="C1008" s="118" t="s">
        <v>2100</v>
      </c>
      <c r="D1008" s="180" t="s">
        <v>161</v>
      </c>
      <c r="E1008" s="180" t="s">
        <v>1871</v>
      </c>
      <c r="F1008" s="128">
        <v>538.0</v>
      </c>
      <c r="G1008" s="129">
        <v>43933.0</v>
      </c>
      <c r="H1008" s="130" t="s">
        <v>2330</v>
      </c>
      <c r="I1008" s="130" t="s">
        <v>2331</v>
      </c>
      <c r="J1008" s="180" t="s">
        <v>147</v>
      </c>
      <c r="K1008" s="130"/>
      <c r="L1008" s="130" t="s">
        <v>148</v>
      </c>
      <c r="M1008" s="130"/>
      <c r="N1008" s="131" t="s">
        <v>147</v>
      </c>
      <c r="O1008" s="132"/>
      <c r="P1008" s="137" t="s">
        <v>2332</v>
      </c>
      <c r="Q1008" s="125"/>
      <c r="R1008" s="126"/>
      <c r="S1008" s="126"/>
      <c r="T1008" s="126"/>
      <c r="U1008" s="126"/>
      <c r="V1008" s="126"/>
      <c r="W1008" s="126"/>
      <c r="X1008" s="126"/>
      <c r="Y1008" s="126"/>
      <c r="Z1008" s="126"/>
      <c r="AA1008" s="126"/>
      <c r="AB1008" s="126"/>
      <c r="AC1008" s="126"/>
      <c r="AD1008" s="126"/>
      <c r="AE1008" s="126"/>
      <c r="AF1008" s="126"/>
      <c r="AG1008" s="126"/>
      <c r="AH1008" s="126"/>
      <c r="AI1008" s="126"/>
      <c r="AJ1008" s="126"/>
    </row>
    <row r="1009" ht="28.5" customHeight="1">
      <c r="A1009" s="171">
        <v>1005.0</v>
      </c>
      <c r="B1009" s="180" t="s">
        <v>1466</v>
      </c>
      <c r="C1009" s="118" t="s">
        <v>2324</v>
      </c>
      <c r="D1009" s="180" t="s">
        <v>161</v>
      </c>
      <c r="E1009" s="130" t="s">
        <v>1913</v>
      </c>
      <c r="F1009" s="128">
        <v>533.0</v>
      </c>
      <c r="G1009" s="129">
        <v>43936.0</v>
      </c>
      <c r="H1009" s="130" t="s">
        <v>2333</v>
      </c>
      <c r="I1009" s="130" t="s">
        <v>2334</v>
      </c>
      <c r="J1009" s="180" t="s">
        <v>147</v>
      </c>
      <c r="K1009" s="130"/>
      <c r="L1009" s="130" t="s">
        <v>148</v>
      </c>
      <c r="M1009" s="130"/>
      <c r="N1009" s="131"/>
      <c r="O1009" s="132" t="s">
        <v>147</v>
      </c>
      <c r="P1009" s="137" t="s">
        <v>2335</v>
      </c>
      <c r="Q1009" s="125"/>
      <c r="R1009" s="126"/>
      <c r="S1009" s="126"/>
      <c r="T1009" s="126"/>
      <c r="U1009" s="126"/>
      <c r="V1009" s="126"/>
      <c r="W1009" s="126"/>
      <c r="X1009" s="126"/>
      <c r="Y1009" s="126"/>
      <c r="Z1009" s="126"/>
      <c r="AA1009" s="126"/>
      <c r="AB1009" s="126"/>
      <c r="AC1009" s="126"/>
      <c r="AD1009" s="126"/>
      <c r="AE1009" s="126"/>
      <c r="AF1009" s="126"/>
      <c r="AG1009" s="126"/>
      <c r="AH1009" s="126"/>
      <c r="AI1009" s="126"/>
      <c r="AJ1009" s="126"/>
    </row>
    <row r="1010" ht="28.5" customHeight="1">
      <c r="A1010" s="78">
        <v>1006.0</v>
      </c>
      <c r="B1010" s="180" t="s">
        <v>1466</v>
      </c>
      <c r="C1010" s="118" t="s">
        <v>2336</v>
      </c>
      <c r="D1010" s="180" t="s">
        <v>161</v>
      </c>
      <c r="E1010" s="130" t="s">
        <v>1913</v>
      </c>
      <c r="F1010" s="128">
        <v>558.0</v>
      </c>
      <c r="G1010" s="129">
        <v>43936.0</v>
      </c>
      <c r="H1010" s="130" t="s">
        <v>2337</v>
      </c>
      <c r="I1010" s="130" t="s">
        <v>2338</v>
      </c>
      <c r="J1010" s="180" t="s">
        <v>147</v>
      </c>
      <c r="K1010" s="130"/>
      <c r="L1010" s="130" t="s">
        <v>148</v>
      </c>
      <c r="M1010" s="130"/>
      <c r="N1010" s="131"/>
      <c r="O1010" s="132" t="s">
        <v>147</v>
      </c>
      <c r="P1010" s="137" t="s">
        <v>2339</v>
      </c>
      <c r="Q1010" s="125"/>
      <c r="R1010" s="126"/>
      <c r="S1010" s="126"/>
      <c r="T1010" s="126"/>
      <c r="U1010" s="126"/>
      <c r="V1010" s="126"/>
      <c r="W1010" s="126"/>
      <c r="X1010" s="126"/>
      <c r="Y1010" s="126"/>
      <c r="Z1010" s="126"/>
      <c r="AA1010" s="126"/>
      <c r="AB1010" s="126"/>
      <c r="AC1010" s="126"/>
      <c r="AD1010" s="126"/>
      <c r="AE1010" s="126"/>
      <c r="AF1010" s="126"/>
      <c r="AG1010" s="126"/>
      <c r="AH1010" s="126"/>
      <c r="AI1010" s="126"/>
      <c r="AJ1010" s="126"/>
    </row>
    <row r="1011" ht="28.5" customHeight="1">
      <c r="A1011" s="78">
        <v>1007.0</v>
      </c>
      <c r="B1011" s="180" t="s">
        <v>1466</v>
      </c>
      <c r="C1011" s="118" t="s">
        <v>2336</v>
      </c>
      <c r="D1011" s="180" t="s">
        <v>161</v>
      </c>
      <c r="E1011" s="130" t="s">
        <v>1913</v>
      </c>
      <c r="F1011" s="128">
        <v>676.0</v>
      </c>
      <c r="G1011" s="129">
        <v>43970.0</v>
      </c>
      <c r="H1011" s="130" t="s">
        <v>2340</v>
      </c>
      <c r="I1011" s="130" t="s">
        <v>2341</v>
      </c>
      <c r="J1011" s="180" t="s">
        <v>147</v>
      </c>
      <c r="K1011" s="130"/>
      <c r="L1011" s="130" t="s">
        <v>148</v>
      </c>
      <c r="M1011" s="130"/>
      <c r="N1011" s="131"/>
      <c r="O1011" s="132" t="s">
        <v>147</v>
      </c>
      <c r="P1011" s="137" t="s">
        <v>2342</v>
      </c>
      <c r="Q1011" s="125"/>
      <c r="R1011" s="126"/>
      <c r="S1011" s="126"/>
      <c r="T1011" s="126"/>
      <c r="U1011" s="126"/>
      <c r="V1011" s="126"/>
      <c r="W1011" s="126"/>
      <c r="X1011" s="126"/>
      <c r="Y1011" s="126"/>
      <c r="Z1011" s="126"/>
      <c r="AA1011" s="126"/>
      <c r="AB1011" s="126"/>
      <c r="AC1011" s="126"/>
      <c r="AD1011" s="126"/>
      <c r="AE1011" s="126"/>
      <c r="AF1011" s="126"/>
      <c r="AG1011" s="126"/>
      <c r="AH1011" s="126"/>
      <c r="AI1011" s="126"/>
      <c r="AJ1011" s="126"/>
    </row>
    <row r="1012" ht="28.5" customHeight="1">
      <c r="A1012" s="78">
        <v>1008.0</v>
      </c>
      <c r="B1012" s="180" t="s">
        <v>1466</v>
      </c>
      <c r="C1012" s="118" t="s">
        <v>2100</v>
      </c>
      <c r="D1012" s="180" t="s">
        <v>161</v>
      </c>
      <c r="E1012" s="130" t="s">
        <v>1913</v>
      </c>
      <c r="F1012" s="128">
        <v>1174.0</v>
      </c>
      <c r="G1012" s="129">
        <v>44070.0</v>
      </c>
      <c r="H1012" s="130" t="s">
        <v>2343</v>
      </c>
      <c r="I1012" s="130" t="s">
        <v>2344</v>
      </c>
      <c r="J1012" s="180" t="s">
        <v>147</v>
      </c>
      <c r="K1012" s="130"/>
      <c r="L1012" s="130" t="s">
        <v>148</v>
      </c>
      <c r="M1012" s="130" t="s">
        <v>147</v>
      </c>
      <c r="N1012" s="131"/>
      <c r="O1012" s="132"/>
      <c r="P1012" s="137" t="s">
        <v>2345</v>
      </c>
      <c r="Q1012" s="125"/>
      <c r="R1012" s="126"/>
      <c r="S1012" s="126"/>
      <c r="T1012" s="126"/>
      <c r="U1012" s="126"/>
      <c r="V1012" s="126"/>
      <c r="W1012" s="126"/>
      <c r="X1012" s="126"/>
      <c r="Y1012" s="126"/>
      <c r="Z1012" s="126"/>
      <c r="AA1012" s="126"/>
      <c r="AB1012" s="126"/>
      <c r="AC1012" s="126"/>
      <c r="AD1012" s="126"/>
      <c r="AE1012" s="126"/>
      <c r="AF1012" s="126"/>
      <c r="AG1012" s="126"/>
      <c r="AH1012" s="126"/>
      <c r="AI1012" s="126"/>
      <c r="AJ1012" s="126"/>
    </row>
    <row r="1013" ht="28.5" customHeight="1">
      <c r="A1013" s="171">
        <v>1009.0</v>
      </c>
      <c r="B1013" s="180" t="s">
        <v>1466</v>
      </c>
      <c r="C1013" s="118" t="s">
        <v>2100</v>
      </c>
      <c r="D1013" s="180" t="s">
        <v>161</v>
      </c>
      <c r="E1013" s="180" t="s">
        <v>1871</v>
      </c>
      <c r="F1013" s="128">
        <v>1346.0</v>
      </c>
      <c r="G1013" s="129">
        <v>44114.0</v>
      </c>
      <c r="H1013" s="130" t="s">
        <v>2346</v>
      </c>
      <c r="I1013" s="130"/>
      <c r="J1013" s="180" t="s">
        <v>147</v>
      </c>
      <c r="K1013" s="130"/>
      <c r="L1013" s="130" t="s">
        <v>2347</v>
      </c>
      <c r="M1013" s="130" t="s">
        <v>147</v>
      </c>
      <c r="N1013" s="131"/>
      <c r="O1013" s="132"/>
      <c r="P1013" s="137" t="s">
        <v>2345</v>
      </c>
      <c r="Q1013" s="125"/>
      <c r="R1013" s="126"/>
      <c r="S1013" s="126"/>
      <c r="T1013" s="126"/>
      <c r="U1013" s="126"/>
      <c r="V1013" s="126"/>
      <c r="W1013" s="126"/>
      <c r="X1013" s="126"/>
      <c r="Y1013" s="126"/>
      <c r="Z1013" s="126"/>
      <c r="AA1013" s="126"/>
      <c r="AB1013" s="126"/>
      <c r="AC1013" s="126"/>
      <c r="AD1013" s="126"/>
      <c r="AE1013" s="126"/>
      <c r="AF1013" s="126"/>
      <c r="AG1013" s="126"/>
      <c r="AH1013" s="126"/>
      <c r="AI1013" s="126"/>
      <c r="AJ1013" s="126"/>
    </row>
    <row r="1014" ht="28.5" customHeight="1">
      <c r="A1014" s="78">
        <v>1010.0</v>
      </c>
      <c r="B1014" s="180" t="s">
        <v>1466</v>
      </c>
      <c r="C1014" s="118" t="s">
        <v>2100</v>
      </c>
      <c r="D1014" s="180" t="s">
        <v>161</v>
      </c>
      <c r="E1014" s="130" t="s">
        <v>1902</v>
      </c>
      <c r="F1014" s="128">
        <v>1809.0</v>
      </c>
      <c r="G1014" s="129">
        <v>44196.0</v>
      </c>
      <c r="H1014" s="130" t="s">
        <v>2348</v>
      </c>
      <c r="I1014" s="130" t="s">
        <v>2349</v>
      </c>
      <c r="J1014" s="180" t="s">
        <v>147</v>
      </c>
      <c r="K1014" s="130"/>
      <c r="L1014" s="130" t="s">
        <v>148</v>
      </c>
      <c r="M1014" s="130" t="s">
        <v>147</v>
      </c>
      <c r="N1014" s="131"/>
      <c r="O1014" s="132"/>
      <c r="P1014" s="137" t="s">
        <v>2345</v>
      </c>
      <c r="Q1014" s="125"/>
      <c r="R1014" s="126"/>
      <c r="S1014" s="126"/>
      <c r="T1014" s="126"/>
      <c r="U1014" s="126"/>
      <c r="V1014" s="126"/>
      <c r="W1014" s="126"/>
      <c r="X1014" s="126"/>
      <c r="Y1014" s="126"/>
      <c r="Z1014" s="126"/>
      <c r="AA1014" s="126"/>
      <c r="AB1014" s="126"/>
      <c r="AC1014" s="126"/>
      <c r="AD1014" s="126"/>
      <c r="AE1014" s="126"/>
      <c r="AF1014" s="126"/>
      <c r="AG1014" s="126"/>
      <c r="AH1014" s="126"/>
      <c r="AI1014" s="126"/>
      <c r="AJ1014" s="126"/>
    </row>
    <row r="1015" ht="28.5" customHeight="1">
      <c r="A1015" s="78">
        <v>1011.0</v>
      </c>
      <c r="B1015" s="180" t="s">
        <v>1466</v>
      </c>
      <c r="C1015" s="118" t="s">
        <v>2100</v>
      </c>
      <c r="D1015" s="180" t="s">
        <v>161</v>
      </c>
      <c r="E1015" s="130" t="s">
        <v>1913</v>
      </c>
      <c r="F1015" s="128">
        <v>376.0</v>
      </c>
      <c r="G1015" s="129">
        <v>44295.0</v>
      </c>
      <c r="H1015" s="130" t="s">
        <v>2350</v>
      </c>
      <c r="I1015" s="130"/>
      <c r="J1015" s="180" t="s">
        <v>147</v>
      </c>
      <c r="K1015" s="130"/>
      <c r="L1015" s="130" t="s">
        <v>148</v>
      </c>
      <c r="M1015" s="130" t="s">
        <v>147</v>
      </c>
      <c r="N1015" s="131"/>
      <c r="O1015" s="132"/>
      <c r="P1015" s="137" t="s">
        <v>2345</v>
      </c>
      <c r="Q1015" s="125"/>
      <c r="R1015" s="126"/>
      <c r="S1015" s="126"/>
      <c r="T1015" s="126"/>
      <c r="U1015" s="126"/>
      <c r="V1015" s="126"/>
      <c r="W1015" s="126"/>
      <c r="X1015" s="126"/>
      <c r="Y1015" s="126"/>
      <c r="Z1015" s="126"/>
      <c r="AA1015" s="126"/>
      <c r="AB1015" s="126"/>
      <c r="AC1015" s="126"/>
      <c r="AD1015" s="126"/>
      <c r="AE1015" s="126"/>
      <c r="AF1015" s="126"/>
      <c r="AG1015" s="126"/>
      <c r="AH1015" s="126"/>
      <c r="AI1015" s="126"/>
      <c r="AJ1015" s="126"/>
    </row>
    <row r="1016" ht="28.5" customHeight="1">
      <c r="A1016" s="78">
        <v>1012.0</v>
      </c>
      <c r="B1016" s="180" t="s">
        <v>1466</v>
      </c>
      <c r="C1016" s="118" t="s">
        <v>2100</v>
      </c>
      <c r="D1016" s="180" t="s">
        <v>161</v>
      </c>
      <c r="E1016" s="130" t="s">
        <v>1902</v>
      </c>
      <c r="F1016" s="128">
        <v>616.0</v>
      </c>
      <c r="G1016" s="129">
        <v>44676.0</v>
      </c>
      <c r="H1016" s="130" t="s">
        <v>2351</v>
      </c>
      <c r="I1016" s="130" t="s">
        <v>2352</v>
      </c>
      <c r="J1016" s="180" t="s">
        <v>147</v>
      </c>
      <c r="K1016" s="130"/>
      <c r="L1016" s="130" t="s">
        <v>148</v>
      </c>
      <c r="M1016" s="130" t="s">
        <v>147</v>
      </c>
      <c r="N1016" s="131"/>
      <c r="O1016" s="132"/>
      <c r="P1016" s="137" t="s">
        <v>2345</v>
      </c>
      <c r="Q1016" s="125"/>
      <c r="R1016" s="126"/>
      <c r="S1016" s="126"/>
      <c r="T1016" s="126"/>
      <c r="U1016" s="126"/>
      <c r="V1016" s="126"/>
      <c r="W1016" s="126"/>
      <c r="X1016" s="126"/>
      <c r="Y1016" s="126"/>
      <c r="Z1016" s="126"/>
      <c r="AA1016" s="126"/>
      <c r="AB1016" s="126"/>
      <c r="AC1016" s="126"/>
      <c r="AD1016" s="126"/>
      <c r="AE1016" s="126"/>
      <c r="AF1016" s="126"/>
      <c r="AG1016" s="126"/>
      <c r="AH1016" s="126"/>
      <c r="AI1016" s="126"/>
      <c r="AJ1016" s="126"/>
    </row>
    <row r="1017" ht="28.5" customHeight="1">
      <c r="A1017" s="171">
        <v>1013.0</v>
      </c>
      <c r="B1017" s="180" t="s">
        <v>1466</v>
      </c>
      <c r="C1017" s="118" t="s">
        <v>2336</v>
      </c>
      <c r="D1017" s="180" t="s">
        <v>161</v>
      </c>
      <c r="E1017" s="130" t="s">
        <v>1913</v>
      </c>
      <c r="F1017" s="128">
        <v>1040.0</v>
      </c>
      <c r="G1017" s="129">
        <v>44733.0</v>
      </c>
      <c r="H1017" s="130" t="s">
        <v>2353</v>
      </c>
      <c r="I1017" s="130"/>
      <c r="J1017" s="180" t="s">
        <v>147</v>
      </c>
      <c r="K1017" s="130"/>
      <c r="L1017" s="130" t="s">
        <v>148</v>
      </c>
      <c r="M1017" s="130" t="s">
        <v>147</v>
      </c>
      <c r="N1017" s="131"/>
      <c r="O1017" s="132"/>
      <c r="P1017" s="137"/>
      <c r="Q1017" s="125"/>
      <c r="R1017" s="126"/>
      <c r="S1017" s="126"/>
      <c r="T1017" s="126"/>
      <c r="U1017" s="126"/>
      <c r="V1017" s="126"/>
      <c r="W1017" s="126"/>
      <c r="X1017" s="126"/>
      <c r="Y1017" s="126"/>
      <c r="Z1017" s="126"/>
      <c r="AA1017" s="126"/>
      <c r="AB1017" s="126"/>
      <c r="AC1017" s="126"/>
      <c r="AD1017" s="126"/>
      <c r="AE1017" s="126"/>
      <c r="AF1017" s="126"/>
      <c r="AG1017" s="126"/>
      <c r="AH1017" s="126"/>
      <c r="AI1017" s="126"/>
      <c r="AJ1017" s="126"/>
    </row>
    <row r="1018" ht="28.5" customHeight="1">
      <c r="A1018" s="78">
        <v>1014.0</v>
      </c>
      <c r="B1018" s="180" t="s">
        <v>1466</v>
      </c>
      <c r="C1018" s="118" t="s">
        <v>2336</v>
      </c>
      <c r="D1018" s="180" t="s">
        <v>161</v>
      </c>
      <c r="E1018" s="130" t="s">
        <v>1913</v>
      </c>
      <c r="F1018" s="128">
        <v>1427.0</v>
      </c>
      <c r="G1018" s="129">
        <v>44771.0</v>
      </c>
      <c r="H1018" s="130" t="s">
        <v>2354</v>
      </c>
      <c r="I1018" s="130" t="s">
        <v>2355</v>
      </c>
      <c r="J1018" s="180" t="s">
        <v>147</v>
      </c>
      <c r="K1018" s="130"/>
      <c r="L1018" s="130" t="s">
        <v>148</v>
      </c>
      <c r="M1018" s="130" t="s">
        <v>147</v>
      </c>
      <c r="N1018" s="131"/>
      <c r="O1018" s="132"/>
      <c r="P1018" s="137" t="s">
        <v>2356</v>
      </c>
      <c r="Q1018" s="125"/>
      <c r="R1018" s="126"/>
      <c r="S1018" s="126"/>
      <c r="T1018" s="126"/>
      <c r="U1018" s="126"/>
      <c r="V1018" s="126"/>
      <c r="W1018" s="126"/>
      <c r="X1018" s="126"/>
      <c r="Y1018" s="126"/>
      <c r="Z1018" s="126"/>
      <c r="AA1018" s="126"/>
      <c r="AB1018" s="126"/>
      <c r="AC1018" s="126"/>
      <c r="AD1018" s="126"/>
      <c r="AE1018" s="126"/>
      <c r="AF1018" s="126"/>
      <c r="AG1018" s="126"/>
      <c r="AH1018" s="126"/>
      <c r="AI1018" s="126"/>
      <c r="AJ1018" s="126"/>
    </row>
    <row r="1019" ht="28.5" customHeight="1">
      <c r="A1019" s="78">
        <v>1015.0</v>
      </c>
      <c r="B1019" s="180" t="s">
        <v>1466</v>
      </c>
      <c r="C1019" s="118" t="s">
        <v>2100</v>
      </c>
      <c r="D1019" s="180" t="s">
        <v>144</v>
      </c>
      <c r="E1019" s="180" t="s">
        <v>1435</v>
      </c>
      <c r="F1019" s="128">
        <v>509.0</v>
      </c>
      <c r="G1019" s="129">
        <v>36371.0</v>
      </c>
      <c r="H1019" s="130" t="s">
        <v>2357</v>
      </c>
      <c r="I1019" s="130"/>
      <c r="J1019" s="180" t="s">
        <v>147</v>
      </c>
      <c r="K1019" s="130"/>
      <c r="L1019" s="130" t="s">
        <v>148</v>
      </c>
      <c r="M1019" s="130" t="s">
        <v>147</v>
      </c>
      <c r="N1019" s="131"/>
      <c r="O1019" s="132"/>
      <c r="P1019" s="137" t="s">
        <v>2358</v>
      </c>
      <c r="Q1019" s="125"/>
      <c r="R1019" s="126"/>
      <c r="S1019" s="126"/>
      <c r="T1019" s="126"/>
      <c r="U1019" s="126"/>
      <c r="V1019" s="126"/>
      <c r="W1019" s="126"/>
      <c r="X1019" s="126"/>
      <c r="Y1019" s="126"/>
      <c r="Z1019" s="126"/>
      <c r="AA1019" s="126"/>
      <c r="AB1019" s="126"/>
      <c r="AC1019" s="126"/>
      <c r="AD1019" s="126"/>
      <c r="AE1019" s="126"/>
      <c r="AF1019" s="126"/>
      <c r="AG1019" s="126"/>
      <c r="AH1019" s="126"/>
      <c r="AI1019" s="126"/>
      <c r="AJ1019" s="126"/>
    </row>
    <row r="1020" ht="28.5" customHeight="1">
      <c r="A1020" s="78">
        <v>1016.0</v>
      </c>
      <c r="B1020" s="180" t="s">
        <v>1466</v>
      </c>
      <c r="C1020" s="118" t="s">
        <v>2324</v>
      </c>
      <c r="D1020" s="180" t="s">
        <v>144</v>
      </c>
      <c r="E1020" s="180" t="s">
        <v>1435</v>
      </c>
      <c r="F1020" s="128">
        <v>590.0</v>
      </c>
      <c r="G1020" s="129">
        <v>36717.0</v>
      </c>
      <c r="H1020" s="130" t="s">
        <v>2359</v>
      </c>
      <c r="I1020" s="130"/>
      <c r="J1020" s="180" t="s">
        <v>147</v>
      </c>
      <c r="K1020" s="130"/>
      <c r="L1020" s="130" t="s">
        <v>148</v>
      </c>
      <c r="M1020" s="130" t="s">
        <v>147</v>
      </c>
      <c r="N1020" s="131"/>
      <c r="O1020" s="132"/>
      <c r="P1020" s="137" t="s">
        <v>2360</v>
      </c>
      <c r="Q1020" s="125"/>
      <c r="R1020" s="126"/>
      <c r="S1020" s="126"/>
      <c r="T1020" s="126"/>
      <c r="U1020" s="126"/>
      <c r="V1020" s="126"/>
      <c r="W1020" s="126"/>
      <c r="X1020" s="126"/>
      <c r="Y1020" s="126"/>
      <c r="Z1020" s="126"/>
      <c r="AA1020" s="126"/>
      <c r="AB1020" s="126"/>
      <c r="AC1020" s="126"/>
      <c r="AD1020" s="126"/>
      <c r="AE1020" s="126"/>
      <c r="AF1020" s="126"/>
      <c r="AG1020" s="126"/>
      <c r="AH1020" s="126"/>
      <c r="AI1020" s="126"/>
      <c r="AJ1020" s="126"/>
    </row>
    <row r="1021" ht="28.5" customHeight="1">
      <c r="A1021" s="78">
        <v>1017.0</v>
      </c>
      <c r="B1021" s="180" t="s">
        <v>1466</v>
      </c>
      <c r="C1021" s="118" t="s">
        <v>2100</v>
      </c>
      <c r="D1021" s="180" t="s">
        <v>144</v>
      </c>
      <c r="E1021" s="180" t="s">
        <v>1435</v>
      </c>
      <c r="F1021" s="128">
        <v>1023.0</v>
      </c>
      <c r="G1021" s="129">
        <v>38840.0</v>
      </c>
      <c r="H1021" s="130" t="s">
        <v>2361</v>
      </c>
      <c r="I1021" s="130"/>
      <c r="J1021" s="180" t="s">
        <v>147</v>
      </c>
      <c r="K1021" s="130"/>
      <c r="L1021" s="130" t="s">
        <v>148</v>
      </c>
      <c r="M1021" s="130" t="s">
        <v>147</v>
      </c>
      <c r="N1021" s="131"/>
      <c r="O1021" s="132"/>
      <c r="P1021" s="137" t="s">
        <v>2358</v>
      </c>
      <c r="Q1021" s="125"/>
      <c r="R1021" s="126"/>
      <c r="S1021" s="126"/>
      <c r="T1021" s="126"/>
      <c r="U1021" s="126"/>
      <c r="V1021" s="126"/>
      <c r="W1021" s="126"/>
      <c r="X1021" s="126"/>
      <c r="Y1021" s="126"/>
      <c r="Z1021" s="126"/>
      <c r="AA1021" s="126"/>
      <c r="AB1021" s="126"/>
      <c r="AC1021" s="126"/>
      <c r="AD1021" s="126"/>
      <c r="AE1021" s="126"/>
      <c r="AF1021" s="126"/>
      <c r="AG1021" s="126"/>
      <c r="AH1021" s="126"/>
      <c r="AI1021" s="126"/>
      <c r="AJ1021" s="126"/>
    </row>
    <row r="1022" ht="28.5" customHeight="1">
      <c r="A1022" s="78">
        <v>1018.0</v>
      </c>
      <c r="B1022" s="180" t="s">
        <v>1466</v>
      </c>
      <c r="C1022" s="118" t="s">
        <v>2336</v>
      </c>
      <c r="D1022" s="180" t="s">
        <v>144</v>
      </c>
      <c r="E1022" s="180" t="s">
        <v>1435</v>
      </c>
      <c r="F1022" s="128">
        <v>1122.0</v>
      </c>
      <c r="G1022" s="129">
        <v>39091.0</v>
      </c>
      <c r="H1022" s="130" t="s">
        <v>2362</v>
      </c>
      <c r="I1022" s="130"/>
      <c r="J1022" s="180" t="s">
        <v>147</v>
      </c>
      <c r="K1022" s="130"/>
      <c r="L1022" s="130" t="s">
        <v>148</v>
      </c>
      <c r="M1022" s="130" t="s">
        <v>147</v>
      </c>
      <c r="N1022" s="131"/>
      <c r="O1022" s="132"/>
      <c r="P1022" s="137"/>
      <c r="Q1022" s="125"/>
      <c r="R1022" s="126"/>
      <c r="S1022" s="126"/>
      <c r="T1022" s="126"/>
      <c r="U1022" s="126"/>
      <c r="V1022" s="126"/>
      <c r="W1022" s="126"/>
      <c r="X1022" s="126"/>
      <c r="Y1022" s="126"/>
      <c r="Z1022" s="126"/>
      <c r="AA1022" s="126"/>
      <c r="AB1022" s="126"/>
      <c r="AC1022" s="126"/>
      <c r="AD1022" s="126"/>
      <c r="AE1022" s="126"/>
      <c r="AF1022" s="126"/>
      <c r="AG1022" s="126"/>
      <c r="AH1022" s="126"/>
      <c r="AI1022" s="126"/>
      <c r="AJ1022" s="126"/>
    </row>
    <row r="1023" ht="28.5" customHeight="1">
      <c r="A1023" s="78">
        <v>1019.0</v>
      </c>
      <c r="B1023" s="180" t="s">
        <v>1466</v>
      </c>
      <c r="C1023" s="118" t="s">
        <v>2324</v>
      </c>
      <c r="D1023" s="180" t="s">
        <v>144</v>
      </c>
      <c r="E1023" s="180" t="s">
        <v>1435</v>
      </c>
      <c r="F1023" s="128">
        <v>1164.0</v>
      </c>
      <c r="G1023" s="129">
        <v>39358.0</v>
      </c>
      <c r="H1023" s="130" t="s">
        <v>2363</v>
      </c>
      <c r="I1023" s="130"/>
      <c r="J1023" s="180" t="s">
        <v>147</v>
      </c>
      <c r="K1023" s="130"/>
      <c r="L1023" s="130" t="s">
        <v>148</v>
      </c>
      <c r="M1023" s="130" t="s">
        <v>147</v>
      </c>
      <c r="N1023" s="131"/>
      <c r="O1023" s="132"/>
      <c r="P1023" s="137"/>
      <c r="Q1023" s="125"/>
      <c r="R1023" s="126"/>
      <c r="S1023" s="126"/>
      <c r="T1023" s="126"/>
      <c r="U1023" s="126"/>
      <c r="V1023" s="126"/>
      <c r="W1023" s="126"/>
      <c r="X1023" s="126"/>
      <c r="Y1023" s="126"/>
      <c r="Z1023" s="126"/>
      <c r="AA1023" s="126"/>
      <c r="AB1023" s="126"/>
      <c r="AC1023" s="126"/>
      <c r="AD1023" s="126"/>
      <c r="AE1023" s="126"/>
      <c r="AF1023" s="126"/>
      <c r="AG1023" s="126"/>
      <c r="AH1023" s="126"/>
      <c r="AI1023" s="126"/>
      <c r="AJ1023" s="126"/>
    </row>
    <row r="1024" ht="28.5" customHeight="1">
      <c r="A1024" s="78">
        <v>1020.0</v>
      </c>
      <c r="B1024" s="180" t="s">
        <v>1466</v>
      </c>
      <c r="C1024" s="118" t="s">
        <v>2336</v>
      </c>
      <c r="D1024" s="180" t="s">
        <v>144</v>
      </c>
      <c r="E1024" s="180" t="s">
        <v>1796</v>
      </c>
      <c r="F1024" s="128">
        <v>1250.0</v>
      </c>
      <c r="G1024" s="129">
        <v>39779.0</v>
      </c>
      <c r="H1024" s="130" t="s">
        <v>2364</v>
      </c>
      <c r="I1024" s="130" t="s">
        <v>2365</v>
      </c>
      <c r="J1024" s="180" t="s">
        <v>147</v>
      </c>
      <c r="K1024" s="130"/>
      <c r="L1024" s="130" t="s">
        <v>148</v>
      </c>
      <c r="M1024" s="130" t="s">
        <v>147</v>
      </c>
      <c r="N1024" s="131"/>
      <c r="O1024" s="132"/>
      <c r="P1024" s="137"/>
      <c r="Q1024" s="125"/>
      <c r="R1024" s="126"/>
      <c r="S1024" s="126"/>
      <c r="T1024" s="126"/>
      <c r="U1024" s="126"/>
      <c r="V1024" s="126"/>
      <c r="W1024" s="126"/>
      <c r="X1024" s="126"/>
      <c r="Y1024" s="126"/>
      <c r="Z1024" s="126"/>
      <c r="AA1024" s="126"/>
      <c r="AB1024" s="126"/>
      <c r="AC1024" s="126"/>
      <c r="AD1024" s="126"/>
      <c r="AE1024" s="126"/>
      <c r="AF1024" s="126"/>
      <c r="AG1024" s="126"/>
      <c r="AH1024" s="126"/>
      <c r="AI1024" s="126"/>
      <c r="AJ1024" s="126"/>
    </row>
    <row r="1025" ht="28.5" customHeight="1">
      <c r="A1025" s="78">
        <v>1021.0</v>
      </c>
      <c r="B1025" s="180" t="s">
        <v>1466</v>
      </c>
      <c r="C1025" s="118" t="s">
        <v>2100</v>
      </c>
      <c r="D1025" s="180" t="s">
        <v>144</v>
      </c>
      <c r="E1025" s="180" t="s">
        <v>1796</v>
      </c>
      <c r="F1025" s="128">
        <v>1505.0</v>
      </c>
      <c r="G1025" s="129">
        <v>40913.0</v>
      </c>
      <c r="H1025" s="130" t="s">
        <v>2366</v>
      </c>
      <c r="I1025" s="130" t="s">
        <v>2367</v>
      </c>
      <c r="J1025" s="180" t="s">
        <v>147</v>
      </c>
      <c r="K1025" s="130"/>
      <c r="L1025" s="130" t="s">
        <v>2368</v>
      </c>
      <c r="M1025" s="130" t="s">
        <v>147</v>
      </c>
      <c r="N1025" s="131"/>
      <c r="O1025" s="132"/>
      <c r="P1025" s="137" t="s">
        <v>2369</v>
      </c>
      <c r="Q1025" s="125"/>
      <c r="R1025" s="126"/>
      <c r="S1025" s="126"/>
      <c r="T1025" s="126"/>
      <c r="U1025" s="126"/>
      <c r="V1025" s="126"/>
      <c r="W1025" s="126"/>
      <c r="X1025" s="126"/>
      <c r="Y1025" s="126"/>
      <c r="Z1025" s="126"/>
      <c r="AA1025" s="126"/>
      <c r="AB1025" s="126"/>
      <c r="AC1025" s="126"/>
      <c r="AD1025" s="126"/>
      <c r="AE1025" s="126"/>
      <c r="AF1025" s="126"/>
      <c r="AG1025" s="126"/>
      <c r="AH1025" s="126"/>
      <c r="AI1025" s="126"/>
      <c r="AJ1025" s="126"/>
    </row>
    <row r="1026" ht="28.5" customHeight="1">
      <c r="A1026" s="78">
        <v>1022.0</v>
      </c>
      <c r="B1026" s="180" t="s">
        <v>1466</v>
      </c>
      <c r="C1026" s="118" t="s">
        <v>2100</v>
      </c>
      <c r="D1026" s="180" t="s">
        <v>144</v>
      </c>
      <c r="E1026" s="180" t="s">
        <v>1796</v>
      </c>
      <c r="F1026" s="128">
        <v>1551.0</v>
      </c>
      <c r="G1026" s="129">
        <v>41096.0</v>
      </c>
      <c r="H1026" s="130" t="s">
        <v>2370</v>
      </c>
      <c r="I1026" s="130" t="s">
        <v>2371</v>
      </c>
      <c r="J1026" s="180" t="s">
        <v>147</v>
      </c>
      <c r="K1026" s="130"/>
      <c r="L1026" s="130" t="s">
        <v>148</v>
      </c>
      <c r="M1026" s="130"/>
      <c r="N1026" s="131" t="s">
        <v>147</v>
      </c>
      <c r="O1026" s="132"/>
      <c r="P1026" s="137" t="s">
        <v>2372</v>
      </c>
      <c r="Q1026" s="125"/>
      <c r="R1026" s="126"/>
      <c r="S1026" s="126"/>
      <c r="T1026" s="126"/>
      <c r="U1026" s="126"/>
      <c r="V1026" s="126"/>
      <c r="W1026" s="126"/>
      <c r="X1026" s="126"/>
      <c r="Y1026" s="126"/>
      <c r="Z1026" s="126"/>
      <c r="AA1026" s="126"/>
      <c r="AB1026" s="126"/>
      <c r="AC1026" s="126"/>
      <c r="AD1026" s="126"/>
      <c r="AE1026" s="126"/>
      <c r="AF1026" s="126"/>
      <c r="AG1026" s="126"/>
      <c r="AH1026" s="126"/>
      <c r="AI1026" s="126"/>
      <c r="AJ1026" s="126"/>
    </row>
    <row r="1027" ht="28.5" customHeight="1">
      <c r="A1027" s="78">
        <v>1023.0</v>
      </c>
      <c r="B1027" s="180" t="s">
        <v>1466</v>
      </c>
      <c r="C1027" s="118" t="s">
        <v>2324</v>
      </c>
      <c r="D1027" s="180" t="s">
        <v>144</v>
      </c>
      <c r="E1027" s="180" t="s">
        <v>1796</v>
      </c>
      <c r="F1027" s="128">
        <v>1595.0</v>
      </c>
      <c r="G1027" s="129">
        <v>41264.0</v>
      </c>
      <c r="H1027" s="130" t="s">
        <v>2373</v>
      </c>
      <c r="I1027" s="130"/>
      <c r="J1027" s="180" t="s">
        <v>147</v>
      </c>
      <c r="K1027" s="130"/>
      <c r="L1027" s="130" t="s">
        <v>148</v>
      </c>
      <c r="M1027" s="130" t="s">
        <v>147</v>
      </c>
      <c r="N1027" s="131"/>
      <c r="O1027" s="132"/>
      <c r="P1027" s="137"/>
      <c r="Q1027" s="125"/>
      <c r="R1027" s="126"/>
      <c r="S1027" s="126"/>
      <c r="T1027" s="126"/>
      <c r="U1027" s="126"/>
      <c r="V1027" s="126"/>
      <c r="W1027" s="126"/>
      <c r="X1027" s="126"/>
      <c r="Y1027" s="126"/>
      <c r="Z1027" s="126"/>
      <c r="AA1027" s="126"/>
      <c r="AB1027" s="126"/>
      <c r="AC1027" s="126"/>
      <c r="AD1027" s="126"/>
      <c r="AE1027" s="126"/>
      <c r="AF1027" s="126"/>
      <c r="AG1027" s="126"/>
      <c r="AH1027" s="126"/>
      <c r="AI1027" s="126"/>
      <c r="AJ1027" s="126"/>
    </row>
    <row r="1028" ht="28.5" customHeight="1">
      <c r="A1028" s="78">
        <v>1024.0</v>
      </c>
      <c r="B1028" s="180" t="s">
        <v>1466</v>
      </c>
      <c r="C1028" s="118" t="s">
        <v>2324</v>
      </c>
      <c r="D1028" s="180" t="s">
        <v>144</v>
      </c>
      <c r="E1028" s="180" t="s">
        <v>1796</v>
      </c>
      <c r="F1028" s="128">
        <v>1610.0</v>
      </c>
      <c r="G1028" s="129">
        <v>41276.0</v>
      </c>
      <c r="H1028" s="130" t="s">
        <v>2374</v>
      </c>
      <c r="I1028" s="130"/>
      <c r="J1028" s="180" t="s">
        <v>147</v>
      </c>
      <c r="K1028" s="130"/>
      <c r="L1028" s="130" t="s">
        <v>2375</v>
      </c>
      <c r="M1028" s="130" t="s">
        <v>147</v>
      </c>
      <c r="N1028" s="131"/>
      <c r="O1028" s="132"/>
      <c r="P1028" s="137" t="s">
        <v>2376</v>
      </c>
      <c r="Q1028" s="125"/>
      <c r="R1028" s="126"/>
      <c r="S1028" s="126"/>
      <c r="T1028" s="126"/>
      <c r="U1028" s="126"/>
      <c r="V1028" s="126"/>
      <c r="W1028" s="126"/>
      <c r="X1028" s="126"/>
      <c r="Y1028" s="126"/>
      <c r="Z1028" s="126"/>
      <c r="AA1028" s="126"/>
      <c r="AB1028" s="126"/>
      <c r="AC1028" s="126"/>
      <c r="AD1028" s="126"/>
      <c r="AE1028" s="126"/>
      <c r="AF1028" s="126"/>
      <c r="AG1028" s="126"/>
      <c r="AH1028" s="126"/>
      <c r="AI1028" s="126"/>
      <c r="AJ1028" s="126"/>
    </row>
    <row r="1029" ht="28.5" customHeight="1">
      <c r="A1029" s="78">
        <v>1025.0</v>
      </c>
      <c r="B1029" s="180" t="s">
        <v>1466</v>
      </c>
      <c r="C1029" s="118" t="s">
        <v>2336</v>
      </c>
      <c r="D1029" s="180" t="s">
        <v>144</v>
      </c>
      <c r="E1029" s="180" t="s">
        <v>1796</v>
      </c>
      <c r="F1029" s="128">
        <v>1751.0</v>
      </c>
      <c r="G1029" s="129">
        <v>42052.0</v>
      </c>
      <c r="H1029" s="130" t="s">
        <v>2377</v>
      </c>
      <c r="I1029" s="130"/>
      <c r="J1029" s="180" t="s">
        <v>147</v>
      </c>
      <c r="K1029" s="130"/>
      <c r="L1029" s="130" t="s">
        <v>148</v>
      </c>
      <c r="M1029" s="130" t="s">
        <v>147</v>
      </c>
      <c r="N1029" s="131"/>
      <c r="O1029" s="132"/>
      <c r="P1029" s="137"/>
      <c r="Q1029" s="125"/>
      <c r="R1029" s="126"/>
      <c r="S1029" s="126"/>
      <c r="T1029" s="126"/>
      <c r="U1029" s="126"/>
      <c r="V1029" s="126"/>
      <c r="W1029" s="126"/>
      <c r="X1029" s="126"/>
      <c r="Y1029" s="126"/>
      <c r="Z1029" s="126"/>
      <c r="AA1029" s="126"/>
      <c r="AB1029" s="126"/>
      <c r="AC1029" s="126"/>
      <c r="AD1029" s="126"/>
      <c r="AE1029" s="126"/>
      <c r="AF1029" s="126"/>
      <c r="AG1029" s="126"/>
      <c r="AH1029" s="126"/>
      <c r="AI1029" s="126"/>
      <c r="AJ1029" s="126"/>
    </row>
    <row r="1030" ht="28.5" customHeight="1">
      <c r="A1030" s="78">
        <v>1026.0</v>
      </c>
      <c r="B1030" s="180" t="s">
        <v>1466</v>
      </c>
      <c r="C1030" s="118" t="s">
        <v>2336</v>
      </c>
      <c r="D1030" s="180" t="s">
        <v>144</v>
      </c>
      <c r="E1030" s="180" t="s">
        <v>1796</v>
      </c>
      <c r="F1030" s="128">
        <v>1797.0</v>
      </c>
      <c r="G1030" s="129">
        <v>42564.0</v>
      </c>
      <c r="H1030" s="130" t="s">
        <v>2378</v>
      </c>
      <c r="I1030" s="130"/>
      <c r="J1030" s="180" t="s">
        <v>147</v>
      </c>
      <c r="K1030" s="130"/>
      <c r="L1030" s="130" t="s">
        <v>148</v>
      </c>
      <c r="M1030" s="130" t="s">
        <v>147</v>
      </c>
      <c r="N1030" s="131"/>
      <c r="O1030" s="132"/>
      <c r="P1030" s="137"/>
      <c r="Q1030" s="125"/>
      <c r="R1030" s="126"/>
      <c r="S1030" s="126"/>
      <c r="T1030" s="126"/>
      <c r="U1030" s="126"/>
      <c r="V1030" s="126"/>
      <c r="W1030" s="126"/>
      <c r="X1030" s="126"/>
      <c r="Y1030" s="126"/>
      <c r="Z1030" s="126"/>
      <c r="AA1030" s="126"/>
      <c r="AB1030" s="126"/>
      <c r="AC1030" s="126"/>
      <c r="AD1030" s="126"/>
      <c r="AE1030" s="126"/>
      <c r="AF1030" s="126"/>
      <c r="AG1030" s="126"/>
      <c r="AH1030" s="126"/>
      <c r="AI1030" s="126"/>
      <c r="AJ1030" s="126"/>
    </row>
    <row r="1031" ht="28.5" customHeight="1">
      <c r="A1031" s="78">
        <v>1027.0</v>
      </c>
      <c r="B1031" s="180" t="s">
        <v>1466</v>
      </c>
      <c r="C1031" s="118" t="s">
        <v>2100</v>
      </c>
      <c r="D1031" s="180" t="s">
        <v>161</v>
      </c>
      <c r="E1031" s="180" t="s">
        <v>1796</v>
      </c>
      <c r="F1031" s="128">
        <v>899.0</v>
      </c>
      <c r="G1031" s="129">
        <v>42884.0</v>
      </c>
      <c r="H1031" s="130" t="s">
        <v>2379</v>
      </c>
      <c r="I1031" s="130"/>
      <c r="J1031" s="180" t="s">
        <v>147</v>
      </c>
      <c r="K1031" s="130"/>
      <c r="L1031" s="130" t="s">
        <v>148</v>
      </c>
      <c r="M1031" s="130" t="s">
        <v>147</v>
      </c>
      <c r="N1031" s="131"/>
      <c r="O1031" s="132"/>
      <c r="P1031" s="137" t="s">
        <v>2345</v>
      </c>
      <c r="Q1031" s="125"/>
      <c r="R1031" s="126"/>
      <c r="S1031" s="126"/>
      <c r="T1031" s="126"/>
      <c r="U1031" s="126"/>
      <c r="V1031" s="126"/>
      <c r="W1031" s="126"/>
      <c r="X1031" s="126"/>
      <c r="Y1031" s="126"/>
      <c r="Z1031" s="126"/>
      <c r="AA1031" s="126"/>
      <c r="AB1031" s="126"/>
      <c r="AC1031" s="126"/>
      <c r="AD1031" s="126"/>
      <c r="AE1031" s="126"/>
      <c r="AF1031" s="126"/>
      <c r="AG1031" s="126"/>
      <c r="AH1031" s="126"/>
      <c r="AI1031" s="126"/>
      <c r="AJ1031" s="126"/>
    </row>
    <row r="1032" ht="28.5" customHeight="1">
      <c r="A1032" s="78">
        <v>1028.0</v>
      </c>
      <c r="B1032" s="180" t="s">
        <v>1466</v>
      </c>
      <c r="C1032" s="118" t="s">
        <v>2336</v>
      </c>
      <c r="D1032" s="180" t="s">
        <v>144</v>
      </c>
      <c r="E1032" s="180" t="s">
        <v>1796</v>
      </c>
      <c r="F1032" s="128">
        <v>1929.0</v>
      </c>
      <c r="G1032" s="129">
        <v>43308.0</v>
      </c>
      <c r="H1032" s="130" t="s">
        <v>2380</v>
      </c>
      <c r="I1032" s="130"/>
      <c r="J1032" s="180" t="s">
        <v>147</v>
      </c>
      <c r="K1032" s="130"/>
      <c r="L1032" s="130" t="s">
        <v>148</v>
      </c>
      <c r="M1032" s="130" t="s">
        <v>147</v>
      </c>
      <c r="N1032" s="131"/>
      <c r="O1032" s="132"/>
      <c r="P1032" s="137"/>
      <c r="Q1032" s="125"/>
      <c r="R1032" s="126"/>
      <c r="S1032" s="126"/>
      <c r="T1032" s="126"/>
      <c r="U1032" s="126"/>
      <c r="V1032" s="126"/>
      <c r="W1032" s="126"/>
      <c r="X1032" s="126"/>
      <c r="Y1032" s="126"/>
      <c r="Z1032" s="126"/>
      <c r="AA1032" s="126"/>
      <c r="AB1032" s="126"/>
      <c r="AC1032" s="126"/>
      <c r="AD1032" s="126"/>
      <c r="AE1032" s="126"/>
      <c r="AF1032" s="126"/>
      <c r="AG1032" s="126"/>
      <c r="AH1032" s="126"/>
      <c r="AI1032" s="126"/>
      <c r="AJ1032" s="126"/>
    </row>
    <row r="1033" ht="28.5" customHeight="1">
      <c r="A1033" s="78">
        <v>1029.0</v>
      </c>
      <c r="B1033" s="180" t="s">
        <v>1466</v>
      </c>
      <c r="C1033" s="118" t="s">
        <v>2100</v>
      </c>
      <c r="D1033" s="180" t="s">
        <v>144</v>
      </c>
      <c r="E1033" s="180" t="s">
        <v>1796</v>
      </c>
      <c r="F1033" s="128">
        <v>1979.0</v>
      </c>
      <c r="G1033" s="129">
        <v>43671.0</v>
      </c>
      <c r="H1033" s="130" t="s">
        <v>2381</v>
      </c>
      <c r="I1033" s="130"/>
      <c r="J1033" s="180" t="s">
        <v>147</v>
      </c>
      <c r="K1033" s="130"/>
      <c r="L1033" s="130" t="s">
        <v>2382</v>
      </c>
      <c r="M1033" s="130" t="s">
        <v>147</v>
      </c>
      <c r="N1033" s="131"/>
      <c r="O1033" s="132"/>
      <c r="P1033" s="137" t="s">
        <v>2345</v>
      </c>
      <c r="Q1033" s="125"/>
      <c r="R1033" s="126"/>
      <c r="S1033" s="126"/>
      <c r="T1033" s="126"/>
      <c r="U1033" s="126"/>
      <c r="V1033" s="126"/>
      <c r="W1033" s="126"/>
      <c r="X1033" s="126"/>
      <c r="Y1033" s="126"/>
      <c r="Z1033" s="126"/>
      <c r="AA1033" s="126"/>
      <c r="AB1033" s="126"/>
      <c r="AC1033" s="126"/>
      <c r="AD1033" s="126"/>
      <c r="AE1033" s="126"/>
      <c r="AF1033" s="126"/>
      <c r="AG1033" s="126"/>
      <c r="AH1033" s="126"/>
      <c r="AI1033" s="126"/>
      <c r="AJ1033" s="126"/>
    </row>
    <row r="1034" ht="28.5" customHeight="1">
      <c r="A1034" s="78">
        <v>1030.0</v>
      </c>
      <c r="B1034" s="180" t="s">
        <v>1466</v>
      </c>
      <c r="C1034" s="118" t="s">
        <v>2324</v>
      </c>
      <c r="D1034" s="180" t="s">
        <v>144</v>
      </c>
      <c r="E1034" s="180" t="s">
        <v>1796</v>
      </c>
      <c r="F1034" s="128">
        <v>2039.0</v>
      </c>
      <c r="G1034" s="129">
        <v>44039.0</v>
      </c>
      <c r="H1034" s="130" t="s">
        <v>2383</v>
      </c>
      <c r="I1034" s="130"/>
      <c r="J1034" s="180" t="s">
        <v>147</v>
      </c>
      <c r="K1034" s="130"/>
      <c r="L1034" s="130" t="s">
        <v>148</v>
      </c>
      <c r="M1034" s="130" t="s">
        <v>147</v>
      </c>
      <c r="N1034" s="131"/>
      <c r="O1034" s="132"/>
      <c r="P1034" s="137"/>
      <c r="Q1034" s="125"/>
      <c r="R1034" s="126"/>
      <c r="S1034" s="126"/>
      <c r="T1034" s="126"/>
      <c r="U1034" s="126"/>
      <c r="V1034" s="126"/>
      <c r="W1034" s="126"/>
      <c r="X1034" s="126"/>
      <c r="Y1034" s="126"/>
      <c r="Z1034" s="126"/>
      <c r="AA1034" s="126"/>
      <c r="AB1034" s="126"/>
      <c r="AC1034" s="126"/>
      <c r="AD1034" s="126"/>
      <c r="AE1034" s="126"/>
      <c r="AF1034" s="126"/>
      <c r="AG1034" s="126"/>
      <c r="AH1034" s="126"/>
      <c r="AI1034" s="126"/>
      <c r="AJ1034" s="126"/>
    </row>
    <row r="1035" ht="28.5" customHeight="1">
      <c r="A1035" s="78">
        <v>1031.0</v>
      </c>
      <c r="B1035" s="180" t="s">
        <v>1466</v>
      </c>
      <c r="C1035" s="118" t="s">
        <v>2324</v>
      </c>
      <c r="D1035" s="180" t="s">
        <v>144</v>
      </c>
      <c r="E1035" s="180" t="s">
        <v>1796</v>
      </c>
      <c r="F1035" s="128">
        <v>2069.0</v>
      </c>
      <c r="G1035" s="129">
        <v>44196.0</v>
      </c>
      <c r="H1035" s="130" t="s">
        <v>2384</v>
      </c>
      <c r="I1035" s="130"/>
      <c r="J1035" s="180" t="s">
        <v>147</v>
      </c>
      <c r="K1035" s="130"/>
      <c r="L1035" s="130" t="s">
        <v>2385</v>
      </c>
      <c r="M1035" s="130" t="s">
        <v>147</v>
      </c>
      <c r="N1035" s="131"/>
      <c r="O1035" s="132"/>
      <c r="P1035" s="137"/>
      <c r="Q1035" s="125"/>
      <c r="R1035" s="126"/>
      <c r="S1035" s="126"/>
      <c r="T1035" s="126"/>
      <c r="U1035" s="126"/>
      <c r="V1035" s="126"/>
      <c r="W1035" s="126"/>
      <c r="X1035" s="126"/>
      <c r="Y1035" s="126"/>
      <c r="Z1035" s="126"/>
      <c r="AA1035" s="126"/>
      <c r="AB1035" s="126"/>
      <c r="AC1035" s="126"/>
      <c r="AD1035" s="126"/>
      <c r="AE1035" s="126"/>
      <c r="AF1035" s="126"/>
      <c r="AG1035" s="126"/>
      <c r="AH1035" s="126"/>
      <c r="AI1035" s="126"/>
      <c r="AJ1035" s="126"/>
    </row>
    <row r="1036" ht="28.5" customHeight="1">
      <c r="A1036" s="78">
        <v>1032.0</v>
      </c>
      <c r="B1036" s="180" t="s">
        <v>1466</v>
      </c>
      <c r="C1036" s="118" t="s">
        <v>2324</v>
      </c>
      <c r="D1036" s="180" t="s">
        <v>144</v>
      </c>
      <c r="E1036" s="180" t="s">
        <v>1796</v>
      </c>
      <c r="F1036" s="128">
        <v>2114.0</v>
      </c>
      <c r="G1036" s="129">
        <v>44406.0</v>
      </c>
      <c r="H1036" s="130" t="s">
        <v>2386</v>
      </c>
      <c r="I1036" s="130"/>
      <c r="J1036" s="180" t="s">
        <v>147</v>
      </c>
      <c r="K1036" s="130"/>
      <c r="L1036" s="130" t="s">
        <v>148</v>
      </c>
      <c r="M1036" s="130" t="s">
        <v>147</v>
      </c>
      <c r="N1036" s="131"/>
      <c r="O1036" s="132"/>
      <c r="P1036" s="137"/>
      <c r="Q1036" s="125"/>
      <c r="R1036" s="126"/>
      <c r="S1036" s="126"/>
      <c r="T1036" s="126"/>
      <c r="U1036" s="126"/>
      <c r="V1036" s="126"/>
      <c r="W1036" s="126"/>
      <c r="X1036" s="126"/>
      <c r="Y1036" s="126"/>
      <c r="Z1036" s="126"/>
      <c r="AA1036" s="126"/>
      <c r="AB1036" s="126"/>
      <c r="AC1036" s="126"/>
      <c r="AD1036" s="126"/>
      <c r="AE1036" s="126"/>
      <c r="AF1036" s="126"/>
      <c r="AG1036" s="126"/>
      <c r="AH1036" s="126"/>
      <c r="AI1036" s="126"/>
      <c r="AJ1036" s="126"/>
    </row>
    <row r="1037" ht="28.5" customHeight="1">
      <c r="A1037" s="78">
        <v>1033.0</v>
      </c>
      <c r="B1037" s="180" t="s">
        <v>1466</v>
      </c>
      <c r="C1037" s="118" t="s">
        <v>2324</v>
      </c>
      <c r="D1037" s="180" t="s">
        <v>144</v>
      </c>
      <c r="E1037" s="180" t="s">
        <v>1796</v>
      </c>
      <c r="F1037" s="128">
        <v>2148.0</v>
      </c>
      <c r="G1037" s="129">
        <v>44432.0</v>
      </c>
      <c r="H1037" s="130" t="s">
        <v>2387</v>
      </c>
      <c r="I1037" s="130" t="s">
        <v>2388</v>
      </c>
      <c r="J1037" s="180" t="s">
        <v>147</v>
      </c>
      <c r="K1037" s="130"/>
      <c r="L1037" s="130" t="s">
        <v>148</v>
      </c>
      <c r="M1037" s="130" t="s">
        <v>147</v>
      </c>
      <c r="N1037" s="131"/>
      <c r="O1037" s="132"/>
      <c r="P1037" s="137"/>
      <c r="Q1037" s="125"/>
      <c r="R1037" s="126"/>
      <c r="S1037" s="126"/>
      <c r="T1037" s="126"/>
      <c r="U1037" s="126"/>
      <c r="V1037" s="126"/>
      <c r="W1037" s="126"/>
      <c r="X1037" s="126"/>
      <c r="Y1037" s="126"/>
      <c r="Z1037" s="126"/>
      <c r="AA1037" s="126"/>
      <c r="AB1037" s="126"/>
      <c r="AC1037" s="126"/>
      <c r="AD1037" s="126"/>
      <c r="AE1037" s="126"/>
      <c r="AF1037" s="126"/>
      <c r="AG1037" s="126"/>
      <c r="AH1037" s="126"/>
      <c r="AI1037" s="126"/>
      <c r="AJ1037" s="126"/>
    </row>
    <row r="1038" ht="28.5" customHeight="1">
      <c r="A1038" s="78">
        <v>1034.0</v>
      </c>
      <c r="B1038" s="180" t="s">
        <v>1466</v>
      </c>
      <c r="C1038" s="118" t="s">
        <v>2324</v>
      </c>
      <c r="D1038" s="180" t="s">
        <v>144</v>
      </c>
      <c r="E1038" s="180" t="s">
        <v>1796</v>
      </c>
      <c r="F1038" s="128">
        <v>2174.0</v>
      </c>
      <c r="G1038" s="129">
        <v>44560.0</v>
      </c>
      <c r="H1038" s="130" t="s">
        <v>2389</v>
      </c>
      <c r="I1038" s="130" t="s">
        <v>2390</v>
      </c>
      <c r="J1038" s="180" t="s">
        <v>147</v>
      </c>
      <c r="K1038" s="130"/>
      <c r="L1038" s="130" t="s">
        <v>148</v>
      </c>
      <c r="M1038" s="130" t="s">
        <v>147</v>
      </c>
      <c r="N1038" s="131"/>
      <c r="O1038" s="132"/>
      <c r="P1038" s="137" t="s">
        <v>2391</v>
      </c>
      <c r="Q1038" s="125"/>
      <c r="R1038" s="126"/>
      <c r="S1038" s="126"/>
      <c r="T1038" s="126"/>
      <c r="U1038" s="126"/>
      <c r="V1038" s="126"/>
      <c r="W1038" s="126"/>
      <c r="X1038" s="126"/>
      <c r="Y1038" s="126"/>
      <c r="Z1038" s="126"/>
      <c r="AA1038" s="126"/>
      <c r="AB1038" s="126"/>
      <c r="AC1038" s="126"/>
      <c r="AD1038" s="126"/>
      <c r="AE1038" s="126"/>
      <c r="AF1038" s="126"/>
      <c r="AG1038" s="126"/>
      <c r="AH1038" s="126"/>
      <c r="AI1038" s="126"/>
      <c r="AJ1038" s="126"/>
    </row>
    <row r="1039" ht="28.5" customHeight="1">
      <c r="A1039" s="78">
        <v>1035.0</v>
      </c>
      <c r="B1039" s="180" t="s">
        <v>1466</v>
      </c>
      <c r="C1039" s="118" t="s">
        <v>2324</v>
      </c>
      <c r="D1039" s="180" t="s">
        <v>144</v>
      </c>
      <c r="E1039" s="180" t="s">
        <v>1796</v>
      </c>
      <c r="F1039" s="128">
        <v>2208.0</v>
      </c>
      <c r="G1039" s="129">
        <v>44698.0</v>
      </c>
      <c r="H1039" s="130" t="s">
        <v>2392</v>
      </c>
      <c r="I1039" s="130"/>
      <c r="J1039" s="180" t="s">
        <v>147</v>
      </c>
      <c r="K1039" s="130"/>
      <c r="L1039" s="130" t="s">
        <v>2393</v>
      </c>
      <c r="M1039" s="130" t="s">
        <v>147</v>
      </c>
      <c r="N1039" s="131"/>
      <c r="O1039" s="132"/>
      <c r="P1039" s="137"/>
      <c r="Q1039" s="125"/>
      <c r="R1039" s="126"/>
      <c r="S1039" s="126"/>
      <c r="T1039" s="126"/>
      <c r="U1039" s="126"/>
      <c r="V1039" s="126"/>
      <c r="W1039" s="126"/>
      <c r="X1039" s="126"/>
      <c r="Y1039" s="126"/>
      <c r="Z1039" s="126"/>
      <c r="AA1039" s="126"/>
      <c r="AB1039" s="126"/>
      <c r="AC1039" s="126"/>
      <c r="AD1039" s="126"/>
      <c r="AE1039" s="126"/>
      <c r="AF1039" s="126"/>
      <c r="AG1039" s="126"/>
      <c r="AH1039" s="126"/>
      <c r="AI1039" s="126"/>
      <c r="AJ1039" s="126"/>
    </row>
    <row r="1040" ht="28.5" customHeight="1">
      <c r="A1040" s="78">
        <v>1036.0</v>
      </c>
      <c r="B1040" s="180" t="s">
        <v>1466</v>
      </c>
      <c r="C1040" s="118" t="s">
        <v>2324</v>
      </c>
      <c r="D1040" s="180" t="s">
        <v>144</v>
      </c>
      <c r="E1040" s="180" t="s">
        <v>1796</v>
      </c>
      <c r="F1040" s="128">
        <v>2220.0</v>
      </c>
      <c r="G1040" s="129">
        <v>44742.0</v>
      </c>
      <c r="H1040" s="130" t="s">
        <v>2394</v>
      </c>
      <c r="I1040" s="130"/>
      <c r="J1040" s="180" t="s">
        <v>147</v>
      </c>
      <c r="K1040" s="130"/>
      <c r="L1040" s="130" t="s">
        <v>148</v>
      </c>
      <c r="M1040" s="130" t="s">
        <v>147</v>
      </c>
      <c r="N1040" s="131"/>
      <c r="O1040" s="132"/>
      <c r="P1040" s="137"/>
      <c r="Q1040" s="125"/>
      <c r="R1040" s="126"/>
      <c r="S1040" s="126"/>
      <c r="T1040" s="126"/>
      <c r="U1040" s="126"/>
      <c r="V1040" s="126"/>
      <c r="W1040" s="126"/>
      <c r="X1040" s="126"/>
      <c r="Y1040" s="126"/>
      <c r="Z1040" s="126"/>
      <c r="AA1040" s="126"/>
      <c r="AB1040" s="126"/>
      <c r="AC1040" s="126"/>
      <c r="AD1040" s="126"/>
      <c r="AE1040" s="126"/>
      <c r="AF1040" s="126"/>
      <c r="AG1040" s="126"/>
      <c r="AH1040" s="126"/>
      <c r="AI1040" s="126"/>
      <c r="AJ1040" s="126"/>
    </row>
    <row r="1041" ht="28.5" customHeight="1">
      <c r="A1041" s="78">
        <v>1037.0</v>
      </c>
      <c r="B1041" s="180" t="s">
        <v>1466</v>
      </c>
      <c r="C1041" s="118" t="s">
        <v>2100</v>
      </c>
      <c r="D1041" s="180" t="s">
        <v>144</v>
      </c>
      <c r="E1041" s="180" t="s">
        <v>1796</v>
      </c>
      <c r="F1041" s="128">
        <v>2225.0</v>
      </c>
      <c r="G1041" s="129">
        <v>44742.0</v>
      </c>
      <c r="H1041" s="130" t="s">
        <v>2395</v>
      </c>
      <c r="I1041" s="130" t="s">
        <v>2396</v>
      </c>
      <c r="J1041" s="180" t="s">
        <v>147</v>
      </c>
      <c r="K1041" s="130"/>
      <c r="L1041" s="130" t="s">
        <v>148</v>
      </c>
      <c r="M1041" s="130" t="s">
        <v>147</v>
      </c>
      <c r="N1041" s="131"/>
      <c r="O1041" s="132"/>
      <c r="P1041" s="137" t="s">
        <v>2345</v>
      </c>
      <c r="Q1041" s="125"/>
      <c r="R1041" s="126"/>
      <c r="S1041" s="126"/>
      <c r="T1041" s="126"/>
      <c r="U1041" s="126"/>
      <c r="V1041" s="126"/>
      <c r="W1041" s="126"/>
      <c r="X1041" s="126"/>
      <c r="Y1041" s="126"/>
      <c r="Z1041" s="126"/>
      <c r="AA1041" s="126"/>
      <c r="AB1041" s="126"/>
      <c r="AC1041" s="126"/>
      <c r="AD1041" s="126"/>
      <c r="AE1041" s="126"/>
      <c r="AF1041" s="126"/>
      <c r="AG1041" s="126"/>
      <c r="AH1041" s="126"/>
      <c r="AI1041" s="126"/>
      <c r="AJ1041" s="126"/>
    </row>
    <row r="1042" ht="28.5" customHeight="1">
      <c r="A1042" s="78">
        <v>1038.0</v>
      </c>
      <c r="B1042" s="180" t="s">
        <v>1466</v>
      </c>
      <c r="C1042" s="118" t="s">
        <v>2100</v>
      </c>
      <c r="D1042" s="180" t="s">
        <v>230</v>
      </c>
      <c r="E1042" s="180" t="s">
        <v>1902</v>
      </c>
      <c r="F1042" s="128">
        <v>634.0</v>
      </c>
      <c r="G1042" s="129">
        <v>38782.0</v>
      </c>
      <c r="H1042" s="130" t="s">
        <v>2397</v>
      </c>
      <c r="I1042" s="130"/>
      <c r="J1042" s="180" t="s">
        <v>147</v>
      </c>
      <c r="K1042" s="130"/>
      <c r="L1042" s="130" t="s">
        <v>148</v>
      </c>
      <c r="M1042" s="130"/>
      <c r="N1042" s="131"/>
      <c r="O1042" s="132" t="s">
        <v>147</v>
      </c>
      <c r="P1042" s="137" t="s">
        <v>2398</v>
      </c>
      <c r="Q1042" s="125"/>
      <c r="R1042" s="126"/>
      <c r="S1042" s="126"/>
      <c r="T1042" s="126"/>
      <c r="U1042" s="126"/>
      <c r="V1042" s="126"/>
      <c r="W1042" s="126"/>
      <c r="X1042" s="126"/>
      <c r="Y1042" s="126"/>
      <c r="Z1042" s="126"/>
      <c r="AA1042" s="126"/>
      <c r="AB1042" s="126"/>
      <c r="AC1042" s="126"/>
      <c r="AD1042" s="126"/>
      <c r="AE1042" s="126"/>
      <c r="AF1042" s="126"/>
      <c r="AG1042" s="126"/>
      <c r="AH1042" s="126"/>
      <c r="AI1042" s="126"/>
      <c r="AJ1042" s="126"/>
    </row>
    <row r="1043" ht="28.5" customHeight="1">
      <c r="A1043" s="78">
        <v>1039.0</v>
      </c>
      <c r="B1043" s="180" t="s">
        <v>1466</v>
      </c>
      <c r="C1043" s="118" t="s">
        <v>2100</v>
      </c>
      <c r="D1043" s="180" t="s">
        <v>230</v>
      </c>
      <c r="E1043" s="180" t="s">
        <v>1902</v>
      </c>
      <c r="F1043" s="128">
        <v>736.0</v>
      </c>
      <c r="G1043" s="129">
        <v>39157.0</v>
      </c>
      <c r="H1043" s="130" t="s">
        <v>2399</v>
      </c>
      <c r="I1043" s="130"/>
      <c r="J1043" s="180" t="s">
        <v>147</v>
      </c>
      <c r="K1043" s="130"/>
      <c r="L1043" s="130" t="s">
        <v>148</v>
      </c>
      <c r="M1043" s="130"/>
      <c r="N1043" s="131" t="s">
        <v>147</v>
      </c>
      <c r="O1043" s="132"/>
      <c r="P1043" s="137" t="s">
        <v>2400</v>
      </c>
      <c r="Q1043" s="125"/>
      <c r="R1043" s="126"/>
      <c r="S1043" s="126"/>
      <c r="T1043" s="126"/>
      <c r="U1043" s="126"/>
      <c r="V1043" s="126"/>
      <c r="W1043" s="126"/>
      <c r="X1043" s="126"/>
      <c r="Y1043" s="126"/>
      <c r="Z1043" s="126"/>
      <c r="AA1043" s="126"/>
      <c r="AB1043" s="126"/>
      <c r="AC1043" s="126"/>
      <c r="AD1043" s="126"/>
      <c r="AE1043" s="126"/>
      <c r="AF1043" s="126"/>
      <c r="AG1043" s="126"/>
      <c r="AH1043" s="126"/>
      <c r="AI1043" s="126"/>
      <c r="AJ1043" s="126"/>
    </row>
    <row r="1044" ht="28.5" customHeight="1">
      <c r="A1044" s="78">
        <v>1040.0</v>
      </c>
      <c r="B1044" s="180" t="s">
        <v>1466</v>
      </c>
      <c r="C1044" s="118" t="s">
        <v>2100</v>
      </c>
      <c r="D1044" s="180" t="s">
        <v>230</v>
      </c>
      <c r="E1044" s="180" t="s">
        <v>1902</v>
      </c>
      <c r="F1044" s="128">
        <v>252.0</v>
      </c>
      <c r="G1044" s="129">
        <v>39472.0</v>
      </c>
      <c r="H1044" s="130" t="s">
        <v>2401</v>
      </c>
      <c r="I1044" s="130" t="s">
        <v>2402</v>
      </c>
      <c r="J1044" s="180" t="s">
        <v>147</v>
      </c>
      <c r="K1044" s="130"/>
      <c r="L1044" s="130" t="s">
        <v>148</v>
      </c>
      <c r="M1044" s="130" t="s">
        <v>147</v>
      </c>
      <c r="N1044" s="131"/>
      <c r="O1044" s="132"/>
      <c r="P1044" s="137" t="s">
        <v>2345</v>
      </c>
      <c r="Q1044" s="125"/>
      <c r="R1044" s="126"/>
      <c r="S1044" s="126"/>
      <c r="T1044" s="126"/>
      <c r="U1044" s="126"/>
      <c r="V1044" s="126"/>
      <c r="W1044" s="126"/>
      <c r="X1044" s="126"/>
      <c r="Y1044" s="126"/>
      <c r="Z1044" s="126"/>
      <c r="AA1044" s="126"/>
      <c r="AB1044" s="126"/>
      <c r="AC1044" s="126"/>
      <c r="AD1044" s="126"/>
      <c r="AE1044" s="126"/>
      <c r="AF1044" s="126"/>
      <c r="AG1044" s="126"/>
      <c r="AH1044" s="126"/>
      <c r="AI1044" s="126"/>
      <c r="AJ1044" s="126"/>
    </row>
    <row r="1045" ht="28.5" customHeight="1">
      <c r="A1045" s="78">
        <v>1041.0</v>
      </c>
      <c r="B1045" s="180" t="s">
        <v>1466</v>
      </c>
      <c r="C1045" s="118" t="s">
        <v>2100</v>
      </c>
      <c r="D1045" s="180" t="s">
        <v>230</v>
      </c>
      <c r="E1045" s="180" t="s">
        <v>1902</v>
      </c>
      <c r="F1045" s="128">
        <v>966.0</v>
      </c>
      <c r="G1045" s="129">
        <v>39521.0</v>
      </c>
      <c r="H1045" s="130" t="s">
        <v>2403</v>
      </c>
      <c r="I1045" s="130" t="s">
        <v>2404</v>
      </c>
      <c r="J1045" s="180" t="s">
        <v>147</v>
      </c>
      <c r="K1045" s="130"/>
      <c r="L1045" s="130" t="s">
        <v>148</v>
      </c>
      <c r="M1045" s="130" t="s">
        <v>147</v>
      </c>
      <c r="N1045" s="131"/>
      <c r="O1045" s="132"/>
      <c r="P1045" s="137" t="s">
        <v>2345</v>
      </c>
      <c r="Q1045" s="125"/>
      <c r="R1045" s="126"/>
      <c r="S1045" s="126"/>
      <c r="T1045" s="126"/>
      <c r="U1045" s="126"/>
      <c r="V1045" s="126"/>
      <c r="W1045" s="126"/>
      <c r="X1045" s="126"/>
      <c r="Y1045" s="126"/>
      <c r="Z1045" s="126"/>
      <c r="AA1045" s="126"/>
      <c r="AB1045" s="126"/>
      <c r="AC1045" s="126"/>
      <c r="AD1045" s="126"/>
      <c r="AE1045" s="126"/>
      <c r="AF1045" s="126"/>
      <c r="AG1045" s="126"/>
      <c r="AH1045" s="126"/>
      <c r="AI1045" s="126"/>
      <c r="AJ1045" s="126"/>
    </row>
    <row r="1046" ht="28.5" customHeight="1">
      <c r="A1046" s="78">
        <v>1042.0</v>
      </c>
      <c r="B1046" s="180" t="s">
        <v>1466</v>
      </c>
      <c r="C1046" s="118" t="s">
        <v>2100</v>
      </c>
      <c r="D1046" s="180" t="s">
        <v>230</v>
      </c>
      <c r="E1046" s="180" t="s">
        <v>1902</v>
      </c>
      <c r="F1046" s="128">
        <v>1414.0</v>
      </c>
      <c r="G1046" s="129">
        <v>39562.0</v>
      </c>
      <c r="H1046" s="130" t="s">
        <v>2403</v>
      </c>
      <c r="I1046" s="130" t="s">
        <v>2405</v>
      </c>
      <c r="J1046" s="180" t="s">
        <v>147</v>
      </c>
      <c r="K1046" s="130"/>
      <c r="L1046" s="130" t="s">
        <v>148</v>
      </c>
      <c r="M1046" s="130"/>
      <c r="N1046" s="131"/>
      <c r="O1046" s="132" t="s">
        <v>147</v>
      </c>
      <c r="P1046" s="137" t="s">
        <v>2406</v>
      </c>
      <c r="Q1046" s="125"/>
      <c r="R1046" s="126"/>
      <c r="S1046" s="126"/>
      <c r="T1046" s="126"/>
      <c r="U1046" s="126"/>
      <c r="V1046" s="126"/>
      <c r="W1046" s="126"/>
      <c r="X1046" s="126"/>
      <c r="Y1046" s="126"/>
      <c r="Z1046" s="126"/>
      <c r="AA1046" s="126"/>
      <c r="AB1046" s="126"/>
      <c r="AC1046" s="126"/>
      <c r="AD1046" s="126"/>
      <c r="AE1046" s="126"/>
      <c r="AF1046" s="126"/>
      <c r="AG1046" s="126"/>
      <c r="AH1046" s="126"/>
      <c r="AI1046" s="126"/>
      <c r="AJ1046" s="126"/>
    </row>
    <row r="1047" ht="28.5" customHeight="1">
      <c r="A1047" s="78">
        <v>1043.0</v>
      </c>
      <c r="B1047" s="180" t="s">
        <v>1466</v>
      </c>
      <c r="C1047" s="118" t="s">
        <v>2100</v>
      </c>
      <c r="D1047" s="180" t="s">
        <v>230</v>
      </c>
      <c r="E1047" s="180" t="s">
        <v>1902</v>
      </c>
      <c r="F1047" s="128">
        <v>990.0</v>
      </c>
      <c r="G1047" s="129">
        <v>39905.0</v>
      </c>
      <c r="H1047" s="130" t="s">
        <v>2407</v>
      </c>
      <c r="I1047" s="130" t="s">
        <v>2408</v>
      </c>
      <c r="J1047" s="180" t="s">
        <v>147</v>
      </c>
      <c r="K1047" s="130"/>
      <c r="L1047" s="130" t="s">
        <v>148</v>
      </c>
      <c r="M1047" s="130"/>
      <c r="N1047" s="131"/>
      <c r="O1047" s="132" t="s">
        <v>147</v>
      </c>
      <c r="P1047" s="137" t="s">
        <v>2409</v>
      </c>
      <c r="Q1047" s="125"/>
      <c r="R1047" s="126"/>
      <c r="S1047" s="126"/>
      <c r="T1047" s="126"/>
      <c r="U1047" s="126"/>
      <c r="V1047" s="126"/>
      <c r="W1047" s="126"/>
      <c r="X1047" s="126"/>
      <c r="Y1047" s="126"/>
      <c r="Z1047" s="126"/>
      <c r="AA1047" s="126"/>
      <c r="AB1047" s="126"/>
      <c r="AC1047" s="126"/>
      <c r="AD1047" s="126"/>
      <c r="AE1047" s="126"/>
      <c r="AF1047" s="126"/>
      <c r="AG1047" s="126"/>
      <c r="AH1047" s="126"/>
      <c r="AI1047" s="126"/>
      <c r="AJ1047" s="126"/>
    </row>
    <row r="1048" ht="28.5" customHeight="1">
      <c r="A1048" s="78">
        <v>1044.0</v>
      </c>
      <c r="B1048" s="180" t="s">
        <v>1466</v>
      </c>
      <c r="C1048" s="118" t="s">
        <v>2100</v>
      </c>
      <c r="D1048" s="180" t="s">
        <v>230</v>
      </c>
      <c r="E1048" s="180" t="s">
        <v>1902</v>
      </c>
      <c r="F1048" s="128">
        <v>3123.0</v>
      </c>
      <c r="G1048" s="129">
        <v>40051.0</v>
      </c>
      <c r="H1048" s="130" t="s">
        <v>2410</v>
      </c>
      <c r="I1048" s="130"/>
      <c r="J1048" s="180"/>
      <c r="K1048" s="130"/>
      <c r="L1048" s="130" t="s">
        <v>148</v>
      </c>
      <c r="M1048" s="130"/>
      <c r="N1048" s="131"/>
      <c r="O1048" s="132" t="s">
        <v>147</v>
      </c>
      <c r="P1048" s="137" t="s">
        <v>2411</v>
      </c>
      <c r="Q1048" s="125"/>
      <c r="R1048" s="126"/>
      <c r="S1048" s="126"/>
      <c r="T1048" s="126"/>
      <c r="U1048" s="126"/>
      <c r="V1048" s="126"/>
      <c r="W1048" s="126"/>
      <c r="X1048" s="126"/>
      <c r="Y1048" s="126"/>
      <c r="Z1048" s="126"/>
      <c r="AA1048" s="126"/>
      <c r="AB1048" s="126"/>
      <c r="AC1048" s="126"/>
      <c r="AD1048" s="126"/>
      <c r="AE1048" s="126"/>
      <c r="AF1048" s="126"/>
      <c r="AG1048" s="126"/>
      <c r="AH1048" s="126"/>
      <c r="AI1048" s="126"/>
      <c r="AJ1048" s="126"/>
    </row>
    <row r="1049" ht="28.5" customHeight="1">
      <c r="A1049" s="78">
        <v>1045.0</v>
      </c>
      <c r="B1049" s="180" t="s">
        <v>1466</v>
      </c>
      <c r="C1049" s="118" t="s">
        <v>2100</v>
      </c>
      <c r="D1049" s="180" t="s">
        <v>230</v>
      </c>
      <c r="E1049" s="180" t="s">
        <v>1902</v>
      </c>
      <c r="F1049" s="128">
        <v>475.0</v>
      </c>
      <c r="G1049" s="129">
        <v>40895.0</v>
      </c>
      <c r="H1049" s="130" t="s">
        <v>2412</v>
      </c>
      <c r="I1049" s="130" t="s">
        <v>2413</v>
      </c>
      <c r="J1049" s="180" t="s">
        <v>147</v>
      </c>
      <c r="K1049" s="130"/>
      <c r="L1049" s="130" t="s">
        <v>148</v>
      </c>
      <c r="M1049" s="130"/>
      <c r="N1049" s="131"/>
      <c r="O1049" s="132" t="s">
        <v>147</v>
      </c>
      <c r="P1049" s="137" t="s">
        <v>2414</v>
      </c>
      <c r="Q1049" s="125"/>
      <c r="R1049" s="126"/>
      <c r="S1049" s="126"/>
      <c r="T1049" s="126"/>
      <c r="U1049" s="126"/>
      <c r="V1049" s="126"/>
      <c r="W1049" s="126"/>
      <c r="X1049" s="126"/>
      <c r="Y1049" s="126"/>
      <c r="Z1049" s="126"/>
      <c r="AA1049" s="126"/>
      <c r="AB1049" s="126"/>
      <c r="AC1049" s="126"/>
      <c r="AD1049" s="126"/>
      <c r="AE1049" s="126"/>
      <c r="AF1049" s="126"/>
      <c r="AG1049" s="126"/>
      <c r="AH1049" s="126"/>
      <c r="AI1049" s="126"/>
      <c r="AJ1049" s="126"/>
    </row>
    <row r="1050" ht="28.5" customHeight="1">
      <c r="A1050" s="78">
        <v>1046.0</v>
      </c>
      <c r="B1050" s="180" t="s">
        <v>1466</v>
      </c>
      <c r="C1050" s="118" t="s">
        <v>2100</v>
      </c>
      <c r="D1050" s="180" t="s">
        <v>230</v>
      </c>
      <c r="E1050" s="180" t="s">
        <v>1902</v>
      </c>
      <c r="F1050" s="128">
        <v>476.0</v>
      </c>
      <c r="G1050" s="129">
        <v>40895.0</v>
      </c>
      <c r="H1050" s="130" t="s">
        <v>2415</v>
      </c>
      <c r="I1050" s="130" t="s">
        <v>2416</v>
      </c>
      <c r="J1050" s="180" t="s">
        <v>147</v>
      </c>
      <c r="K1050" s="130"/>
      <c r="L1050" s="130" t="s">
        <v>148</v>
      </c>
      <c r="M1050" s="130"/>
      <c r="N1050" s="131"/>
      <c r="O1050" s="132" t="s">
        <v>147</v>
      </c>
      <c r="P1050" s="137" t="s">
        <v>2414</v>
      </c>
      <c r="Q1050" s="125"/>
      <c r="R1050" s="126"/>
      <c r="S1050" s="126"/>
      <c r="T1050" s="126"/>
      <c r="U1050" s="126"/>
      <c r="V1050" s="126"/>
      <c r="W1050" s="126"/>
      <c r="X1050" s="126"/>
      <c r="Y1050" s="126"/>
      <c r="Z1050" s="126"/>
      <c r="AA1050" s="126"/>
      <c r="AB1050" s="126"/>
      <c r="AC1050" s="126"/>
      <c r="AD1050" s="126"/>
      <c r="AE1050" s="126"/>
      <c r="AF1050" s="126"/>
      <c r="AG1050" s="126"/>
      <c r="AH1050" s="126"/>
      <c r="AI1050" s="126"/>
      <c r="AJ1050" s="126"/>
    </row>
    <row r="1051" ht="28.5" customHeight="1">
      <c r="A1051" s="78">
        <v>1047.0</v>
      </c>
      <c r="B1051" s="180" t="s">
        <v>1466</v>
      </c>
      <c r="C1051" s="118" t="s">
        <v>2100</v>
      </c>
      <c r="D1051" s="180" t="s">
        <v>230</v>
      </c>
      <c r="E1051" s="180" t="s">
        <v>1902</v>
      </c>
      <c r="F1051" s="128">
        <v>610.0</v>
      </c>
      <c r="G1051" s="129">
        <v>40989.0</v>
      </c>
      <c r="H1051" s="130" t="s">
        <v>2417</v>
      </c>
      <c r="I1051" s="130" t="s">
        <v>2418</v>
      </c>
      <c r="J1051" s="180" t="s">
        <v>147</v>
      </c>
      <c r="K1051" s="130"/>
      <c r="L1051" s="130" t="s">
        <v>148</v>
      </c>
      <c r="M1051" s="130"/>
      <c r="N1051" s="131"/>
      <c r="O1051" s="132" t="s">
        <v>147</v>
      </c>
      <c r="P1051" s="137" t="s">
        <v>2419</v>
      </c>
      <c r="Q1051" s="125"/>
      <c r="R1051" s="126"/>
      <c r="S1051" s="126"/>
      <c r="T1051" s="126"/>
      <c r="U1051" s="126"/>
      <c r="V1051" s="126"/>
      <c r="W1051" s="126"/>
      <c r="X1051" s="126"/>
      <c r="Y1051" s="126"/>
      <c r="Z1051" s="126"/>
      <c r="AA1051" s="126"/>
      <c r="AB1051" s="126"/>
      <c r="AC1051" s="126"/>
      <c r="AD1051" s="126"/>
      <c r="AE1051" s="126"/>
      <c r="AF1051" s="126"/>
      <c r="AG1051" s="126"/>
      <c r="AH1051" s="126"/>
      <c r="AI1051" s="126"/>
      <c r="AJ1051" s="126"/>
    </row>
    <row r="1052" ht="28.5" customHeight="1">
      <c r="A1052" s="78">
        <v>1048.0</v>
      </c>
      <c r="B1052" s="180" t="s">
        <v>1466</v>
      </c>
      <c r="C1052" s="118" t="s">
        <v>2100</v>
      </c>
      <c r="D1052" s="180" t="s">
        <v>230</v>
      </c>
      <c r="E1052" s="180" t="s">
        <v>1902</v>
      </c>
      <c r="F1052" s="128">
        <v>2087.0</v>
      </c>
      <c r="G1052" s="129">
        <v>41469.0</v>
      </c>
      <c r="H1052" s="130" t="s">
        <v>2420</v>
      </c>
      <c r="I1052" s="130"/>
      <c r="J1052" s="180" t="s">
        <v>147</v>
      </c>
      <c r="K1052" s="130"/>
      <c r="L1052" s="130" t="s">
        <v>148</v>
      </c>
      <c r="M1052" s="130" t="s">
        <v>147</v>
      </c>
      <c r="N1052" s="131"/>
      <c r="O1052" s="132"/>
      <c r="P1052" s="137" t="s">
        <v>2345</v>
      </c>
      <c r="Q1052" s="125"/>
      <c r="R1052" s="126"/>
      <c r="S1052" s="126"/>
      <c r="T1052" s="126"/>
      <c r="U1052" s="126"/>
      <c r="V1052" s="126"/>
      <c r="W1052" s="126"/>
      <c r="X1052" s="126"/>
      <c r="Y1052" s="126"/>
      <c r="Z1052" s="126"/>
      <c r="AA1052" s="126"/>
      <c r="AB1052" s="126"/>
      <c r="AC1052" s="126"/>
      <c r="AD1052" s="126"/>
      <c r="AE1052" s="126"/>
      <c r="AF1052" s="126"/>
      <c r="AG1052" s="126"/>
      <c r="AH1052" s="126"/>
      <c r="AI1052" s="126"/>
      <c r="AJ1052" s="126"/>
    </row>
    <row r="1053" ht="28.5" customHeight="1">
      <c r="A1053" s="78">
        <v>1049.0</v>
      </c>
      <c r="B1053" s="180" t="s">
        <v>1466</v>
      </c>
      <c r="C1053" s="118" t="s">
        <v>2100</v>
      </c>
      <c r="D1053" s="180" t="s">
        <v>230</v>
      </c>
      <c r="E1053" s="180" t="s">
        <v>1902</v>
      </c>
      <c r="F1053" s="128">
        <v>5094.0</v>
      </c>
      <c r="G1053" s="129">
        <v>41576.0</v>
      </c>
      <c r="H1053" s="130" t="s">
        <v>2421</v>
      </c>
      <c r="I1053" s="130"/>
      <c r="J1053" s="180" t="s">
        <v>147</v>
      </c>
      <c r="K1053" s="130"/>
      <c r="L1053" s="130" t="s">
        <v>148</v>
      </c>
      <c r="M1053" s="130"/>
      <c r="N1053" s="131"/>
      <c r="O1053" s="132" t="s">
        <v>147</v>
      </c>
      <c r="P1053" s="137" t="s">
        <v>2422</v>
      </c>
      <c r="Q1053" s="125"/>
      <c r="R1053" s="126"/>
      <c r="S1053" s="126"/>
      <c r="T1053" s="126"/>
      <c r="U1053" s="126"/>
      <c r="V1053" s="126"/>
      <c r="W1053" s="126"/>
      <c r="X1053" s="126"/>
      <c r="Y1053" s="126"/>
      <c r="Z1053" s="126"/>
      <c r="AA1053" s="126"/>
      <c r="AB1053" s="126"/>
      <c r="AC1053" s="126"/>
      <c r="AD1053" s="126"/>
      <c r="AE1053" s="126"/>
      <c r="AF1053" s="126"/>
      <c r="AG1053" s="126"/>
      <c r="AH1053" s="126"/>
      <c r="AI1053" s="126"/>
      <c r="AJ1053" s="126"/>
    </row>
    <row r="1054" ht="28.5" customHeight="1">
      <c r="A1054" s="78">
        <v>1050.0</v>
      </c>
      <c r="B1054" s="180" t="s">
        <v>1466</v>
      </c>
      <c r="C1054" s="118" t="s">
        <v>2100</v>
      </c>
      <c r="D1054" s="180" t="s">
        <v>230</v>
      </c>
      <c r="E1054" s="180" t="s">
        <v>1902</v>
      </c>
      <c r="F1054" s="128">
        <v>78.0</v>
      </c>
      <c r="G1054" s="129">
        <v>41656.0</v>
      </c>
      <c r="H1054" s="130" t="s">
        <v>2423</v>
      </c>
      <c r="I1054" s="130" t="s">
        <v>2424</v>
      </c>
      <c r="J1054" s="180" t="s">
        <v>147</v>
      </c>
      <c r="K1054" s="130"/>
      <c r="L1054" s="130" t="s">
        <v>148</v>
      </c>
      <c r="M1054" s="130"/>
      <c r="N1054" s="131"/>
      <c r="O1054" s="132" t="s">
        <v>147</v>
      </c>
      <c r="P1054" s="137" t="s">
        <v>2419</v>
      </c>
      <c r="Q1054" s="125"/>
      <c r="R1054" s="126"/>
      <c r="S1054" s="126"/>
      <c r="T1054" s="126"/>
      <c r="U1054" s="126"/>
      <c r="V1054" s="126"/>
      <c r="W1054" s="126"/>
      <c r="X1054" s="126"/>
      <c r="Y1054" s="126"/>
      <c r="Z1054" s="126"/>
      <c r="AA1054" s="126"/>
      <c r="AB1054" s="126"/>
      <c r="AC1054" s="126"/>
      <c r="AD1054" s="126"/>
      <c r="AE1054" s="126"/>
      <c r="AF1054" s="126"/>
      <c r="AG1054" s="126"/>
      <c r="AH1054" s="126"/>
      <c r="AI1054" s="126"/>
      <c r="AJ1054" s="126"/>
    </row>
    <row r="1055" ht="28.5" customHeight="1">
      <c r="A1055" s="78">
        <v>1051.0</v>
      </c>
      <c r="B1055" s="180" t="s">
        <v>1466</v>
      </c>
      <c r="C1055" s="118" t="s">
        <v>2100</v>
      </c>
      <c r="D1055" s="180" t="s">
        <v>230</v>
      </c>
      <c r="E1055" s="180" t="s">
        <v>1902</v>
      </c>
      <c r="F1055" s="128">
        <v>2634.0</v>
      </c>
      <c r="G1055" s="129">
        <v>41817.0</v>
      </c>
      <c r="H1055" s="130" t="s">
        <v>2425</v>
      </c>
      <c r="I1055" s="130"/>
      <c r="J1055" s="180" t="s">
        <v>147</v>
      </c>
      <c r="K1055" s="130"/>
      <c r="L1055" s="130" t="s">
        <v>148</v>
      </c>
      <c r="M1055" s="130"/>
      <c r="N1055" s="131" t="s">
        <v>147</v>
      </c>
      <c r="O1055" s="132"/>
      <c r="P1055" s="137" t="s">
        <v>2426</v>
      </c>
      <c r="Q1055" s="125"/>
      <c r="R1055" s="126"/>
      <c r="S1055" s="126"/>
      <c r="T1055" s="126"/>
      <c r="U1055" s="126"/>
      <c r="V1055" s="126"/>
      <c r="W1055" s="126"/>
      <c r="X1055" s="126"/>
      <c r="Y1055" s="126"/>
      <c r="Z1055" s="126"/>
      <c r="AA1055" s="126"/>
      <c r="AB1055" s="126"/>
      <c r="AC1055" s="126"/>
      <c r="AD1055" s="126"/>
      <c r="AE1055" s="126"/>
      <c r="AF1055" s="126"/>
      <c r="AG1055" s="126"/>
      <c r="AH1055" s="126"/>
      <c r="AI1055" s="126"/>
      <c r="AJ1055" s="126"/>
    </row>
    <row r="1056" ht="28.5" customHeight="1">
      <c r="A1056" s="78">
        <v>1052.0</v>
      </c>
      <c r="B1056" s="180" t="s">
        <v>1466</v>
      </c>
      <c r="C1056" s="118" t="s">
        <v>2100</v>
      </c>
      <c r="D1056" s="180" t="s">
        <v>230</v>
      </c>
      <c r="E1056" s="180" t="s">
        <v>1902</v>
      </c>
      <c r="F1056" s="128">
        <v>225.0</v>
      </c>
      <c r="G1056" s="129">
        <v>42033.0</v>
      </c>
      <c r="H1056" s="130" t="s">
        <v>2427</v>
      </c>
      <c r="I1056" s="130" t="s">
        <v>2428</v>
      </c>
      <c r="J1056" s="180" t="s">
        <v>147</v>
      </c>
      <c r="K1056" s="130"/>
      <c r="L1056" s="130" t="s">
        <v>148</v>
      </c>
      <c r="M1056" s="130" t="s">
        <v>147</v>
      </c>
      <c r="N1056" s="131"/>
      <c r="O1056" s="132"/>
      <c r="P1056" s="137" t="s">
        <v>2345</v>
      </c>
      <c r="Q1056" s="125"/>
      <c r="R1056" s="126"/>
      <c r="S1056" s="126"/>
      <c r="T1056" s="126"/>
      <c r="U1056" s="126"/>
      <c r="V1056" s="126"/>
      <c r="W1056" s="126"/>
      <c r="X1056" s="126"/>
      <c r="Y1056" s="126"/>
      <c r="Z1056" s="126"/>
      <c r="AA1056" s="126"/>
      <c r="AB1056" s="126"/>
      <c r="AC1056" s="126"/>
      <c r="AD1056" s="126"/>
      <c r="AE1056" s="126"/>
      <c r="AF1056" s="126"/>
      <c r="AG1056" s="126"/>
      <c r="AH1056" s="126"/>
      <c r="AI1056" s="126"/>
      <c r="AJ1056" s="126"/>
    </row>
    <row r="1057" ht="28.5" customHeight="1">
      <c r="A1057" s="78">
        <v>1053.0</v>
      </c>
      <c r="B1057" s="180" t="s">
        <v>1466</v>
      </c>
      <c r="C1057" s="118" t="s">
        <v>2100</v>
      </c>
      <c r="D1057" s="180" t="s">
        <v>230</v>
      </c>
      <c r="E1057" s="180" t="s">
        <v>1902</v>
      </c>
      <c r="F1057" s="128">
        <v>1191.0</v>
      </c>
      <c r="G1057" s="129">
        <v>42110.0</v>
      </c>
      <c r="H1057" s="130" t="s">
        <v>2429</v>
      </c>
      <c r="I1057" s="130"/>
      <c r="J1057" s="180" t="s">
        <v>147</v>
      </c>
      <c r="K1057" s="130"/>
      <c r="L1057" s="130" t="s">
        <v>148</v>
      </c>
      <c r="M1057" s="130" t="s">
        <v>147</v>
      </c>
      <c r="N1057" s="131"/>
      <c r="O1057" s="132"/>
      <c r="P1057" s="137" t="s">
        <v>2345</v>
      </c>
      <c r="Q1057" s="125"/>
      <c r="R1057" s="126"/>
      <c r="S1057" s="126"/>
      <c r="T1057" s="126"/>
      <c r="U1057" s="126"/>
      <c r="V1057" s="126"/>
      <c r="W1057" s="126"/>
      <c r="X1057" s="126"/>
      <c r="Y1057" s="126"/>
      <c r="Z1057" s="126"/>
      <c r="AA1057" s="126"/>
      <c r="AB1057" s="126"/>
      <c r="AC1057" s="126"/>
      <c r="AD1057" s="126"/>
      <c r="AE1057" s="126"/>
      <c r="AF1057" s="126"/>
      <c r="AG1057" s="126"/>
      <c r="AH1057" s="126"/>
      <c r="AI1057" s="126"/>
      <c r="AJ1057" s="126"/>
    </row>
    <row r="1058" ht="28.5" customHeight="1">
      <c r="A1058" s="78">
        <v>1054.0</v>
      </c>
      <c r="B1058" s="180" t="s">
        <v>1466</v>
      </c>
      <c r="C1058" s="118" t="s">
        <v>2100</v>
      </c>
      <c r="D1058" s="180" t="s">
        <v>230</v>
      </c>
      <c r="E1058" s="180" t="s">
        <v>1902</v>
      </c>
      <c r="F1058" s="128">
        <v>483.0</v>
      </c>
      <c r="G1058" s="129">
        <v>42419.0</v>
      </c>
      <c r="H1058" s="130" t="s">
        <v>2430</v>
      </c>
      <c r="I1058" s="130" t="s">
        <v>2431</v>
      </c>
      <c r="J1058" s="180" t="s">
        <v>147</v>
      </c>
      <c r="K1058" s="130"/>
      <c r="L1058" s="130" t="s">
        <v>148</v>
      </c>
      <c r="M1058" s="130"/>
      <c r="N1058" s="131"/>
      <c r="O1058" s="132" t="s">
        <v>147</v>
      </c>
      <c r="P1058" s="137" t="s">
        <v>2414</v>
      </c>
      <c r="Q1058" s="125"/>
      <c r="R1058" s="126"/>
      <c r="S1058" s="126"/>
      <c r="T1058" s="126"/>
      <c r="U1058" s="126"/>
      <c r="V1058" s="126"/>
      <c r="W1058" s="126"/>
      <c r="X1058" s="126"/>
      <c r="Y1058" s="126"/>
      <c r="Z1058" s="126"/>
      <c r="AA1058" s="126"/>
      <c r="AB1058" s="126"/>
      <c r="AC1058" s="126"/>
      <c r="AD1058" s="126"/>
      <c r="AE1058" s="126"/>
      <c r="AF1058" s="126"/>
      <c r="AG1058" s="126"/>
      <c r="AH1058" s="126"/>
      <c r="AI1058" s="126"/>
      <c r="AJ1058" s="126"/>
    </row>
    <row r="1059" ht="28.5" customHeight="1">
      <c r="A1059" s="78">
        <v>1055.0</v>
      </c>
      <c r="B1059" s="180" t="s">
        <v>1466</v>
      </c>
      <c r="C1059" s="118" t="s">
        <v>2100</v>
      </c>
      <c r="D1059" s="180" t="s">
        <v>230</v>
      </c>
      <c r="E1059" s="180" t="s">
        <v>1902</v>
      </c>
      <c r="F1059" s="128">
        <v>5858.0</v>
      </c>
      <c r="G1059" s="129">
        <v>42702.0</v>
      </c>
      <c r="H1059" s="130" t="s">
        <v>2432</v>
      </c>
      <c r="I1059" s="130"/>
      <c r="J1059" s="180" t="s">
        <v>147</v>
      </c>
      <c r="K1059" s="130"/>
      <c r="L1059" s="130" t="s">
        <v>148</v>
      </c>
      <c r="M1059" s="130" t="s">
        <v>147</v>
      </c>
      <c r="N1059" s="131"/>
      <c r="O1059" s="132"/>
      <c r="P1059" s="137" t="s">
        <v>2345</v>
      </c>
      <c r="Q1059" s="125"/>
      <c r="R1059" s="126"/>
      <c r="S1059" s="126"/>
      <c r="T1059" s="126"/>
      <c r="U1059" s="126"/>
      <c r="V1059" s="126"/>
      <c r="W1059" s="126"/>
      <c r="X1059" s="126"/>
      <c r="Y1059" s="126"/>
      <c r="Z1059" s="126"/>
      <c r="AA1059" s="126"/>
      <c r="AB1059" s="126"/>
      <c r="AC1059" s="126"/>
      <c r="AD1059" s="126"/>
      <c r="AE1059" s="126"/>
      <c r="AF1059" s="126"/>
      <c r="AG1059" s="126"/>
      <c r="AH1059" s="126"/>
      <c r="AI1059" s="126"/>
      <c r="AJ1059" s="126"/>
    </row>
    <row r="1060" ht="28.5" customHeight="1">
      <c r="A1060" s="78">
        <v>1056.0</v>
      </c>
      <c r="B1060" s="180" t="s">
        <v>1466</v>
      </c>
      <c r="C1060" s="118" t="s">
        <v>2100</v>
      </c>
      <c r="D1060" s="180" t="s">
        <v>230</v>
      </c>
      <c r="E1060" s="180" t="s">
        <v>1902</v>
      </c>
      <c r="F1060" s="128">
        <v>980.0</v>
      </c>
      <c r="G1060" s="129">
        <v>42831.0</v>
      </c>
      <c r="H1060" s="130" t="s">
        <v>2433</v>
      </c>
      <c r="I1060" s="130" t="s">
        <v>2434</v>
      </c>
      <c r="J1060" s="180" t="s">
        <v>147</v>
      </c>
      <c r="K1060" s="130"/>
      <c r="L1060" s="130" t="s">
        <v>148</v>
      </c>
      <c r="M1060" s="130" t="s">
        <v>147</v>
      </c>
      <c r="N1060" s="131"/>
      <c r="O1060" s="132"/>
      <c r="P1060" s="137" t="s">
        <v>2345</v>
      </c>
      <c r="Q1060" s="125"/>
      <c r="R1060" s="126"/>
      <c r="S1060" s="126"/>
      <c r="T1060" s="126"/>
      <c r="U1060" s="126"/>
      <c r="V1060" s="126"/>
      <c r="W1060" s="126"/>
      <c r="X1060" s="126"/>
      <c r="Y1060" s="126"/>
      <c r="Z1060" s="126"/>
      <c r="AA1060" s="126"/>
      <c r="AB1060" s="126"/>
      <c r="AC1060" s="126"/>
      <c r="AD1060" s="126"/>
      <c r="AE1060" s="126"/>
      <c r="AF1060" s="126"/>
      <c r="AG1060" s="126"/>
      <c r="AH1060" s="126"/>
      <c r="AI1060" s="126"/>
      <c r="AJ1060" s="126"/>
    </row>
    <row r="1061" ht="28.5" customHeight="1">
      <c r="A1061" s="78">
        <v>1057.0</v>
      </c>
      <c r="B1061" s="180" t="s">
        <v>1466</v>
      </c>
      <c r="C1061" s="118" t="s">
        <v>2100</v>
      </c>
      <c r="D1061" s="180" t="s">
        <v>230</v>
      </c>
      <c r="E1061" s="180" t="s">
        <v>1902</v>
      </c>
      <c r="F1061" s="128">
        <v>1608.0</v>
      </c>
      <c r="G1061" s="129">
        <v>42872.0</v>
      </c>
      <c r="H1061" s="130" t="s">
        <v>2435</v>
      </c>
      <c r="I1061" s="130" t="s">
        <v>2436</v>
      </c>
      <c r="J1061" s="180" t="s">
        <v>147</v>
      </c>
      <c r="K1061" s="130"/>
      <c r="L1061" s="130" t="s">
        <v>148</v>
      </c>
      <c r="M1061" s="130" t="s">
        <v>147</v>
      </c>
      <c r="N1061" s="131"/>
      <c r="O1061" s="132"/>
      <c r="P1061" s="137" t="s">
        <v>2345</v>
      </c>
      <c r="Q1061" s="125"/>
      <c r="R1061" s="126"/>
      <c r="S1061" s="126"/>
      <c r="T1061" s="126"/>
      <c r="U1061" s="126"/>
      <c r="V1061" s="126"/>
      <c r="W1061" s="126"/>
      <c r="X1061" s="126"/>
      <c r="Y1061" s="126"/>
      <c r="Z1061" s="126"/>
      <c r="AA1061" s="126"/>
      <c r="AB1061" s="126"/>
      <c r="AC1061" s="126"/>
      <c r="AD1061" s="126"/>
      <c r="AE1061" s="126"/>
      <c r="AF1061" s="126"/>
      <c r="AG1061" s="126"/>
      <c r="AH1061" s="126"/>
      <c r="AI1061" s="126"/>
      <c r="AJ1061" s="126"/>
    </row>
    <row r="1062" ht="28.5" customHeight="1">
      <c r="A1062" s="78">
        <v>1058.0</v>
      </c>
      <c r="B1062" s="180" t="s">
        <v>1466</v>
      </c>
      <c r="C1062" s="118" t="s">
        <v>2100</v>
      </c>
      <c r="D1062" s="180" t="s">
        <v>230</v>
      </c>
      <c r="E1062" s="180" t="s">
        <v>1902</v>
      </c>
      <c r="F1062" s="128">
        <v>3016.0</v>
      </c>
      <c r="G1062" s="129">
        <v>42965.0</v>
      </c>
      <c r="H1062" s="130" t="s">
        <v>2437</v>
      </c>
      <c r="I1062" s="130" t="s">
        <v>2438</v>
      </c>
      <c r="J1062" s="180" t="s">
        <v>147</v>
      </c>
      <c r="K1062" s="130"/>
      <c r="L1062" s="130" t="s">
        <v>148</v>
      </c>
      <c r="M1062" s="130" t="s">
        <v>147</v>
      </c>
      <c r="N1062" s="131"/>
      <c r="O1062" s="132"/>
      <c r="P1062" s="137" t="s">
        <v>2345</v>
      </c>
      <c r="Q1062" s="125"/>
      <c r="R1062" s="126"/>
      <c r="S1062" s="126"/>
      <c r="T1062" s="126"/>
      <c r="U1062" s="126"/>
      <c r="V1062" s="126"/>
      <c r="W1062" s="126"/>
      <c r="X1062" s="126"/>
      <c r="Y1062" s="126"/>
      <c r="Z1062" s="126"/>
      <c r="AA1062" s="126"/>
      <c r="AB1062" s="126"/>
      <c r="AC1062" s="126"/>
      <c r="AD1062" s="126"/>
      <c r="AE1062" s="126"/>
      <c r="AF1062" s="126"/>
      <c r="AG1062" s="126"/>
      <c r="AH1062" s="126"/>
      <c r="AI1062" s="126"/>
      <c r="AJ1062" s="126"/>
    </row>
    <row r="1063" ht="28.5" customHeight="1">
      <c r="A1063" s="78">
        <v>1059.0</v>
      </c>
      <c r="B1063" s="180" t="s">
        <v>1466</v>
      </c>
      <c r="C1063" s="118" t="s">
        <v>2100</v>
      </c>
      <c r="D1063" s="180" t="s">
        <v>230</v>
      </c>
      <c r="E1063" s="180" t="s">
        <v>1902</v>
      </c>
      <c r="F1063" s="128">
        <v>3559.0</v>
      </c>
      <c r="G1063" s="129">
        <v>43340.0</v>
      </c>
      <c r="H1063" s="130" t="s">
        <v>2439</v>
      </c>
      <c r="I1063" s="130" t="s">
        <v>2440</v>
      </c>
      <c r="J1063" s="180" t="s">
        <v>147</v>
      </c>
      <c r="K1063" s="130"/>
      <c r="L1063" s="130" t="s">
        <v>148</v>
      </c>
      <c r="M1063" s="130" t="s">
        <v>147</v>
      </c>
      <c r="N1063" s="131"/>
      <c r="O1063" s="132"/>
      <c r="P1063" s="137" t="s">
        <v>2345</v>
      </c>
      <c r="Q1063" s="125"/>
      <c r="R1063" s="126"/>
      <c r="S1063" s="126"/>
      <c r="T1063" s="126"/>
      <c r="U1063" s="126"/>
      <c r="V1063" s="126"/>
      <c r="W1063" s="126"/>
      <c r="X1063" s="126"/>
      <c r="Y1063" s="126"/>
      <c r="Z1063" s="126"/>
      <c r="AA1063" s="126"/>
      <c r="AB1063" s="126"/>
      <c r="AC1063" s="126"/>
      <c r="AD1063" s="126"/>
      <c r="AE1063" s="126"/>
      <c r="AF1063" s="126"/>
      <c r="AG1063" s="126"/>
      <c r="AH1063" s="126"/>
      <c r="AI1063" s="126"/>
      <c r="AJ1063" s="126"/>
    </row>
    <row r="1064" ht="28.5" customHeight="1">
      <c r="A1064" s="78">
        <v>1060.0</v>
      </c>
      <c r="B1064" s="180" t="s">
        <v>1466</v>
      </c>
      <c r="C1064" s="118" t="s">
        <v>2100</v>
      </c>
      <c r="D1064" s="180" t="s">
        <v>230</v>
      </c>
      <c r="E1064" s="180" t="s">
        <v>1902</v>
      </c>
      <c r="F1064" s="128">
        <v>5306.0</v>
      </c>
      <c r="G1064" s="129">
        <v>43422.0</v>
      </c>
      <c r="H1064" s="130" t="s">
        <v>2441</v>
      </c>
      <c r="I1064" s="130"/>
      <c r="J1064" s="180" t="s">
        <v>147</v>
      </c>
      <c r="K1064" s="130"/>
      <c r="L1064" s="130" t="s">
        <v>148</v>
      </c>
      <c r="M1064" s="130" t="s">
        <v>147</v>
      </c>
      <c r="N1064" s="131"/>
      <c r="O1064" s="132"/>
      <c r="P1064" s="137" t="s">
        <v>2345</v>
      </c>
      <c r="Q1064" s="125"/>
      <c r="R1064" s="126"/>
      <c r="S1064" s="126"/>
      <c r="T1064" s="126"/>
      <c r="U1064" s="126"/>
      <c r="V1064" s="126"/>
      <c r="W1064" s="126"/>
      <c r="X1064" s="126"/>
      <c r="Y1064" s="126"/>
      <c r="Z1064" s="126"/>
      <c r="AA1064" s="126"/>
      <c r="AB1064" s="126"/>
      <c r="AC1064" s="126"/>
      <c r="AD1064" s="126"/>
      <c r="AE1064" s="126"/>
      <c r="AF1064" s="126"/>
      <c r="AG1064" s="126"/>
      <c r="AH1064" s="126"/>
      <c r="AI1064" s="126"/>
      <c r="AJ1064" s="126"/>
    </row>
    <row r="1065" ht="28.5" customHeight="1">
      <c r="A1065" s="78">
        <v>1061.0</v>
      </c>
      <c r="B1065" s="180" t="s">
        <v>1466</v>
      </c>
      <c r="C1065" s="118" t="s">
        <v>2100</v>
      </c>
      <c r="D1065" s="180" t="s">
        <v>230</v>
      </c>
      <c r="E1065" s="180" t="s">
        <v>1902</v>
      </c>
      <c r="F1065" s="128">
        <v>736.0</v>
      </c>
      <c r="G1065" s="129">
        <v>43550.0</v>
      </c>
      <c r="H1065" s="130" t="s">
        <v>2442</v>
      </c>
      <c r="I1065" s="130" t="s">
        <v>2443</v>
      </c>
      <c r="J1065" s="180" t="s">
        <v>147</v>
      </c>
      <c r="K1065" s="130"/>
      <c r="L1065" s="130" t="s">
        <v>148</v>
      </c>
      <c r="M1065" s="130" t="s">
        <v>147</v>
      </c>
      <c r="N1065" s="131"/>
      <c r="O1065" s="132"/>
      <c r="P1065" s="137" t="s">
        <v>2345</v>
      </c>
      <c r="Q1065" s="125"/>
      <c r="R1065" s="126"/>
      <c r="S1065" s="126"/>
      <c r="T1065" s="126"/>
      <c r="U1065" s="126"/>
      <c r="V1065" s="126"/>
      <c r="W1065" s="126"/>
      <c r="X1065" s="126"/>
      <c r="Y1065" s="126"/>
      <c r="Z1065" s="126"/>
      <c r="AA1065" s="126"/>
      <c r="AB1065" s="126"/>
      <c r="AC1065" s="126"/>
      <c r="AD1065" s="126"/>
      <c r="AE1065" s="126"/>
      <c r="AF1065" s="126"/>
      <c r="AG1065" s="126"/>
      <c r="AH1065" s="126"/>
      <c r="AI1065" s="126"/>
      <c r="AJ1065" s="126"/>
    </row>
    <row r="1066" ht="28.5" customHeight="1">
      <c r="A1066" s="78">
        <v>1062.0</v>
      </c>
      <c r="B1066" s="180" t="s">
        <v>1466</v>
      </c>
      <c r="C1066" s="118" t="s">
        <v>2100</v>
      </c>
      <c r="D1066" s="180" t="s">
        <v>230</v>
      </c>
      <c r="E1066" s="180" t="s">
        <v>1902</v>
      </c>
      <c r="F1066" s="128">
        <v>1740.0</v>
      </c>
      <c r="G1066" s="129">
        <v>43648.0</v>
      </c>
      <c r="H1066" s="130" t="s">
        <v>2444</v>
      </c>
      <c r="I1066" s="130" t="s">
        <v>2445</v>
      </c>
      <c r="J1066" s="180" t="s">
        <v>147</v>
      </c>
      <c r="K1066" s="130"/>
      <c r="L1066" s="130" t="s">
        <v>148</v>
      </c>
      <c r="M1066" s="130" t="s">
        <v>147</v>
      </c>
      <c r="N1066" s="131"/>
      <c r="O1066" s="132"/>
      <c r="P1066" s="137" t="s">
        <v>2345</v>
      </c>
      <c r="Q1066" s="125"/>
      <c r="R1066" s="126"/>
      <c r="S1066" s="126"/>
      <c r="T1066" s="126"/>
      <c r="U1066" s="126"/>
      <c r="V1066" s="126"/>
      <c r="W1066" s="126"/>
      <c r="X1066" s="126"/>
      <c r="Y1066" s="126"/>
      <c r="Z1066" s="126"/>
      <c r="AA1066" s="126"/>
      <c r="AB1066" s="126"/>
      <c r="AC1066" s="126"/>
      <c r="AD1066" s="126"/>
      <c r="AE1066" s="126"/>
      <c r="AF1066" s="126"/>
      <c r="AG1066" s="126"/>
      <c r="AH1066" s="126"/>
      <c r="AI1066" s="126"/>
      <c r="AJ1066" s="126"/>
    </row>
    <row r="1067" ht="28.5" customHeight="1">
      <c r="A1067" s="78">
        <v>1063.0</v>
      </c>
      <c r="B1067" s="180" t="s">
        <v>1466</v>
      </c>
      <c r="C1067" s="118" t="s">
        <v>2100</v>
      </c>
      <c r="D1067" s="180" t="s">
        <v>230</v>
      </c>
      <c r="E1067" s="180" t="s">
        <v>1902</v>
      </c>
      <c r="F1067" s="128">
        <v>2514.0</v>
      </c>
      <c r="G1067" s="129">
        <v>43724.0</v>
      </c>
      <c r="H1067" s="130" t="s">
        <v>2446</v>
      </c>
      <c r="I1067" s="130"/>
      <c r="J1067" s="180" t="s">
        <v>147</v>
      </c>
      <c r="K1067" s="130"/>
      <c r="L1067" s="130" t="s">
        <v>148</v>
      </c>
      <c r="M1067" s="130"/>
      <c r="N1067" s="131" t="s">
        <v>147</v>
      </c>
      <c r="O1067" s="132"/>
      <c r="P1067" s="137" t="s">
        <v>2426</v>
      </c>
      <c r="Q1067" s="125"/>
      <c r="R1067" s="126"/>
      <c r="S1067" s="126"/>
      <c r="T1067" s="126"/>
      <c r="U1067" s="126"/>
      <c r="V1067" s="126"/>
      <c r="W1067" s="126"/>
      <c r="X1067" s="126"/>
      <c r="Y1067" s="126"/>
      <c r="Z1067" s="126"/>
      <c r="AA1067" s="126"/>
      <c r="AB1067" s="126"/>
      <c r="AC1067" s="126"/>
      <c r="AD1067" s="126"/>
      <c r="AE1067" s="126"/>
      <c r="AF1067" s="126"/>
      <c r="AG1067" s="126"/>
      <c r="AH1067" s="126"/>
      <c r="AI1067" s="126"/>
      <c r="AJ1067" s="126"/>
    </row>
    <row r="1068" ht="28.5" customHeight="1">
      <c r="A1068" s="78">
        <v>1064.0</v>
      </c>
      <c r="B1068" s="180" t="s">
        <v>1466</v>
      </c>
      <c r="C1068" s="118" t="s">
        <v>2100</v>
      </c>
      <c r="D1068" s="180" t="s">
        <v>230</v>
      </c>
      <c r="E1068" s="180" t="s">
        <v>1902</v>
      </c>
      <c r="F1068" s="128">
        <v>454.0</v>
      </c>
      <c r="G1068" s="129">
        <v>43921.0</v>
      </c>
      <c r="H1068" s="130" t="s">
        <v>2447</v>
      </c>
      <c r="I1068" s="130"/>
      <c r="J1068" s="180" t="s">
        <v>147</v>
      </c>
      <c r="K1068" s="130"/>
      <c r="L1068" s="130" t="s">
        <v>148</v>
      </c>
      <c r="M1068" s="130" t="s">
        <v>147</v>
      </c>
      <c r="N1068" s="131"/>
      <c r="O1068" s="132"/>
      <c r="P1068" s="137" t="s">
        <v>2345</v>
      </c>
      <c r="Q1068" s="125"/>
      <c r="R1068" s="126"/>
      <c r="S1068" s="126"/>
      <c r="T1068" s="126"/>
      <c r="U1068" s="126"/>
      <c r="V1068" s="126"/>
      <c r="W1068" s="126"/>
      <c r="X1068" s="126"/>
      <c r="Y1068" s="126"/>
      <c r="Z1068" s="126"/>
      <c r="AA1068" s="126"/>
      <c r="AB1068" s="126"/>
      <c r="AC1068" s="126"/>
      <c r="AD1068" s="126"/>
      <c r="AE1068" s="126"/>
      <c r="AF1068" s="126"/>
      <c r="AG1068" s="126"/>
      <c r="AH1068" s="126"/>
      <c r="AI1068" s="126"/>
      <c r="AJ1068" s="126"/>
    </row>
    <row r="1069" ht="28.5" customHeight="1">
      <c r="A1069" s="78">
        <v>1065.0</v>
      </c>
      <c r="B1069" s="180" t="s">
        <v>1466</v>
      </c>
      <c r="C1069" s="118" t="s">
        <v>2100</v>
      </c>
      <c r="D1069" s="180" t="s">
        <v>230</v>
      </c>
      <c r="E1069" s="180" t="s">
        <v>1902</v>
      </c>
      <c r="F1069" s="128">
        <v>1438.0</v>
      </c>
      <c r="G1069" s="129">
        <v>44057.0</v>
      </c>
      <c r="H1069" s="130" t="s">
        <v>2448</v>
      </c>
      <c r="I1069" s="130"/>
      <c r="J1069" s="180" t="s">
        <v>147</v>
      </c>
      <c r="K1069" s="130"/>
      <c r="L1069" s="130" t="s">
        <v>148</v>
      </c>
      <c r="M1069" s="130" t="s">
        <v>147</v>
      </c>
      <c r="N1069" s="131"/>
      <c r="O1069" s="132"/>
      <c r="P1069" s="137" t="s">
        <v>2345</v>
      </c>
      <c r="Q1069" s="125"/>
      <c r="R1069" s="126"/>
      <c r="S1069" s="126"/>
      <c r="T1069" s="126"/>
      <c r="U1069" s="126"/>
      <c r="V1069" s="126"/>
      <c r="W1069" s="126"/>
      <c r="X1069" s="126"/>
      <c r="Y1069" s="126"/>
      <c r="Z1069" s="126"/>
      <c r="AA1069" s="126"/>
      <c r="AB1069" s="126"/>
      <c r="AC1069" s="126"/>
      <c r="AD1069" s="126"/>
      <c r="AE1069" s="126"/>
      <c r="AF1069" s="126"/>
      <c r="AG1069" s="126"/>
      <c r="AH1069" s="126"/>
      <c r="AI1069" s="126"/>
      <c r="AJ1069" s="126"/>
    </row>
    <row r="1070" ht="28.5" customHeight="1">
      <c r="A1070" s="78">
        <v>1066.0</v>
      </c>
      <c r="B1070" s="180" t="s">
        <v>1466</v>
      </c>
      <c r="C1070" s="118" t="s">
        <v>2100</v>
      </c>
      <c r="D1070" s="180" t="s">
        <v>230</v>
      </c>
      <c r="E1070" s="180" t="s">
        <v>1902</v>
      </c>
      <c r="F1070" s="128">
        <v>1844.0</v>
      </c>
      <c r="G1070" s="129">
        <v>44120.0</v>
      </c>
      <c r="H1070" s="130" t="s">
        <v>2449</v>
      </c>
      <c r="I1070" s="130" t="s">
        <v>2450</v>
      </c>
      <c r="J1070" s="180" t="s">
        <v>147</v>
      </c>
      <c r="K1070" s="130"/>
      <c r="L1070" s="130" t="s">
        <v>148</v>
      </c>
      <c r="M1070" s="130" t="s">
        <v>147</v>
      </c>
      <c r="N1070" s="131"/>
      <c r="O1070" s="132"/>
      <c r="P1070" s="137" t="s">
        <v>2345</v>
      </c>
      <c r="Q1070" s="125"/>
      <c r="R1070" s="126"/>
      <c r="S1070" s="126"/>
      <c r="T1070" s="126"/>
      <c r="U1070" s="126"/>
      <c r="V1070" s="126"/>
      <c r="W1070" s="126"/>
      <c r="X1070" s="126"/>
      <c r="Y1070" s="126"/>
      <c r="Z1070" s="126"/>
      <c r="AA1070" s="126"/>
      <c r="AB1070" s="126"/>
      <c r="AC1070" s="126"/>
      <c r="AD1070" s="126"/>
      <c r="AE1070" s="126"/>
      <c r="AF1070" s="126"/>
      <c r="AG1070" s="126"/>
      <c r="AH1070" s="126"/>
      <c r="AI1070" s="126"/>
      <c r="AJ1070" s="126"/>
    </row>
    <row r="1071" ht="28.5" customHeight="1">
      <c r="A1071" s="78">
        <v>1067.0</v>
      </c>
      <c r="B1071" s="180" t="s">
        <v>1466</v>
      </c>
      <c r="C1071" s="118" t="s">
        <v>2100</v>
      </c>
      <c r="D1071" s="180" t="s">
        <v>230</v>
      </c>
      <c r="E1071" s="180" t="s">
        <v>1902</v>
      </c>
      <c r="F1071" s="128">
        <v>2421.0</v>
      </c>
      <c r="G1071" s="129">
        <v>44187.0</v>
      </c>
      <c r="H1071" s="130" t="s">
        <v>2451</v>
      </c>
      <c r="I1071" s="130" t="s">
        <v>2452</v>
      </c>
      <c r="J1071" s="180" t="s">
        <v>147</v>
      </c>
      <c r="K1071" s="130"/>
      <c r="L1071" s="130" t="s">
        <v>148</v>
      </c>
      <c r="M1071" s="130" t="s">
        <v>147</v>
      </c>
      <c r="N1071" s="131"/>
      <c r="O1071" s="132"/>
      <c r="P1071" s="137" t="s">
        <v>2345</v>
      </c>
      <c r="Q1071" s="125"/>
      <c r="R1071" s="126"/>
      <c r="S1071" s="126"/>
      <c r="T1071" s="126"/>
      <c r="U1071" s="126"/>
      <c r="V1071" s="126"/>
      <c r="W1071" s="126"/>
      <c r="X1071" s="126"/>
      <c r="Y1071" s="126"/>
      <c r="Z1071" s="126"/>
      <c r="AA1071" s="126"/>
      <c r="AB1071" s="126"/>
      <c r="AC1071" s="126"/>
      <c r="AD1071" s="126"/>
      <c r="AE1071" s="126"/>
      <c r="AF1071" s="126"/>
      <c r="AG1071" s="126"/>
      <c r="AH1071" s="126"/>
      <c r="AI1071" s="126"/>
      <c r="AJ1071" s="126"/>
    </row>
    <row r="1072" ht="28.5" customHeight="1">
      <c r="A1072" s="78">
        <v>1068.0</v>
      </c>
      <c r="B1072" s="180" t="s">
        <v>1466</v>
      </c>
      <c r="C1072" s="118" t="s">
        <v>2100</v>
      </c>
      <c r="D1072" s="180" t="s">
        <v>230</v>
      </c>
      <c r="E1072" s="180" t="s">
        <v>1902</v>
      </c>
      <c r="F1072" s="128">
        <v>14.0</v>
      </c>
      <c r="G1072" s="129">
        <v>44203.0</v>
      </c>
      <c r="H1072" s="130" t="s">
        <v>2453</v>
      </c>
      <c r="I1072" s="130" t="s">
        <v>2454</v>
      </c>
      <c r="J1072" s="180" t="s">
        <v>147</v>
      </c>
      <c r="K1072" s="130"/>
      <c r="L1072" s="130" t="s">
        <v>148</v>
      </c>
      <c r="M1072" s="130" t="s">
        <v>147</v>
      </c>
      <c r="N1072" s="131"/>
      <c r="O1072" s="132"/>
      <c r="P1072" s="137" t="s">
        <v>2345</v>
      </c>
      <c r="Q1072" s="125"/>
      <c r="R1072" s="126"/>
      <c r="S1072" s="126"/>
      <c r="T1072" s="126"/>
      <c r="U1072" s="126"/>
      <c r="V1072" s="126"/>
      <c r="W1072" s="126"/>
      <c r="X1072" s="126"/>
      <c r="Y1072" s="126"/>
      <c r="Z1072" s="126"/>
      <c r="AA1072" s="126"/>
      <c r="AB1072" s="126"/>
      <c r="AC1072" s="126"/>
      <c r="AD1072" s="126"/>
      <c r="AE1072" s="126"/>
      <c r="AF1072" s="126"/>
      <c r="AG1072" s="126"/>
      <c r="AH1072" s="126"/>
      <c r="AI1072" s="126"/>
      <c r="AJ1072" s="126"/>
    </row>
    <row r="1073" ht="28.5" customHeight="1">
      <c r="A1073" s="78">
        <v>1069.0</v>
      </c>
      <c r="B1073" s="180" t="s">
        <v>1466</v>
      </c>
      <c r="C1073" s="118" t="s">
        <v>2100</v>
      </c>
      <c r="D1073" s="180" t="s">
        <v>230</v>
      </c>
      <c r="E1073" s="180" t="s">
        <v>1902</v>
      </c>
      <c r="F1073" s="128">
        <v>638.0</v>
      </c>
      <c r="G1073" s="129">
        <v>44343.0</v>
      </c>
      <c r="H1073" s="130" t="s">
        <v>2455</v>
      </c>
      <c r="I1073" s="130" t="s">
        <v>2456</v>
      </c>
      <c r="J1073" s="180" t="s">
        <v>147</v>
      </c>
      <c r="K1073" s="130"/>
      <c r="L1073" s="130" t="s">
        <v>148</v>
      </c>
      <c r="M1073" s="130" t="s">
        <v>147</v>
      </c>
      <c r="N1073" s="131"/>
      <c r="O1073" s="132"/>
      <c r="P1073" s="137" t="s">
        <v>2345</v>
      </c>
      <c r="Q1073" s="125"/>
      <c r="R1073" s="126"/>
      <c r="S1073" s="126"/>
      <c r="T1073" s="126"/>
      <c r="U1073" s="126"/>
      <c r="V1073" s="126"/>
      <c r="W1073" s="126"/>
      <c r="X1073" s="126"/>
      <c r="Y1073" s="126"/>
      <c r="Z1073" s="126"/>
      <c r="AA1073" s="126"/>
      <c r="AB1073" s="126"/>
      <c r="AC1073" s="126"/>
      <c r="AD1073" s="126"/>
      <c r="AE1073" s="126"/>
      <c r="AF1073" s="126"/>
      <c r="AG1073" s="126"/>
      <c r="AH1073" s="126"/>
      <c r="AI1073" s="126"/>
      <c r="AJ1073" s="126"/>
    </row>
    <row r="1074" ht="28.5" customHeight="1">
      <c r="A1074" s="78">
        <v>1070.0</v>
      </c>
      <c r="B1074" s="180" t="s">
        <v>1466</v>
      </c>
      <c r="C1074" s="118" t="s">
        <v>2100</v>
      </c>
      <c r="D1074" s="180" t="s">
        <v>230</v>
      </c>
      <c r="E1074" s="180" t="s">
        <v>1902</v>
      </c>
      <c r="F1074" s="128">
        <v>1365.0</v>
      </c>
      <c r="G1074" s="129">
        <v>44441.0</v>
      </c>
      <c r="H1074" s="130" t="s">
        <v>2457</v>
      </c>
      <c r="I1074" s="130" t="s">
        <v>2458</v>
      </c>
      <c r="J1074" s="180" t="s">
        <v>147</v>
      </c>
      <c r="K1074" s="130"/>
      <c r="L1074" s="130" t="s">
        <v>148</v>
      </c>
      <c r="M1074" s="130" t="s">
        <v>147</v>
      </c>
      <c r="N1074" s="131"/>
      <c r="O1074" s="132"/>
      <c r="P1074" s="137" t="s">
        <v>2345</v>
      </c>
      <c r="Q1074" s="125"/>
      <c r="R1074" s="126"/>
      <c r="S1074" s="126"/>
      <c r="T1074" s="126"/>
      <c r="U1074" s="126"/>
      <c r="V1074" s="126"/>
      <c r="W1074" s="126"/>
      <c r="X1074" s="126"/>
      <c r="Y1074" s="126"/>
      <c r="Z1074" s="126"/>
      <c r="AA1074" s="126"/>
      <c r="AB1074" s="126"/>
      <c r="AC1074" s="126"/>
      <c r="AD1074" s="126"/>
      <c r="AE1074" s="126"/>
      <c r="AF1074" s="126"/>
      <c r="AG1074" s="126"/>
      <c r="AH1074" s="126"/>
      <c r="AI1074" s="126"/>
      <c r="AJ1074" s="126"/>
    </row>
    <row r="1075" ht="28.5" customHeight="1">
      <c r="A1075" s="78">
        <v>1071.0</v>
      </c>
      <c r="B1075" s="180" t="s">
        <v>1466</v>
      </c>
      <c r="C1075" s="118" t="s">
        <v>2100</v>
      </c>
      <c r="D1075" s="180" t="s">
        <v>230</v>
      </c>
      <c r="E1075" s="180" t="s">
        <v>1902</v>
      </c>
      <c r="F1075" s="128">
        <v>1697.0</v>
      </c>
      <c r="G1075" s="129">
        <v>44495.0</v>
      </c>
      <c r="H1075" s="130" t="s">
        <v>2459</v>
      </c>
      <c r="I1075" s="130" t="s">
        <v>2460</v>
      </c>
      <c r="J1075" s="180" t="s">
        <v>147</v>
      </c>
      <c r="K1075" s="130"/>
      <c r="L1075" s="130" t="s">
        <v>148</v>
      </c>
      <c r="M1075" s="130" t="s">
        <v>147</v>
      </c>
      <c r="N1075" s="131"/>
      <c r="O1075" s="132"/>
      <c r="P1075" s="137" t="s">
        <v>2345</v>
      </c>
      <c r="Q1075" s="125"/>
      <c r="R1075" s="126"/>
      <c r="S1075" s="126"/>
      <c r="T1075" s="126"/>
      <c r="U1075" s="126"/>
      <c r="V1075" s="126"/>
      <c r="W1075" s="126"/>
      <c r="X1075" s="126"/>
      <c r="Y1075" s="126"/>
      <c r="Z1075" s="126"/>
      <c r="AA1075" s="126"/>
      <c r="AB1075" s="126"/>
      <c r="AC1075" s="126"/>
      <c r="AD1075" s="126"/>
      <c r="AE1075" s="126"/>
      <c r="AF1075" s="126"/>
      <c r="AG1075" s="126"/>
      <c r="AH1075" s="126"/>
      <c r="AI1075" s="126"/>
      <c r="AJ1075" s="126"/>
    </row>
    <row r="1076" ht="28.5" customHeight="1">
      <c r="A1076" s="78">
        <v>1072.0</v>
      </c>
      <c r="B1076" s="180" t="s">
        <v>1466</v>
      </c>
      <c r="C1076" s="118" t="s">
        <v>2100</v>
      </c>
      <c r="D1076" s="180" t="s">
        <v>230</v>
      </c>
      <c r="E1076" s="180" t="s">
        <v>1902</v>
      </c>
      <c r="F1076" s="128">
        <v>1870.0</v>
      </c>
      <c r="G1076" s="129">
        <v>44519.0</v>
      </c>
      <c r="H1076" s="130" t="s">
        <v>2461</v>
      </c>
      <c r="I1076" s="130" t="s">
        <v>2462</v>
      </c>
      <c r="J1076" s="180" t="s">
        <v>147</v>
      </c>
      <c r="K1076" s="130"/>
      <c r="L1076" s="130" t="s">
        <v>148</v>
      </c>
      <c r="M1076" s="130" t="s">
        <v>147</v>
      </c>
      <c r="N1076" s="131"/>
      <c r="O1076" s="132"/>
      <c r="P1076" s="137" t="s">
        <v>2345</v>
      </c>
      <c r="Q1076" s="125"/>
      <c r="R1076" s="126"/>
      <c r="S1076" s="126"/>
      <c r="T1076" s="126"/>
      <c r="U1076" s="126"/>
      <c r="V1076" s="126"/>
      <c r="W1076" s="126"/>
      <c r="X1076" s="126"/>
      <c r="Y1076" s="126"/>
      <c r="Z1076" s="126"/>
      <c r="AA1076" s="126"/>
      <c r="AB1076" s="126"/>
      <c r="AC1076" s="126"/>
      <c r="AD1076" s="126"/>
      <c r="AE1076" s="126"/>
      <c r="AF1076" s="126"/>
      <c r="AG1076" s="126"/>
      <c r="AH1076" s="126"/>
      <c r="AI1076" s="126"/>
      <c r="AJ1076" s="126"/>
    </row>
    <row r="1077" ht="28.5" customHeight="1">
      <c r="A1077" s="78">
        <v>1073.0</v>
      </c>
      <c r="B1077" s="180" t="s">
        <v>1466</v>
      </c>
      <c r="C1077" s="118" t="s">
        <v>2100</v>
      </c>
      <c r="D1077" s="180" t="s">
        <v>230</v>
      </c>
      <c r="E1077" s="180" t="s">
        <v>1902</v>
      </c>
      <c r="F1077" s="128">
        <v>261.0</v>
      </c>
      <c r="G1077" s="129">
        <v>44613.0</v>
      </c>
      <c r="H1077" s="130" t="s">
        <v>2463</v>
      </c>
      <c r="I1077" s="130" t="s">
        <v>2464</v>
      </c>
      <c r="J1077" s="180" t="s">
        <v>147</v>
      </c>
      <c r="K1077" s="130"/>
      <c r="L1077" s="130" t="s">
        <v>148</v>
      </c>
      <c r="M1077" s="130" t="s">
        <v>147</v>
      </c>
      <c r="N1077" s="131"/>
      <c r="O1077" s="132"/>
      <c r="P1077" s="137" t="s">
        <v>2345</v>
      </c>
      <c r="Q1077" s="125"/>
      <c r="R1077" s="126"/>
      <c r="S1077" s="126"/>
      <c r="T1077" s="126"/>
      <c r="U1077" s="126"/>
      <c r="V1077" s="126"/>
      <c r="W1077" s="126"/>
      <c r="X1077" s="126"/>
      <c r="Y1077" s="126"/>
      <c r="Z1077" s="126"/>
      <c r="AA1077" s="126"/>
      <c r="AB1077" s="126"/>
      <c r="AC1077" s="126"/>
      <c r="AD1077" s="126"/>
      <c r="AE1077" s="126"/>
      <c r="AF1077" s="126"/>
      <c r="AG1077" s="126"/>
      <c r="AH1077" s="126"/>
      <c r="AI1077" s="126"/>
      <c r="AJ1077" s="126"/>
    </row>
    <row r="1078" ht="28.5" customHeight="1">
      <c r="A1078" s="78">
        <v>1074.0</v>
      </c>
      <c r="B1078" s="180" t="s">
        <v>1466</v>
      </c>
      <c r="C1078" s="118" t="s">
        <v>2100</v>
      </c>
      <c r="D1078" s="180" t="s">
        <v>230</v>
      </c>
      <c r="E1078" s="180" t="s">
        <v>1902</v>
      </c>
      <c r="F1078" s="128">
        <v>939.0</v>
      </c>
      <c r="G1078" s="129">
        <v>44708.0</v>
      </c>
      <c r="H1078" s="130" t="s">
        <v>2465</v>
      </c>
      <c r="I1078" s="130" t="s">
        <v>2466</v>
      </c>
      <c r="J1078" s="180" t="s">
        <v>147</v>
      </c>
      <c r="K1078" s="130"/>
      <c r="L1078" s="130" t="s">
        <v>148</v>
      </c>
      <c r="M1078" s="130" t="s">
        <v>147</v>
      </c>
      <c r="N1078" s="131"/>
      <c r="O1078" s="132"/>
      <c r="P1078" s="137" t="s">
        <v>2345</v>
      </c>
      <c r="Q1078" s="125"/>
      <c r="R1078" s="126"/>
      <c r="S1078" s="126"/>
      <c r="T1078" s="126"/>
      <c r="U1078" s="126"/>
      <c r="V1078" s="126"/>
      <c r="W1078" s="126"/>
      <c r="X1078" s="126"/>
      <c r="Y1078" s="126"/>
      <c r="Z1078" s="126"/>
      <c r="AA1078" s="126"/>
      <c r="AB1078" s="126"/>
      <c r="AC1078" s="126"/>
      <c r="AD1078" s="126"/>
      <c r="AE1078" s="126"/>
      <c r="AF1078" s="126"/>
      <c r="AG1078" s="126"/>
      <c r="AH1078" s="126"/>
      <c r="AI1078" s="126"/>
      <c r="AJ1078" s="126"/>
    </row>
    <row r="1079" ht="28.5" customHeight="1">
      <c r="A1079" s="78">
        <v>1075.0</v>
      </c>
      <c r="B1079" s="180" t="s">
        <v>1466</v>
      </c>
      <c r="C1079" s="118" t="s">
        <v>2100</v>
      </c>
      <c r="D1079" s="180" t="s">
        <v>230</v>
      </c>
      <c r="E1079" s="180" t="s">
        <v>1913</v>
      </c>
      <c r="F1079" s="128">
        <v>5130.0</v>
      </c>
      <c r="G1079" s="129">
        <v>45244.0</v>
      </c>
      <c r="H1079" s="130" t="s">
        <v>2467</v>
      </c>
      <c r="I1079" s="130" t="s">
        <v>2468</v>
      </c>
      <c r="J1079" s="180" t="s">
        <v>147</v>
      </c>
      <c r="K1079" s="130"/>
      <c r="L1079" s="130" t="s">
        <v>2469</v>
      </c>
      <c r="M1079" s="130"/>
      <c r="N1079" s="131"/>
      <c r="O1079" s="132" t="s">
        <v>147</v>
      </c>
      <c r="P1079" s="137" t="s">
        <v>2470</v>
      </c>
      <c r="Q1079" s="125"/>
      <c r="R1079" s="126"/>
      <c r="S1079" s="126"/>
      <c r="T1079" s="126"/>
      <c r="U1079" s="126"/>
      <c r="V1079" s="126"/>
      <c r="W1079" s="126"/>
      <c r="X1079" s="126"/>
      <c r="Y1079" s="126"/>
      <c r="Z1079" s="126"/>
      <c r="AA1079" s="126"/>
      <c r="AB1079" s="126"/>
      <c r="AC1079" s="126"/>
      <c r="AD1079" s="126"/>
      <c r="AE1079" s="126"/>
      <c r="AF1079" s="126"/>
      <c r="AG1079" s="126"/>
      <c r="AH1079" s="126"/>
      <c r="AI1079" s="126"/>
      <c r="AJ1079" s="126"/>
    </row>
    <row r="1080" ht="28.5" customHeight="1">
      <c r="A1080" s="78">
        <v>1076.0</v>
      </c>
      <c r="B1080" s="180" t="s">
        <v>1466</v>
      </c>
      <c r="C1080" s="118" t="s">
        <v>2100</v>
      </c>
      <c r="D1080" s="180" t="s">
        <v>230</v>
      </c>
      <c r="E1080" s="180" t="s">
        <v>1902</v>
      </c>
      <c r="F1080" s="128">
        <v>221.0</v>
      </c>
      <c r="G1080" s="129">
        <v>45337.0</v>
      </c>
      <c r="H1080" s="130" t="s">
        <v>2471</v>
      </c>
      <c r="I1080" s="130" t="s">
        <v>2472</v>
      </c>
      <c r="J1080" s="180" t="s">
        <v>147</v>
      </c>
      <c r="K1080" s="130"/>
      <c r="L1080" s="130" t="s">
        <v>148</v>
      </c>
      <c r="M1080" s="130" t="s">
        <v>147</v>
      </c>
      <c r="N1080" s="131"/>
      <c r="O1080" s="132"/>
      <c r="P1080" s="137" t="s">
        <v>2473</v>
      </c>
      <c r="Q1080" s="125"/>
      <c r="R1080" s="126"/>
      <c r="S1080" s="126"/>
      <c r="T1080" s="126"/>
      <c r="U1080" s="126"/>
      <c r="V1080" s="126"/>
      <c r="W1080" s="126"/>
      <c r="X1080" s="126"/>
      <c r="Y1080" s="126"/>
      <c r="Z1080" s="126"/>
      <c r="AA1080" s="126"/>
      <c r="AB1080" s="126"/>
      <c r="AC1080" s="126"/>
      <c r="AD1080" s="126"/>
      <c r="AE1080" s="126"/>
      <c r="AF1080" s="126"/>
      <c r="AG1080" s="126"/>
      <c r="AH1080" s="126"/>
      <c r="AI1080" s="126"/>
      <c r="AJ1080" s="126"/>
    </row>
    <row r="1081" ht="28.5" customHeight="1">
      <c r="A1081" s="78">
        <v>1077.0</v>
      </c>
      <c r="B1081" s="180" t="s">
        <v>1466</v>
      </c>
      <c r="C1081" s="118" t="s">
        <v>1998</v>
      </c>
      <c r="D1081" s="180" t="s">
        <v>230</v>
      </c>
      <c r="E1081" s="180" t="s">
        <v>1594</v>
      </c>
      <c r="F1081" s="128">
        <v>205.0</v>
      </c>
      <c r="G1081" s="129">
        <v>45352.0</v>
      </c>
      <c r="H1081" s="130" t="s">
        <v>2474</v>
      </c>
      <c r="I1081" s="130" t="s">
        <v>2475</v>
      </c>
      <c r="J1081" s="180"/>
      <c r="K1081" s="130" t="s">
        <v>147</v>
      </c>
      <c r="L1081" s="130" t="s">
        <v>148</v>
      </c>
      <c r="M1081" s="130" t="s">
        <v>147</v>
      </c>
      <c r="N1081" s="131"/>
      <c r="O1081" s="132"/>
      <c r="P1081" s="137" t="s">
        <v>2476</v>
      </c>
      <c r="Q1081" s="125"/>
      <c r="R1081" s="126"/>
      <c r="S1081" s="126"/>
      <c r="T1081" s="126"/>
      <c r="U1081" s="126"/>
      <c r="V1081" s="126"/>
      <c r="W1081" s="126"/>
      <c r="X1081" s="126"/>
      <c r="Y1081" s="126"/>
      <c r="Z1081" s="126"/>
      <c r="AA1081" s="126"/>
      <c r="AB1081" s="126"/>
      <c r="AC1081" s="126"/>
      <c r="AD1081" s="126"/>
      <c r="AE1081" s="126"/>
      <c r="AF1081" s="126"/>
      <c r="AG1081" s="126"/>
      <c r="AH1081" s="126"/>
      <c r="AI1081" s="126"/>
      <c r="AJ1081" s="126"/>
    </row>
    <row r="1082" ht="28.5" customHeight="1">
      <c r="A1082" s="78">
        <v>1078.0</v>
      </c>
      <c r="B1082" s="180" t="s">
        <v>1466</v>
      </c>
      <c r="C1082" s="118" t="s">
        <v>2100</v>
      </c>
      <c r="D1082" s="180" t="s">
        <v>230</v>
      </c>
      <c r="E1082" s="180" t="s">
        <v>1913</v>
      </c>
      <c r="F1082" s="128">
        <v>684.0</v>
      </c>
      <c r="G1082" s="129">
        <v>45362.0</v>
      </c>
      <c r="H1082" s="130" t="s">
        <v>2477</v>
      </c>
      <c r="I1082" s="130" t="s">
        <v>2478</v>
      </c>
      <c r="J1082" s="180" t="s">
        <v>147</v>
      </c>
      <c r="K1082" s="130"/>
      <c r="L1082" s="130" t="s">
        <v>148</v>
      </c>
      <c r="M1082" s="130" t="s">
        <v>147</v>
      </c>
      <c r="N1082" s="131"/>
      <c r="O1082" s="132"/>
      <c r="P1082" s="137" t="s">
        <v>2345</v>
      </c>
      <c r="Q1082" s="125"/>
      <c r="R1082" s="126"/>
      <c r="S1082" s="126"/>
      <c r="T1082" s="126"/>
      <c r="U1082" s="126"/>
      <c r="V1082" s="126"/>
      <c r="W1082" s="126"/>
      <c r="X1082" s="126"/>
      <c r="Y1082" s="126"/>
      <c r="Z1082" s="126"/>
      <c r="AA1082" s="126"/>
      <c r="AB1082" s="126"/>
      <c r="AC1082" s="126"/>
      <c r="AD1082" s="126"/>
      <c r="AE1082" s="126"/>
      <c r="AF1082" s="126"/>
      <c r="AG1082" s="126"/>
      <c r="AH1082" s="126"/>
      <c r="AI1082" s="126"/>
      <c r="AJ1082" s="126"/>
    </row>
    <row r="1083" ht="28.5" customHeight="1">
      <c r="A1083" s="78">
        <v>1079.0</v>
      </c>
      <c r="B1083" s="180" t="s">
        <v>1466</v>
      </c>
      <c r="C1083" s="118" t="s">
        <v>2100</v>
      </c>
      <c r="D1083" s="180" t="s">
        <v>230</v>
      </c>
      <c r="E1083" s="180" t="s">
        <v>1902</v>
      </c>
      <c r="F1083" s="128">
        <v>738.0</v>
      </c>
      <c r="G1083" s="129">
        <v>45412.0</v>
      </c>
      <c r="H1083" s="130" t="s">
        <v>2479</v>
      </c>
      <c r="I1083" s="130" t="s">
        <v>2480</v>
      </c>
      <c r="J1083" s="180" t="s">
        <v>147</v>
      </c>
      <c r="K1083" s="130"/>
      <c r="L1083" s="130" t="s">
        <v>148</v>
      </c>
      <c r="M1083" s="130" t="s">
        <v>147</v>
      </c>
      <c r="N1083" s="131"/>
      <c r="O1083" s="132"/>
      <c r="P1083" s="137" t="s">
        <v>2345</v>
      </c>
      <c r="Q1083" s="125"/>
      <c r="R1083" s="126"/>
      <c r="S1083" s="126"/>
      <c r="T1083" s="126"/>
      <c r="U1083" s="126"/>
      <c r="V1083" s="126"/>
      <c r="W1083" s="126"/>
      <c r="X1083" s="126"/>
      <c r="Y1083" s="126"/>
      <c r="Z1083" s="126"/>
      <c r="AA1083" s="126"/>
      <c r="AB1083" s="126"/>
      <c r="AC1083" s="126"/>
      <c r="AD1083" s="126"/>
      <c r="AE1083" s="126"/>
      <c r="AF1083" s="126"/>
      <c r="AG1083" s="126"/>
      <c r="AH1083" s="126"/>
      <c r="AI1083" s="126"/>
      <c r="AJ1083" s="126"/>
    </row>
    <row r="1084" ht="28.5" customHeight="1">
      <c r="A1084" s="78">
        <v>1080.0</v>
      </c>
      <c r="B1084" s="180" t="s">
        <v>1466</v>
      </c>
      <c r="C1084" s="118" t="s">
        <v>2201</v>
      </c>
      <c r="D1084" s="180" t="s">
        <v>161</v>
      </c>
      <c r="E1084" s="180" t="s">
        <v>1902</v>
      </c>
      <c r="F1084" s="128">
        <v>1601.0</v>
      </c>
      <c r="G1084" s="129">
        <v>44778.0</v>
      </c>
      <c r="H1084" s="130" t="s">
        <v>2481</v>
      </c>
      <c r="I1084" s="130" t="s">
        <v>2482</v>
      </c>
      <c r="J1084" s="180" t="s">
        <v>147</v>
      </c>
      <c r="K1084" s="130"/>
      <c r="L1084" s="130" t="s">
        <v>148</v>
      </c>
      <c r="M1084" s="130" t="s">
        <v>147</v>
      </c>
      <c r="N1084" s="131"/>
      <c r="O1084" s="132"/>
      <c r="P1084" s="137" t="s">
        <v>2483</v>
      </c>
      <c r="Q1084" s="125"/>
      <c r="R1084" s="126"/>
      <c r="S1084" s="126"/>
      <c r="T1084" s="126"/>
      <c r="U1084" s="126"/>
      <c r="V1084" s="126"/>
      <c r="W1084" s="126"/>
      <c r="X1084" s="126"/>
      <c r="Y1084" s="126"/>
      <c r="Z1084" s="126"/>
      <c r="AA1084" s="126"/>
      <c r="AB1084" s="126"/>
      <c r="AC1084" s="126"/>
      <c r="AD1084" s="126"/>
      <c r="AE1084" s="126"/>
      <c r="AF1084" s="126"/>
      <c r="AG1084" s="126"/>
      <c r="AH1084" s="126"/>
      <c r="AI1084" s="126"/>
      <c r="AJ1084" s="126"/>
    </row>
    <row r="1085" ht="28.5" customHeight="1">
      <c r="A1085" s="78">
        <v>1081.0</v>
      </c>
      <c r="B1085" s="180" t="s">
        <v>1466</v>
      </c>
      <c r="C1085" s="118" t="s">
        <v>1467</v>
      </c>
      <c r="D1085" s="180" t="s">
        <v>230</v>
      </c>
      <c r="E1085" s="180" t="s">
        <v>1594</v>
      </c>
      <c r="F1085" s="128">
        <v>674.0</v>
      </c>
      <c r="G1085" s="129">
        <v>45464.0</v>
      </c>
      <c r="H1085" s="130" t="s">
        <v>2484</v>
      </c>
      <c r="I1085" s="130" t="s">
        <v>2485</v>
      </c>
      <c r="J1085" s="180"/>
      <c r="K1085" s="130" t="s">
        <v>147</v>
      </c>
      <c r="L1085" s="130" t="s">
        <v>148</v>
      </c>
      <c r="M1085" s="130" t="s">
        <v>147</v>
      </c>
      <c r="N1085" s="131"/>
      <c r="O1085" s="132"/>
      <c r="P1085" s="137" t="s">
        <v>2486</v>
      </c>
      <c r="Q1085" s="125"/>
      <c r="R1085" s="126"/>
      <c r="S1085" s="126"/>
      <c r="T1085" s="126"/>
      <c r="U1085" s="126"/>
      <c r="V1085" s="126"/>
      <c r="W1085" s="126"/>
      <c r="X1085" s="126"/>
      <c r="Y1085" s="126"/>
      <c r="Z1085" s="126"/>
      <c r="AA1085" s="126"/>
      <c r="AB1085" s="126"/>
      <c r="AC1085" s="126"/>
      <c r="AD1085" s="126"/>
      <c r="AE1085" s="126"/>
      <c r="AF1085" s="126"/>
      <c r="AG1085" s="126"/>
      <c r="AH1085" s="126"/>
      <c r="AI1085" s="126"/>
      <c r="AJ1085" s="126"/>
    </row>
    <row r="1086" ht="28.5" customHeight="1">
      <c r="A1086" s="78">
        <v>1082.0</v>
      </c>
      <c r="B1086" s="180" t="s">
        <v>770</v>
      </c>
      <c r="C1086" s="118" t="s">
        <v>143</v>
      </c>
      <c r="D1086" s="180" t="s">
        <v>1190</v>
      </c>
      <c r="E1086" s="180" t="s">
        <v>2487</v>
      </c>
      <c r="F1086" s="128" t="s">
        <v>2488</v>
      </c>
      <c r="G1086" s="129">
        <v>45329.0</v>
      </c>
      <c r="H1086" s="130" t="s">
        <v>2489</v>
      </c>
      <c r="I1086" s="130" t="s">
        <v>2490</v>
      </c>
      <c r="J1086" s="180" t="s">
        <v>147</v>
      </c>
      <c r="K1086" s="130"/>
      <c r="L1086" s="130" t="s">
        <v>148</v>
      </c>
      <c r="M1086" s="130" t="s">
        <v>147</v>
      </c>
      <c r="N1086" s="131"/>
      <c r="O1086" s="132"/>
      <c r="P1086" s="137"/>
      <c r="Q1086" s="125"/>
      <c r="R1086" s="126"/>
      <c r="S1086" s="126"/>
      <c r="T1086" s="126"/>
      <c r="U1086" s="126"/>
      <c r="V1086" s="126"/>
      <c r="W1086" s="126"/>
      <c r="X1086" s="126"/>
      <c r="Y1086" s="126"/>
      <c r="Z1086" s="126"/>
      <c r="AA1086" s="126"/>
      <c r="AB1086" s="126"/>
      <c r="AC1086" s="126"/>
      <c r="AD1086" s="126"/>
      <c r="AE1086" s="126"/>
      <c r="AF1086" s="126"/>
      <c r="AG1086" s="126"/>
      <c r="AH1086" s="126"/>
      <c r="AI1086" s="126"/>
      <c r="AJ1086" s="126"/>
    </row>
    <row r="1087" ht="28.5" customHeight="1">
      <c r="A1087" s="78">
        <v>1083.0</v>
      </c>
      <c r="B1087" s="180" t="s">
        <v>770</v>
      </c>
      <c r="C1087" s="118" t="s">
        <v>143</v>
      </c>
      <c r="D1087" s="180" t="s">
        <v>1190</v>
      </c>
      <c r="E1087" s="180" t="s">
        <v>2487</v>
      </c>
      <c r="F1087" s="128" t="s">
        <v>2491</v>
      </c>
      <c r="G1087" s="129">
        <v>45198.0</v>
      </c>
      <c r="H1087" s="130" t="s">
        <v>2492</v>
      </c>
      <c r="I1087" s="130" t="s">
        <v>2493</v>
      </c>
      <c r="J1087" s="180" t="s">
        <v>147</v>
      </c>
      <c r="K1087" s="130"/>
      <c r="L1087" s="130" t="s">
        <v>148</v>
      </c>
      <c r="M1087" s="130" t="s">
        <v>147</v>
      </c>
      <c r="N1087" s="131"/>
      <c r="O1087" s="132"/>
      <c r="P1087" s="137"/>
      <c r="Q1087" s="125"/>
      <c r="R1087" s="126"/>
      <c r="S1087" s="126"/>
      <c r="T1087" s="126"/>
      <c r="U1087" s="126"/>
      <c r="V1087" s="126"/>
      <c r="W1087" s="126"/>
      <c r="X1087" s="126"/>
      <c r="Y1087" s="126"/>
      <c r="Z1087" s="126"/>
      <c r="AA1087" s="126"/>
      <c r="AB1087" s="126"/>
      <c r="AC1087" s="126"/>
      <c r="AD1087" s="126"/>
      <c r="AE1087" s="126"/>
      <c r="AF1087" s="126"/>
      <c r="AG1087" s="126"/>
      <c r="AH1087" s="126"/>
      <c r="AI1087" s="126"/>
      <c r="AJ1087" s="126"/>
    </row>
    <row r="1088" ht="28.5" customHeight="1">
      <c r="A1088" s="78">
        <v>1084.0</v>
      </c>
      <c r="B1088" s="180" t="s">
        <v>770</v>
      </c>
      <c r="C1088" s="118" t="s">
        <v>143</v>
      </c>
      <c r="D1088" s="130" t="s">
        <v>2308</v>
      </c>
      <c r="E1088" s="180" t="s">
        <v>2494</v>
      </c>
      <c r="F1088" s="128">
        <v>15.0</v>
      </c>
      <c r="G1088" s="129">
        <v>44803.0</v>
      </c>
      <c r="H1088" s="130" t="s">
        <v>2495</v>
      </c>
      <c r="I1088" s="130" t="s">
        <v>2496</v>
      </c>
      <c r="J1088" s="180" t="s">
        <v>147</v>
      </c>
      <c r="K1088" s="130"/>
      <c r="L1088" s="130" t="s">
        <v>148</v>
      </c>
      <c r="M1088" s="130" t="s">
        <v>147</v>
      </c>
      <c r="N1088" s="131"/>
      <c r="O1088" s="132"/>
      <c r="P1088" s="137" t="s">
        <v>2497</v>
      </c>
      <c r="Q1088" s="125"/>
      <c r="R1088" s="126"/>
      <c r="S1088" s="126"/>
      <c r="T1088" s="126"/>
      <c r="U1088" s="126"/>
      <c r="V1088" s="126"/>
      <c r="W1088" s="126"/>
      <c r="X1088" s="126"/>
      <c r="Y1088" s="126"/>
      <c r="Z1088" s="126"/>
      <c r="AA1088" s="126"/>
      <c r="AB1088" s="126"/>
      <c r="AC1088" s="126"/>
      <c r="AD1088" s="126"/>
      <c r="AE1088" s="126"/>
      <c r="AF1088" s="126"/>
      <c r="AG1088" s="126"/>
      <c r="AH1088" s="126"/>
      <c r="AI1088" s="126"/>
      <c r="AJ1088" s="126"/>
    </row>
    <row r="1089" ht="28.5" customHeight="1">
      <c r="A1089" s="78">
        <v>1085.0</v>
      </c>
      <c r="B1089" s="180" t="s">
        <v>770</v>
      </c>
      <c r="C1089" s="118" t="s">
        <v>143</v>
      </c>
      <c r="D1089" s="180" t="s">
        <v>1190</v>
      </c>
      <c r="E1089" s="180" t="s">
        <v>2498</v>
      </c>
      <c r="F1089" s="128" t="s">
        <v>2499</v>
      </c>
      <c r="G1089" s="129">
        <v>45309.0</v>
      </c>
      <c r="H1089" s="130" t="s">
        <v>2500</v>
      </c>
      <c r="I1089" s="130"/>
      <c r="J1089" s="180" t="s">
        <v>147</v>
      </c>
      <c r="K1089" s="130"/>
      <c r="L1089" s="130" t="s">
        <v>148</v>
      </c>
      <c r="M1089" s="130" t="s">
        <v>147</v>
      </c>
      <c r="N1089" s="131"/>
      <c r="O1089" s="132"/>
      <c r="P1089" s="137"/>
      <c r="Q1089" s="125"/>
      <c r="R1089" s="126"/>
      <c r="S1089" s="126"/>
      <c r="T1089" s="126"/>
      <c r="U1089" s="126"/>
      <c r="V1089" s="126"/>
      <c r="W1089" s="126"/>
      <c r="X1089" s="126"/>
      <c r="Y1089" s="126"/>
      <c r="Z1089" s="126"/>
      <c r="AA1089" s="126"/>
      <c r="AB1089" s="126"/>
      <c r="AC1089" s="126"/>
      <c r="AD1089" s="126"/>
      <c r="AE1089" s="126"/>
      <c r="AF1089" s="126"/>
      <c r="AG1089" s="126"/>
      <c r="AH1089" s="126"/>
      <c r="AI1089" s="126"/>
      <c r="AJ1089" s="126"/>
    </row>
    <row r="1090" ht="28.5" customHeight="1">
      <c r="A1090" s="78">
        <v>1086.0</v>
      </c>
      <c r="B1090" s="180" t="s">
        <v>770</v>
      </c>
      <c r="C1090" s="118" t="s">
        <v>919</v>
      </c>
      <c r="D1090" s="180" t="s">
        <v>1190</v>
      </c>
      <c r="E1090" s="180" t="s">
        <v>2498</v>
      </c>
      <c r="F1090" s="128" t="s">
        <v>2501</v>
      </c>
      <c r="G1090" s="129">
        <v>44958.0</v>
      </c>
      <c r="H1090" s="130" t="s">
        <v>2502</v>
      </c>
      <c r="I1090" s="130"/>
      <c r="J1090" s="180" t="s">
        <v>147</v>
      </c>
      <c r="K1090" s="130"/>
      <c r="L1090" s="130" t="s">
        <v>148</v>
      </c>
      <c r="M1090" s="130" t="s">
        <v>147</v>
      </c>
      <c r="N1090" s="131"/>
      <c r="O1090" s="132"/>
      <c r="P1090" s="137"/>
      <c r="Q1090" s="125"/>
      <c r="R1090" s="126"/>
      <c r="S1090" s="126"/>
      <c r="T1090" s="126"/>
      <c r="U1090" s="126"/>
      <c r="V1090" s="126"/>
      <c r="W1090" s="126"/>
      <c r="X1090" s="126"/>
      <c r="Y1090" s="126"/>
      <c r="Z1090" s="126"/>
      <c r="AA1090" s="126"/>
      <c r="AB1090" s="126"/>
      <c r="AC1090" s="126"/>
      <c r="AD1090" s="126"/>
      <c r="AE1090" s="126"/>
      <c r="AF1090" s="126"/>
      <c r="AG1090" s="126"/>
      <c r="AH1090" s="126"/>
      <c r="AI1090" s="126"/>
      <c r="AJ1090" s="126"/>
    </row>
    <row r="1091" ht="28.5" customHeight="1">
      <c r="A1091" s="78">
        <v>1087.0</v>
      </c>
      <c r="B1091" s="180" t="s">
        <v>770</v>
      </c>
      <c r="C1091" s="118" t="s">
        <v>143</v>
      </c>
      <c r="D1091" s="180" t="s">
        <v>1190</v>
      </c>
      <c r="E1091" s="180" t="s">
        <v>2498</v>
      </c>
      <c r="F1091" s="128">
        <v>7.0</v>
      </c>
      <c r="G1091" s="129">
        <v>44413.0</v>
      </c>
      <c r="H1091" s="130" t="s">
        <v>2503</v>
      </c>
      <c r="I1091" s="130"/>
      <c r="J1091" s="180" t="s">
        <v>147</v>
      </c>
      <c r="K1091" s="130"/>
      <c r="L1091" s="130" t="s">
        <v>148</v>
      </c>
      <c r="M1091" s="130" t="s">
        <v>147</v>
      </c>
      <c r="N1091" s="131"/>
      <c r="O1091" s="132"/>
      <c r="P1091" s="137"/>
      <c r="Q1091" s="125"/>
      <c r="R1091" s="126"/>
      <c r="S1091" s="126"/>
      <c r="T1091" s="126"/>
      <c r="U1091" s="126"/>
      <c r="V1091" s="126"/>
      <c r="W1091" s="126"/>
      <c r="X1091" s="126"/>
      <c r="Y1091" s="126"/>
      <c r="Z1091" s="126"/>
      <c r="AA1091" s="126"/>
      <c r="AB1091" s="126"/>
      <c r="AC1091" s="126"/>
      <c r="AD1091" s="126"/>
      <c r="AE1091" s="126"/>
      <c r="AF1091" s="126"/>
      <c r="AG1091" s="126"/>
      <c r="AH1091" s="126"/>
      <c r="AI1091" s="126"/>
      <c r="AJ1091" s="126"/>
    </row>
    <row r="1092" ht="28.5" customHeight="1">
      <c r="A1092" s="78">
        <v>1088.0</v>
      </c>
      <c r="B1092" s="180" t="s">
        <v>770</v>
      </c>
      <c r="C1092" s="118" t="s">
        <v>143</v>
      </c>
      <c r="D1092" s="180" t="s">
        <v>1190</v>
      </c>
      <c r="E1092" s="180" t="s">
        <v>2498</v>
      </c>
      <c r="F1092" s="128" t="s">
        <v>2504</v>
      </c>
      <c r="G1092" s="129">
        <v>45289.0</v>
      </c>
      <c r="H1092" s="130" t="s">
        <v>2505</v>
      </c>
      <c r="I1092" s="130"/>
      <c r="J1092" s="180" t="s">
        <v>147</v>
      </c>
      <c r="K1092" s="130"/>
      <c r="L1092" s="130" t="s">
        <v>148</v>
      </c>
      <c r="M1092" s="130" t="s">
        <v>147</v>
      </c>
      <c r="N1092" s="131"/>
      <c r="O1092" s="132"/>
      <c r="P1092" s="137"/>
      <c r="Q1092" s="125"/>
      <c r="R1092" s="126"/>
      <c r="S1092" s="126"/>
      <c r="T1092" s="126"/>
      <c r="U1092" s="126"/>
      <c r="V1092" s="126"/>
      <c r="W1092" s="126"/>
      <c r="X1092" s="126"/>
      <c r="Y1092" s="126"/>
      <c r="Z1092" s="126"/>
      <c r="AA1092" s="126"/>
      <c r="AB1092" s="126"/>
      <c r="AC1092" s="126"/>
      <c r="AD1092" s="126"/>
      <c r="AE1092" s="126"/>
      <c r="AF1092" s="126"/>
      <c r="AG1092" s="126"/>
      <c r="AH1092" s="126"/>
      <c r="AI1092" s="126"/>
      <c r="AJ1092" s="126"/>
    </row>
    <row r="1093" ht="28.5" customHeight="1">
      <c r="A1093" s="78">
        <v>1089.0</v>
      </c>
      <c r="B1093" s="180" t="s">
        <v>770</v>
      </c>
      <c r="C1093" s="118" t="s">
        <v>143</v>
      </c>
      <c r="D1093" s="180" t="s">
        <v>504</v>
      </c>
      <c r="E1093" s="180" t="s">
        <v>2498</v>
      </c>
      <c r="F1093" s="128">
        <v>165.0</v>
      </c>
      <c r="G1093" s="129">
        <v>43902.0</v>
      </c>
      <c r="H1093" s="130" t="s">
        <v>2506</v>
      </c>
      <c r="I1093" s="130"/>
      <c r="J1093" s="180" t="s">
        <v>147</v>
      </c>
      <c r="K1093" s="130"/>
      <c r="L1093" s="130" t="s">
        <v>148</v>
      </c>
      <c r="M1093" s="130" t="s">
        <v>147</v>
      </c>
      <c r="N1093" s="131"/>
      <c r="O1093" s="132"/>
      <c r="P1093" s="137"/>
      <c r="Q1093" s="125"/>
      <c r="R1093" s="126"/>
      <c r="S1093" s="126"/>
      <c r="T1093" s="126"/>
      <c r="U1093" s="126"/>
      <c r="V1093" s="126"/>
      <c r="W1093" s="126"/>
      <c r="X1093" s="126"/>
      <c r="Y1093" s="126"/>
      <c r="Z1093" s="126"/>
      <c r="AA1093" s="126"/>
      <c r="AB1093" s="126"/>
      <c r="AC1093" s="126"/>
      <c r="AD1093" s="126"/>
      <c r="AE1093" s="126"/>
      <c r="AF1093" s="126"/>
      <c r="AG1093" s="126"/>
      <c r="AH1093" s="126"/>
      <c r="AI1093" s="126"/>
      <c r="AJ1093" s="126"/>
    </row>
    <row r="1094" ht="28.5" customHeight="1">
      <c r="A1094" s="78">
        <v>1090.0</v>
      </c>
      <c r="B1094" s="180" t="s">
        <v>770</v>
      </c>
      <c r="C1094" s="118" t="s">
        <v>817</v>
      </c>
      <c r="D1094" s="180" t="s">
        <v>1190</v>
      </c>
      <c r="E1094" s="180" t="s">
        <v>1913</v>
      </c>
      <c r="F1094" s="128">
        <v>71.0</v>
      </c>
      <c r="G1094" s="129">
        <v>44895.0</v>
      </c>
      <c r="H1094" s="130" t="s">
        <v>2507</v>
      </c>
      <c r="I1094" s="130" t="s">
        <v>2508</v>
      </c>
      <c r="J1094" s="180" t="s">
        <v>147</v>
      </c>
      <c r="K1094" s="130"/>
      <c r="L1094" s="130" t="s">
        <v>148</v>
      </c>
      <c r="M1094" s="130" t="s">
        <v>147</v>
      </c>
      <c r="N1094" s="131"/>
      <c r="O1094" s="132"/>
      <c r="P1094" s="137"/>
      <c r="Q1094" s="125"/>
      <c r="R1094" s="126"/>
      <c r="S1094" s="126"/>
      <c r="T1094" s="126"/>
      <c r="U1094" s="126"/>
      <c r="V1094" s="126"/>
      <c r="W1094" s="126"/>
      <c r="X1094" s="126"/>
      <c r="Y1094" s="126"/>
      <c r="Z1094" s="126"/>
      <c r="AA1094" s="126"/>
      <c r="AB1094" s="126"/>
      <c r="AC1094" s="126"/>
      <c r="AD1094" s="126"/>
      <c r="AE1094" s="126"/>
      <c r="AF1094" s="126"/>
      <c r="AG1094" s="126"/>
      <c r="AH1094" s="126"/>
      <c r="AI1094" s="126"/>
      <c r="AJ1094" s="126"/>
    </row>
    <row r="1095" ht="28.5" customHeight="1">
      <c r="A1095" s="78">
        <v>1091.0</v>
      </c>
      <c r="B1095" s="180" t="s">
        <v>770</v>
      </c>
      <c r="C1095" s="118" t="s">
        <v>817</v>
      </c>
      <c r="D1095" s="180" t="s">
        <v>271</v>
      </c>
      <c r="E1095" s="180" t="s">
        <v>1913</v>
      </c>
      <c r="F1095" s="128">
        <v>12.0</v>
      </c>
      <c r="G1095" s="129">
        <v>45327.0</v>
      </c>
      <c r="H1095" s="130" t="s">
        <v>2509</v>
      </c>
      <c r="I1095" s="130" t="s">
        <v>2510</v>
      </c>
      <c r="J1095" s="180" t="s">
        <v>147</v>
      </c>
      <c r="K1095" s="130"/>
      <c r="L1095" s="130" t="s">
        <v>148</v>
      </c>
      <c r="M1095" s="130" t="s">
        <v>147</v>
      </c>
      <c r="N1095" s="131"/>
      <c r="O1095" s="132"/>
      <c r="P1095" s="137" t="s">
        <v>2511</v>
      </c>
      <c r="Q1095" s="125"/>
      <c r="R1095" s="126"/>
      <c r="S1095" s="126"/>
      <c r="T1095" s="126"/>
      <c r="U1095" s="126"/>
      <c r="V1095" s="126"/>
      <c r="W1095" s="126"/>
      <c r="X1095" s="126"/>
      <c r="Y1095" s="126"/>
      <c r="Z1095" s="126"/>
      <c r="AA1095" s="126"/>
      <c r="AB1095" s="126"/>
      <c r="AC1095" s="126"/>
      <c r="AD1095" s="126"/>
      <c r="AE1095" s="126"/>
      <c r="AF1095" s="126"/>
      <c r="AG1095" s="126"/>
      <c r="AH1095" s="126"/>
      <c r="AI1095" s="126"/>
      <c r="AJ1095" s="126"/>
    </row>
    <row r="1096" ht="28.5" customHeight="1">
      <c r="A1096" s="78">
        <v>1092.0</v>
      </c>
      <c r="B1096" s="180" t="s">
        <v>770</v>
      </c>
      <c r="C1096" s="118" t="s">
        <v>817</v>
      </c>
      <c r="D1096" s="180" t="s">
        <v>271</v>
      </c>
      <c r="E1096" s="180" t="s">
        <v>1913</v>
      </c>
      <c r="F1096" s="128">
        <v>15.0</v>
      </c>
      <c r="G1096" s="129">
        <v>45343.0</v>
      </c>
      <c r="H1096" s="130" t="s">
        <v>2155</v>
      </c>
      <c r="I1096" s="130" t="s">
        <v>2508</v>
      </c>
      <c r="J1096" s="180" t="s">
        <v>147</v>
      </c>
      <c r="K1096" s="130"/>
      <c r="L1096" s="130" t="s">
        <v>148</v>
      </c>
      <c r="M1096" s="130" t="s">
        <v>147</v>
      </c>
      <c r="N1096" s="131"/>
      <c r="O1096" s="132"/>
      <c r="P1096" s="137" t="s">
        <v>2512</v>
      </c>
      <c r="Q1096" s="125"/>
      <c r="R1096" s="126"/>
      <c r="S1096" s="126"/>
      <c r="T1096" s="126"/>
      <c r="U1096" s="126"/>
      <c r="V1096" s="126"/>
      <c r="W1096" s="126"/>
      <c r="X1096" s="126"/>
      <c r="Y1096" s="126"/>
      <c r="Z1096" s="126"/>
      <c r="AA1096" s="126"/>
      <c r="AB1096" s="126"/>
      <c r="AC1096" s="126"/>
      <c r="AD1096" s="126"/>
      <c r="AE1096" s="126"/>
      <c r="AF1096" s="126"/>
      <c r="AG1096" s="126"/>
      <c r="AH1096" s="126"/>
      <c r="AI1096" s="126"/>
      <c r="AJ1096" s="126"/>
    </row>
    <row r="1097" ht="28.5" customHeight="1">
      <c r="A1097" s="78">
        <v>1093.0</v>
      </c>
      <c r="B1097" s="180" t="s">
        <v>770</v>
      </c>
      <c r="C1097" s="118" t="s">
        <v>842</v>
      </c>
      <c r="D1097" s="180" t="s">
        <v>230</v>
      </c>
      <c r="E1097" s="180" t="s">
        <v>1594</v>
      </c>
      <c r="F1097" s="128">
        <v>328.0</v>
      </c>
      <c r="G1097" s="129">
        <v>45384.0</v>
      </c>
      <c r="H1097" s="130" t="s">
        <v>2513</v>
      </c>
      <c r="I1097" s="130"/>
      <c r="J1097" s="180"/>
      <c r="K1097" s="130" t="s">
        <v>147</v>
      </c>
      <c r="L1097" s="130" t="s">
        <v>148</v>
      </c>
      <c r="M1097" s="130" t="s">
        <v>147</v>
      </c>
      <c r="N1097" s="131"/>
      <c r="O1097" s="132"/>
      <c r="P1097" s="137"/>
      <c r="Q1097" s="125"/>
      <c r="R1097" s="126"/>
      <c r="S1097" s="126"/>
      <c r="T1097" s="126"/>
      <c r="U1097" s="126"/>
      <c r="V1097" s="126"/>
      <c r="W1097" s="126"/>
      <c r="X1097" s="126"/>
      <c r="Y1097" s="126"/>
      <c r="Z1097" s="126"/>
      <c r="AA1097" s="126"/>
      <c r="AB1097" s="126"/>
      <c r="AC1097" s="126"/>
      <c r="AD1097" s="126"/>
      <c r="AE1097" s="126"/>
      <c r="AF1097" s="126"/>
      <c r="AG1097" s="126"/>
      <c r="AH1097" s="126"/>
      <c r="AI1097" s="126"/>
      <c r="AJ1097" s="126"/>
    </row>
    <row r="1098" ht="28.5" customHeight="1">
      <c r="A1098" s="78">
        <v>1094.0</v>
      </c>
      <c r="B1098" s="180" t="s">
        <v>770</v>
      </c>
      <c r="C1098" s="118" t="s">
        <v>842</v>
      </c>
      <c r="D1098" s="180" t="s">
        <v>161</v>
      </c>
      <c r="E1098" s="180" t="s">
        <v>1902</v>
      </c>
      <c r="F1098" s="128">
        <v>2126.0</v>
      </c>
      <c r="G1098" s="129">
        <v>45272.0</v>
      </c>
      <c r="H1098" s="130" t="s">
        <v>2514</v>
      </c>
      <c r="I1098" s="130"/>
      <c r="J1098" s="180" t="s">
        <v>147</v>
      </c>
      <c r="K1098" s="130"/>
      <c r="L1098" s="130" t="s">
        <v>148</v>
      </c>
      <c r="M1098" s="130" t="s">
        <v>147</v>
      </c>
      <c r="N1098" s="131"/>
      <c r="O1098" s="132"/>
      <c r="P1098" s="137"/>
      <c r="Q1098" s="125"/>
      <c r="R1098" s="126"/>
      <c r="S1098" s="126"/>
      <c r="T1098" s="126"/>
      <c r="U1098" s="126"/>
      <c r="V1098" s="126"/>
      <c r="W1098" s="126"/>
      <c r="X1098" s="126"/>
      <c r="Y1098" s="126"/>
      <c r="Z1098" s="126"/>
      <c r="AA1098" s="126"/>
      <c r="AB1098" s="126"/>
      <c r="AC1098" s="126"/>
      <c r="AD1098" s="126"/>
      <c r="AE1098" s="126"/>
      <c r="AF1098" s="126"/>
      <c r="AG1098" s="126"/>
      <c r="AH1098" s="126"/>
      <c r="AI1098" s="126"/>
      <c r="AJ1098" s="126"/>
    </row>
    <row r="1099" ht="28.5" customHeight="1">
      <c r="A1099" s="78">
        <v>1095.0</v>
      </c>
      <c r="B1099" s="180" t="s">
        <v>770</v>
      </c>
      <c r="C1099" s="118" t="s">
        <v>842</v>
      </c>
      <c r="D1099" s="180" t="s">
        <v>161</v>
      </c>
      <c r="E1099" s="180" t="s">
        <v>1913</v>
      </c>
      <c r="F1099" s="128">
        <v>2292.0</v>
      </c>
      <c r="G1099" s="129">
        <v>45289.0</v>
      </c>
      <c r="H1099" s="130" t="s">
        <v>2515</v>
      </c>
      <c r="I1099" s="130"/>
      <c r="J1099" s="180" t="s">
        <v>147</v>
      </c>
      <c r="K1099" s="130"/>
      <c r="L1099" s="130" t="s">
        <v>148</v>
      </c>
      <c r="M1099" s="130" t="s">
        <v>147</v>
      </c>
      <c r="N1099" s="131"/>
      <c r="O1099" s="132"/>
      <c r="P1099" s="137"/>
      <c r="Q1099" s="125"/>
      <c r="R1099" s="126"/>
      <c r="S1099" s="126"/>
      <c r="T1099" s="126"/>
      <c r="U1099" s="126"/>
      <c r="V1099" s="126"/>
      <c r="W1099" s="126"/>
      <c r="X1099" s="126"/>
      <c r="Y1099" s="126"/>
      <c r="Z1099" s="126"/>
      <c r="AA1099" s="126"/>
      <c r="AB1099" s="126"/>
      <c r="AC1099" s="126"/>
      <c r="AD1099" s="126"/>
      <c r="AE1099" s="126"/>
      <c r="AF1099" s="126"/>
      <c r="AG1099" s="126"/>
      <c r="AH1099" s="126"/>
      <c r="AI1099" s="126"/>
      <c r="AJ1099" s="126"/>
    </row>
    <row r="1100" ht="28.5" customHeight="1">
      <c r="A1100" s="78">
        <v>1096.0</v>
      </c>
      <c r="B1100" s="180" t="s">
        <v>770</v>
      </c>
      <c r="C1100" s="118" t="s">
        <v>842</v>
      </c>
      <c r="D1100" s="180" t="s">
        <v>161</v>
      </c>
      <c r="E1100" s="180" t="s">
        <v>2516</v>
      </c>
      <c r="F1100" s="128">
        <v>2293.0</v>
      </c>
      <c r="G1100" s="129">
        <v>45283.0</v>
      </c>
      <c r="H1100" s="130" t="s">
        <v>2517</v>
      </c>
      <c r="I1100" s="130"/>
      <c r="J1100" s="180" t="s">
        <v>147</v>
      </c>
      <c r="K1100" s="130"/>
      <c r="L1100" s="130" t="s">
        <v>148</v>
      </c>
      <c r="M1100" s="130" t="s">
        <v>147</v>
      </c>
      <c r="N1100" s="131"/>
      <c r="O1100" s="132"/>
      <c r="P1100" s="137"/>
      <c r="Q1100" s="125"/>
      <c r="R1100" s="126"/>
      <c r="S1100" s="126"/>
      <c r="T1100" s="126"/>
      <c r="U1100" s="126"/>
      <c r="V1100" s="126"/>
      <c r="W1100" s="126"/>
      <c r="X1100" s="126"/>
      <c r="Y1100" s="126"/>
      <c r="Z1100" s="126"/>
      <c r="AA1100" s="126"/>
      <c r="AB1100" s="126"/>
      <c r="AC1100" s="126"/>
      <c r="AD1100" s="126"/>
      <c r="AE1100" s="126"/>
      <c r="AF1100" s="126"/>
      <c r="AG1100" s="126"/>
      <c r="AH1100" s="126"/>
      <c r="AI1100" s="126"/>
      <c r="AJ1100" s="126"/>
    </row>
    <row r="1101" ht="28.5" customHeight="1">
      <c r="A1101" s="78">
        <v>1097.0</v>
      </c>
      <c r="B1101" s="180" t="s">
        <v>770</v>
      </c>
      <c r="C1101" s="118" t="s">
        <v>842</v>
      </c>
      <c r="D1101" s="180" t="s">
        <v>161</v>
      </c>
      <c r="E1101" s="180" t="s">
        <v>2516</v>
      </c>
      <c r="F1101" s="128">
        <v>500.0</v>
      </c>
      <c r="G1101" s="129">
        <v>45400.0</v>
      </c>
      <c r="H1101" s="130" t="s">
        <v>2518</v>
      </c>
      <c r="I1101" s="130"/>
      <c r="J1101" s="180" t="s">
        <v>147</v>
      </c>
      <c r="K1101" s="130"/>
      <c r="L1101" s="130" t="s">
        <v>148</v>
      </c>
      <c r="M1101" s="130" t="s">
        <v>147</v>
      </c>
      <c r="N1101" s="131"/>
      <c r="O1101" s="132"/>
      <c r="P1101" s="137"/>
      <c r="Q1101" s="125"/>
      <c r="R1101" s="126"/>
      <c r="S1101" s="126"/>
      <c r="T1101" s="126"/>
      <c r="U1101" s="126"/>
      <c r="V1101" s="126"/>
      <c r="W1101" s="126"/>
      <c r="X1101" s="126"/>
      <c r="Y1101" s="126"/>
      <c r="Z1101" s="126"/>
      <c r="AA1101" s="126"/>
      <c r="AB1101" s="126"/>
      <c r="AC1101" s="126"/>
      <c r="AD1101" s="126"/>
      <c r="AE1101" s="126"/>
      <c r="AF1101" s="126"/>
      <c r="AG1101" s="126"/>
      <c r="AH1101" s="126"/>
      <c r="AI1101" s="126"/>
      <c r="AJ1101" s="126"/>
    </row>
    <row r="1102" ht="28.5" customHeight="1">
      <c r="A1102" s="78">
        <v>1098.0</v>
      </c>
      <c r="B1102" s="180" t="s">
        <v>770</v>
      </c>
      <c r="C1102" s="118" t="s">
        <v>842</v>
      </c>
      <c r="D1102" s="180" t="s">
        <v>161</v>
      </c>
      <c r="E1102" s="180" t="s">
        <v>2516</v>
      </c>
      <c r="F1102" s="128">
        <v>301.0</v>
      </c>
      <c r="G1102" s="129">
        <v>45356.0</v>
      </c>
      <c r="H1102" s="130" t="s">
        <v>2519</v>
      </c>
      <c r="I1102" s="130"/>
      <c r="J1102" s="180" t="s">
        <v>147</v>
      </c>
      <c r="K1102" s="130"/>
      <c r="L1102" s="130" t="s">
        <v>148</v>
      </c>
      <c r="M1102" s="130" t="s">
        <v>147</v>
      </c>
      <c r="N1102" s="131"/>
      <c r="O1102" s="132"/>
      <c r="P1102" s="137"/>
      <c r="Q1102" s="125"/>
      <c r="R1102" s="126"/>
      <c r="S1102" s="126"/>
      <c r="T1102" s="126"/>
      <c r="U1102" s="126"/>
      <c r="V1102" s="126"/>
      <c r="W1102" s="126"/>
      <c r="X1102" s="126"/>
      <c r="Y1102" s="126"/>
      <c r="Z1102" s="126"/>
      <c r="AA1102" s="126"/>
      <c r="AB1102" s="126"/>
      <c r="AC1102" s="126"/>
      <c r="AD1102" s="126"/>
      <c r="AE1102" s="126"/>
      <c r="AF1102" s="126"/>
      <c r="AG1102" s="126"/>
      <c r="AH1102" s="126"/>
      <c r="AI1102" s="126"/>
      <c r="AJ1102" s="126"/>
    </row>
    <row r="1103" ht="28.5" customHeight="1">
      <c r="A1103" s="78">
        <v>1099.0</v>
      </c>
      <c r="B1103" s="180" t="s">
        <v>770</v>
      </c>
      <c r="C1103" s="118" t="s">
        <v>919</v>
      </c>
      <c r="D1103" s="180" t="s">
        <v>271</v>
      </c>
      <c r="E1103" s="180" t="s">
        <v>2520</v>
      </c>
      <c r="F1103" s="128">
        <v>11.0</v>
      </c>
      <c r="G1103" s="129">
        <v>44109.0</v>
      </c>
      <c r="H1103" s="130" t="s">
        <v>2521</v>
      </c>
      <c r="I1103" s="130" t="s">
        <v>2522</v>
      </c>
      <c r="J1103" s="180" t="s">
        <v>147</v>
      </c>
      <c r="K1103" s="130"/>
      <c r="L1103" s="130" t="s">
        <v>148</v>
      </c>
      <c r="M1103" s="130" t="s">
        <v>147</v>
      </c>
      <c r="N1103" s="131"/>
      <c r="O1103" s="132"/>
      <c r="P1103" s="137"/>
      <c r="Q1103" s="125"/>
      <c r="R1103" s="126"/>
      <c r="S1103" s="126"/>
      <c r="T1103" s="126"/>
      <c r="U1103" s="126"/>
      <c r="V1103" s="126"/>
      <c r="W1103" s="126"/>
      <c r="X1103" s="126"/>
      <c r="Y1103" s="126"/>
      <c r="Z1103" s="126"/>
      <c r="AA1103" s="126"/>
      <c r="AB1103" s="126"/>
      <c r="AC1103" s="126"/>
      <c r="AD1103" s="126"/>
      <c r="AE1103" s="126"/>
      <c r="AF1103" s="126"/>
      <c r="AG1103" s="126"/>
      <c r="AH1103" s="126"/>
      <c r="AI1103" s="126"/>
      <c r="AJ1103" s="126"/>
    </row>
    <row r="1104" ht="28.5" customHeight="1">
      <c r="A1104" s="78">
        <v>1100.0</v>
      </c>
      <c r="B1104" s="180" t="s">
        <v>770</v>
      </c>
      <c r="C1104" s="118" t="s">
        <v>919</v>
      </c>
      <c r="D1104" s="180" t="s">
        <v>271</v>
      </c>
      <c r="E1104" s="180" t="s">
        <v>2520</v>
      </c>
      <c r="F1104" s="128">
        <v>8.0</v>
      </c>
      <c r="G1104" s="129">
        <v>44427.0</v>
      </c>
      <c r="H1104" s="130" t="s">
        <v>2523</v>
      </c>
      <c r="I1104" s="130" t="s">
        <v>2524</v>
      </c>
      <c r="J1104" s="180" t="s">
        <v>147</v>
      </c>
      <c r="K1104" s="130"/>
      <c r="L1104" s="130" t="s">
        <v>148</v>
      </c>
      <c r="M1104" s="130" t="s">
        <v>147</v>
      </c>
      <c r="N1104" s="131"/>
      <c r="O1104" s="132"/>
      <c r="P1104" s="137"/>
      <c r="Q1104" s="125"/>
      <c r="R1104" s="126"/>
      <c r="S1104" s="126"/>
      <c r="T1104" s="126"/>
      <c r="U1104" s="126"/>
      <c r="V1104" s="126"/>
      <c r="W1104" s="126"/>
      <c r="X1104" s="126"/>
      <c r="Y1104" s="126"/>
      <c r="Z1104" s="126"/>
      <c r="AA1104" s="126"/>
      <c r="AB1104" s="126"/>
      <c r="AC1104" s="126"/>
      <c r="AD1104" s="126"/>
      <c r="AE1104" s="126"/>
      <c r="AF1104" s="126"/>
      <c r="AG1104" s="126"/>
      <c r="AH1104" s="126"/>
      <c r="AI1104" s="126"/>
      <c r="AJ1104" s="126"/>
    </row>
    <row r="1105" ht="28.5" customHeight="1">
      <c r="A1105" s="78">
        <v>1101.0</v>
      </c>
      <c r="B1105" s="180" t="s">
        <v>770</v>
      </c>
      <c r="C1105" s="118" t="s">
        <v>919</v>
      </c>
      <c r="D1105" s="180" t="s">
        <v>271</v>
      </c>
      <c r="E1105" s="180" t="s">
        <v>2520</v>
      </c>
      <c r="F1105" s="128">
        <v>11.0</v>
      </c>
      <c r="G1105" s="129">
        <v>44524.0</v>
      </c>
      <c r="H1105" s="130" t="s">
        <v>2525</v>
      </c>
      <c r="I1105" s="130" t="s">
        <v>2526</v>
      </c>
      <c r="J1105" s="180" t="s">
        <v>147</v>
      </c>
      <c r="K1105" s="130"/>
      <c r="L1105" s="130" t="s">
        <v>148</v>
      </c>
      <c r="M1105" s="130" t="s">
        <v>147</v>
      </c>
      <c r="N1105" s="131"/>
      <c r="O1105" s="132"/>
      <c r="P1105" s="137"/>
      <c r="Q1105" s="125"/>
      <c r="R1105" s="126"/>
      <c r="S1105" s="126"/>
      <c r="T1105" s="126"/>
      <c r="U1105" s="126"/>
      <c r="V1105" s="126"/>
      <c r="W1105" s="126"/>
      <c r="X1105" s="126"/>
      <c r="Y1105" s="126"/>
      <c r="Z1105" s="126"/>
      <c r="AA1105" s="126"/>
      <c r="AB1105" s="126"/>
      <c r="AC1105" s="126"/>
      <c r="AD1105" s="126"/>
      <c r="AE1105" s="126"/>
      <c r="AF1105" s="126"/>
      <c r="AG1105" s="126"/>
      <c r="AH1105" s="126"/>
      <c r="AI1105" s="126"/>
      <c r="AJ1105" s="126"/>
    </row>
    <row r="1106" ht="28.5" customHeight="1">
      <c r="A1106" s="78">
        <v>1102.0</v>
      </c>
      <c r="B1106" s="180" t="s">
        <v>770</v>
      </c>
      <c r="C1106" s="118" t="s">
        <v>919</v>
      </c>
      <c r="D1106" s="180" t="s">
        <v>230</v>
      </c>
      <c r="E1106" s="180" t="s">
        <v>1594</v>
      </c>
      <c r="F1106" s="128">
        <v>12.0</v>
      </c>
      <c r="G1106" s="129">
        <v>40452.0</v>
      </c>
      <c r="H1106" s="130" t="s">
        <v>2527</v>
      </c>
      <c r="I1106" s="130" t="s">
        <v>2528</v>
      </c>
      <c r="J1106" s="180"/>
      <c r="K1106" s="130" t="s">
        <v>147</v>
      </c>
      <c r="L1106" s="130" t="s">
        <v>148</v>
      </c>
      <c r="M1106" s="130" t="s">
        <v>147</v>
      </c>
      <c r="N1106" s="131"/>
      <c r="O1106" s="132"/>
      <c r="P1106" s="137"/>
      <c r="Q1106" s="125"/>
      <c r="R1106" s="126"/>
      <c r="S1106" s="126"/>
      <c r="T1106" s="126"/>
      <c r="U1106" s="126"/>
      <c r="V1106" s="126"/>
      <c r="W1106" s="126"/>
      <c r="X1106" s="126"/>
      <c r="Y1106" s="126"/>
      <c r="Z1106" s="126"/>
      <c r="AA1106" s="126"/>
      <c r="AB1106" s="126"/>
      <c r="AC1106" s="126"/>
      <c r="AD1106" s="126"/>
      <c r="AE1106" s="126"/>
      <c r="AF1106" s="126"/>
      <c r="AG1106" s="126"/>
      <c r="AH1106" s="126"/>
      <c r="AI1106" s="126"/>
      <c r="AJ1106" s="126"/>
    </row>
    <row r="1107" ht="28.5" customHeight="1">
      <c r="A1107" s="78">
        <v>1103.0</v>
      </c>
      <c r="B1107" s="180" t="s">
        <v>770</v>
      </c>
      <c r="C1107" s="118" t="s">
        <v>919</v>
      </c>
      <c r="D1107" s="180" t="s">
        <v>230</v>
      </c>
      <c r="E1107" s="180" t="s">
        <v>1594</v>
      </c>
      <c r="F1107" s="128">
        <v>26.0</v>
      </c>
      <c r="G1107" s="129">
        <v>41295.0</v>
      </c>
      <c r="H1107" s="130" t="s">
        <v>2529</v>
      </c>
      <c r="I1107" s="130" t="s">
        <v>2530</v>
      </c>
      <c r="J1107" s="180"/>
      <c r="K1107" s="130" t="s">
        <v>147</v>
      </c>
      <c r="L1107" s="130" t="s">
        <v>148</v>
      </c>
      <c r="M1107" s="130" t="s">
        <v>147</v>
      </c>
      <c r="N1107" s="131"/>
      <c r="O1107" s="132"/>
      <c r="P1107" s="137"/>
      <c r="Q1107" s="125"/>
      <c r="R1107" s="126"/>
      <c r="S1107" s="126"/>
      <c r="T1107" s="126"/>
      <c r="U1107" s="126"/>
      <c r="V1107" s="126"/>
      <c r="W1107" s="126"/>
      <c r="X1107" s="126"/>
      <c r="Y1107" s="126"/>
      <c r="Z1107" s="126"/>
      <c r="AA1107" s="126"/>
      <c r="AB1107" s="126"/>
      <c r="AC1107" s="126"/>
      <c r="AD1107" s="126"/>
      <c r="AE1107" s="126"/>
      <c r="AF1107" s="126"/>
      <c r="AG1107" s="126"/>
      <c r="AH1107" s="126"/>
      <c r="AI1107" s="126"/>
      <c r="AJ1107" s="126"/>
    </row>
    <row r="1108" ht="28.5" customHeight="1">
      <c r="A1108" s="78">
        <v>1104.0</v>
      </c>
      <c r="B1108" s="180" t="s">
        <v>770</v>
      </c>
      <c r="C1108" s="118" t="s">
        <v>143</v>
      </c>
      <c r="D1108" s="180" t="s">
        <v>230</v>
      </c>
      <c r="E1108" s="180" t="s">
        <v>1594</v>
      </c>
      <c r="F1108" s="128">
        <v>2.0161010047335E13</v>
      </c>
      <c r="G1108" s="129">
        <v>42727.0</v>
      </c>
      <c r="H1108" s="130" t="s">
        <v>2531</v>
      </c>
      <c r="I1108" s="130"/>
      <c r="J1108" s="180" t="s">
        <v>147</v>
      </c>
      <c r="K1108" s="130"/>
      <c r="L1108" s="130"/>
      <c r="M1108" s="130"/>
      <c r="N1108" s="131"/>
      <c r="O1108" s="132" t="s">
        <v>147</v>
      </c>
      <c r="P1108" s="137" t="s">
        <v>2532</v>
      </c>
      <c r="Q1108" s="125"/>
      <c r="R1108" s="126"/>
      <c r="S1108" s="126"/>
      <c r="T1108" s="126"/>
      <c r="U1108" s="126"/>
      <c r="V1108" s="126"/>
      <c r="W1108" s="126"/>
      <c r="X1108" s="126"/>
      <c r="Y1108" s="126"/>
      <c r="Z1108" s="126"/>
      <c r="AA1108" s="126"/>
      <c r="AB1108" s="126"/>
      <c r="AC1108" s="126"/>
      <c r="AD1108" s="126"/>
      <c r="AE1108" s="126"/>
      <c r="AF1108" s="126"/>
      <c r="AG1108" s="126"/>
      <c r="AH1108" s="126"/>
      <c r="AI1108" s="126"/>
      <c r="AJ1108" s="126"/>
    </row>
    <row r="1109" ht="28.5" customHeight="1">
      <c r="A1109" s="78">
        <v>1105.0</v>
      </c>
      <c r="B1109" s="180" t="s">
        <v>770</v>
      </c>
      <c r="C1109" s="118" t="s">
        <v>817</v>
      </c>
      <c r="D1109" s="180" t="s">
        <v>504</v>
      </c>
      <c r="E1109" s="180" t="s">
        <v>2520</v>
      </c>
      <c r="F1109" s="128">
        <v>71.0</v>
      </c>
      <c r="G1109" s="129">
        <v>45181.0</v>
      </c>
      <c r="H1109" s="130" t="s">
        <v>2533</v>
      </c>
      <c r="I1109" s="130" t="s">
        <v>2534</v>
      </c>
      <c r="J1109" s="180" t="s">
        <v>147</v>
      </c>
      <c r="K1109" s="130"/>
      <c r="L1109" s="130" t="s">
        <v>524</v>
      </c>
      <c r="M1109" s="130" t="s">
        <v>147</v>
      </c>
      <c r="N1109" s="131"/>
      <c r="O1109" s="132"/>
      <c r="P1109" s="137" t="s">
        <v>2535</v>
      </c>
      <c r="Q1109" s="125"/>
      <c r="R1109" s="126"/>
      <c r="S1109" s="126"/>
      <c r="T1109" s="126"/>
      <c r="U1109" s="126"/>
      <c r="V1109" s="126"/>
      <c r="W1109" s="126"/>
      <c r="X1109" s="126"/>
      <c r="Y1109" s="126"/>
      <c r="Z1109" s="126"/>
      <c r="AA1109" s="126"/>
      <c r="AB1109" s="126"/>
      <c r="AC1109" s="126"/>
      <c r="AD1109" s="126"/>
      <c r="AE1109" s="126"/>
      <c r="AF1109" s="126"/>
      <c r="AG1109" s="126"/>
      <c r="AH1109" s="126"/>
      <c r="AI1109" s="126"/>
      <c r="AJ1109" s="126"/>
    </row>
    <row r="1110" ht="28.5" customHeight="1">
      <c r="A1110" s="78">
        <v>1106.0</v>
      </c>
      <c r="B1110" s="180" t="s">
        <v>770</v>
      </c>
      <c r="C1110" s="118" t="s">
        <v>817</v>
      </c>
      <c r="D1110" s="180" t="s">
        <v>230</v>
      </c>
      <c r="E1110" s="180" t="s">
        <v>2520</v>
      </c>
      <c r="F1110" s="128">
        <v>19044.0</v>
      </c>
      <c r="G1110" s="129">
        <v>45280.0</v>
      </c>
      <c r="H1110" s="130" t="s">
        <v>2536</v>
      </c>
      <c r="I1110" s="130" t="s">
        <v>2537</v>
      </c>
      <c r="J1110" s="180" t="s">
        <v>147</v>
      </c>
      <c r="K1110" s="130"/>
      <c r="L1110" s="130" t="s">
        <v>2538</v>
      </c>
      <c r="M1110" s="130" t="s">
        <v>147</v>
      </c>
      <c r="N1110" s="131" t="s">
        <v>2539</v>
      </c>
      <c r="O1110" s="132"/>
      <c r="P1110" s="137" t="s">
        <v>2540</v>
      </c>
      <c r="Q1110" s="125"/>
      <c r="R1110" s="126"/>
      <c r="S1110" s="126"/>
      <c r="T1110" s="126"/>
      <c r="U1110" s="126"/>
      <c r="V1110" s="126"/>
      <c r="W1110" s="126"/>
      <c r="X1110" s="126"/>
      <c r="Y1110" s="126"/>
      <c r="Z1110" s="126"/>
      <c r="AA1110" s="126"/>
      <c r="AB1110" s="126"/>
      <c r="AC1110" s="126"/>
      <c r="AD1110" s="126"/>
      <c r="AE1110" s="126"/>
      <c r="AF1110" s="126"/>
      <c r="AG1110" s="126"/>
      <c r="AH1110" s="126"/>
      <c r="AI1110" s="126"/>
      <c r="AJ1110" s="126"/>
    </row>
    <row r="1111" ht="28.5" customHeight="1">
      <c r="A1111" s="78">
        <v>1107.0</v>
      </c>
      <c r="B1111" s="180" t="s">
        <v>770</v>
      </c>
      <c r="C1111" s="118" t="s">
        <v>817</v>
      </c>
      <c r="D1111" s="180" t="s">
        <v>230</v>
      </c>
      <c r="E1111" s="180" t="s">
        <v>2520</v>
      </c>
      <c r="F1111" s="128">
        <v>11029.0</v>
      </c>
      <c r="G1111" s="129">
        <v>45419.0</v>
      </c>
      <c r="H1111" s="130" t="s">
        <v>2541</v>
      </c>
      <c r="I1111" s="130" t="s">
        <v>2542</v>
      </c>
      <c r="J1111" s="180" t="s">
        <v>147</v>
      </c>
      <c r="K1111" s="130"/>
      <c r="L1111" s="130" t="s">
        <v>524</v>
      </c>
      <c r="M1111" s="130" t="s">
        <v>147</v>
      </c>
      <c r="N1111" s="131"/>
      <c r="O1111" s="132"/>
      <c r="P1111" s="137"/>
      <c r="Q1111" s="125"/>
      <c r="R1111" s="126"/>
      <c r="S1111" s="126"/>
      <c r="T1111" s="126"/>
      <c r="U1111" s="126"/>
      <c r="V1111" s="126"/>
      <c r="W1111" s="126"/>
      <c r="X1111" s="126"/>
      <c r="Y1111" s="126"/>
      <c r="Z1111" s="126"/>
      <c r="AA1111" s="126"/>
      <c r="AB1111" s="126"/>
      <c r="AC1111" s="126"/>
      <c r="AD1111" s="126"/>
      <c r="AE1111" s="126"/>
      <c r="AF1111" s="126"/>
      <c r="AG1111" s="126"/>
      <c r="AH1111" s="126"/>
      <c r="AI1111" s="126"/>
      <c r="AJ1111" s="126"/>
    </row>
    <row r="1112" ht="28.5" customHeight="1">
      <c r="A1112" s="78">
        <v>1108.0</v>
      </c>
      <c r="B1112" s="180" t="s">
        <v>770</v>
      </c>
      <c r="C1112" s="118" t="s">
        <v>817</v>
      </c>
      <c r="D1112" s="180" t="s">
        <v>230</v>
      </c>
      <c r="E1112" s="180" t="s">
        <v>1594</v>
      </c>
      <c r="F1112" s="128">
        <v>709.0</v>
      </c>
      <c r="G1112" s="129">
        <v>45471.0</v>
      </c>
      <c r="H1112" s="130" t="s">
        <v>2543</v>
      </c>
      <c r="I1112" s="130" t="s">
        <v>2544</v>
      </c>
      <c r="J1112" s="180"/>
      <c r="K1112" s="130" t="s">
        <v>147</v>
      </c>
      <c r="L1112" s="130" t="s">
        <v>524</v>
      </c>
      <c r="M1112" s="130" t="s">
        <v>147</v>
      </c>
      <c r="N1112" s="131"/>
      <c r="O1112" s="132"/>
      <c r="P1112" s="137" t="s">
        <v>2545</v>
      </c>
      <c r="Q1112" s="125"/>
      <c r="R1112" s="126"/>
      <c r="S1112" s="126"/>
      <c r="T1112" s="126"/>
      <c r="U1112" s="126"/>
      <c r="V1112" s="126"/>
      <c r="W1112" s="126"/>
      <c r="X1112" s="126"/>
      <c r="Y1112" s="126"/>
      <c r="Z1112" s="126"/>
      <c r="AA1112" s="126"/>
      <c r="AB1112" s="126"/>
      <c r="AC1112" s="126"/>
      <c r="AD1112" s="126"/>
      <c r="AE1112" s="126"/>
      <c r="AF1112" s="126"/>
      <c r="AG1112" s="126"/>
      <c r="AH1112" s="126"/>
      <c r="AI1112" s="126"/>
      <c r="AJ1112" s="126"/>
    </row>
    <row r="1113" ht="28.5" customHeight="1">
      <c r="A1113" s="78">
        <v>1109.0</v>
      </c>
      <c r="B1113" s="180" t="s">
        <v>770</v>
      </c>
      <c r="C1113" s="118" t="s">
        <v>817</v>
      </c>
      <c r="D1113" s="180" t="s">
        <v>144</v>
      </c>
      <c r="E1113" s="180" t="s">
        <v>1435</v>
      </c>
      <c r="F1113" s="128">
        <v>1857.0</v>
      </c>
      <c r="G1113" s="129">
        <v>42942.0</v>
      </c>
      <c r="H1113" s="130" t="s">
        <v>2546</v>
      </c>
      <c r="I1113" s="130" t="s">
        <v>2547</v>
      </c>
      <c r="J1113" s="180" t="s">
        <v>147</v>
      </c>
      <c r="K1113" s="130"/>
      <c r="L1113" s="130" t="s">
        <v>148</v>
      </c>
      <c r="M1113" s="130" t="s">
        <v>147</v>
      </c>
      <c r="N1113" s="131"/>
      <c r="O1113" s="132"/>
      <c r="P1113" s="137" t="s">
        <v>2548</v>
      </c>
      <c r="Q1113" s="125"/>
      <c r="R1113" s="126"/>
      <c r="S1113" s="126"/>
      <c r="T1113" s="126"/>
      <c r="U1113" s="126"/>
      <c r="V1113" s="126"/>
      <c r="W1113" s="126"/>
      <c r="X1113" s="126"/>
      <c r="Y1113" s="126"/>
      <c r="Z1113" s="126"/>
      <c r="AA1113" s="126"/>
      <c r="AB1113" s="126"/>
      <c r="AC1113" s="126"/>
      <c r="AD1113" s="126"/>
      <c r="AE1113" s="126"/>
      <c r="AF1113" s="126"/>
      <c r="AG1113" s="126"/>
      <c r="AH1113" s="126"/>
      <c r="AI1113" s="126"/>
      <c r="AJ1113" s="126"/>
    </row>
    <row r="1114" ht="28.5" customHeight="1">
      <c r="A1114" s="78">
        <v>1110.0</v>
      </c>
      <c r="B1114" s="180" t="s">
        <v>770</v>
      </c>
      <c r="C1114" s="118" t="s">
        <v>817</v>
      </c>
      <c r="D1114" s="180" t="s">
        <v>230</v>
      </c>
      <c r="E1114" s="180" t="s">
        <v>1594</v>
      </c>
      <c r="F1114" s="128">
        <v>94.0</v>
      </c>
      <c r="G1114" s="129">
        <v>45322.0</v>
      </c>
      <c r="H1114" s="130" t="s">
        <v>2549</v>
      </c>
      <c r="I1114" s="130" t="s">
        <v>2550</v>
      </c>
      <c r="J1114" s="180"/>
      <c r="K1114" s="130" t="s">
        <v>147</v>
      </c>
      <c r="L1114" s="130" t="s">
        <v>148</v>
      </c>
      <c r="M1114" s="130" t="s">
        <v>147</v>
      </c>
      <c r="N1114" s="131"/>
      <c r="O1114" s="132"/>
      <c r="P1114" s="137"/>
      <c r="Q1114" s="125"/>
      <c r="R1114" s="126"/>
      <c r="S1114" s="126"/>
      <c r="T1114" s="126"/>
      <c r="U1114" s="126"/>
      <c r="V1114" s="126"/>
      <c r="W1114" s="126"/>
      <c r="X1114" s="126"/>
      <c r="Y1114" s="126"/>
      <c r="Z1114" s="126"/>
      <c r="AA1114" s="126"/>
      <c r="AB1114" s="126"/>
      <c r="AC1114" s="126"/>
      <c r="AD1114" s="126"/>
      <c r="AE1114" s="126"/>
      <c r="AF1114" s="126"/>
      <c r="AG1114" s="126"/>
      <c r="AH1114" s="126"/>
      <c r="AI1114" s="126"/>
      <c r="AJ1114" s="126"/>
    </row>
    <row r="1115" ht="28.5" customHeight="1">
      <c r="A1115" s="78">
        <v>1111.0</v>
      </c>
      <c r="B1115" s="180" t="s">
        <v>770</v>
      </c>
      <c r="C1115" s="118" t="s">
        <v>817</v>
      </c>
      <c r="D1115" s="180" t="s">
        <v>230</v>
      </c>
      <c r="E1115" s="180" t="s">
        <v>1594</v>
      </c>
      <c r="F1115" s="128">
        <v>2975.0</v>
      </c>
      <c r="G1115" s="129">
        <v>45279.0</v>
      </c>
      <c r="H1115" s="130" t="s">
        <v>2551</v>
      </c>
      <c r="I1115" s="130" t="s">
        <v>2552</v>
      </c>
      <c r="J1115" s="180"/>
      <c r="K1115" s="130" t="s">
        <v>147</v>
      </c>
      <c r="L1115" s="130" t="s">
        <v>148</v>
      </c>
      <c r="M1115" s="130" t="s">
        <v>147</v>
      </c>
      <c r="N1115" s="131"/>
      <c r="O1115" s="132"/>
      <c r="P1115" s="137" t="s">
        <v>2553</v>
      </c>
      <c r="Q1115" s="125"/>
      <c r="R1115" s="126"/>
      <c r="S1115" s="126"/>
      <c r="T1115" s="126"/>
      <c r="U1115" s="126"/>
      <c r="V1115" s="126"/>
      <c r="W1115" s="126"/>
      <c r="X1115" s="126"/>
      <c r="Y1115" s="126"/>
      <c r="Z1115" s="126"/>
      <c r="AA1115" s="126"/>
      <c r="AB1115" s="126"/>
      <c r="AC1115" s="126"/>
      <c r="AD1115" s="126"/>
      <c r="AE1115" s="126"/>
      <c r="AF1115" s="126"/>
      <c r="AG1115" s="126"/>
      <c r="AH1115" s="126"/>
      <c r="AI1115" s="126"/>
      <c r="AJ1115" s="126"/>
    </row>
    <row r="1116" ht="28.5" customHeight="1">
      <c r="A1116" s="78">
        <v>1112.0</v>
      </c>
      <c r="B1116" s="180" t="s">
        <v>770</v>
      </c>
      <c r="C1116" s="118" t="s">
        <v>817</v>
      </c>
      <c r="D1116" s="180" t="s">
        <v>230</v>
      </c>
      <c r="E1116" s="180" t="s">
        <v>1594</v>
      </c>
      <c r="F1116" s="128">
        <v>475.0</v>
      </c>
      <c r="G1116" s="129">
        <v>45420.0</v>
      </c>
      <c r="H1116" s="130" t="s">
        <v>2554</v>
      </c>
      <c r="I1116" s="130" t="s">
        <v>2555</v>
      </c>
      <c r="J1116" s="180"/>
      <c r="K1116" s="130" t="s">
        <v>147</v>
      </c>
      <c r="L1116" s="130" t="s">
        <v>148</v>
      </c>
      <c r="M1116" s="130" t="s">
        <v>147</v>
      </c>
      <c r="N1116" s="131"/>
      <c r="O1116" s="132"/>
      <c r="P1116" s="137"/>
      <c r="Q1116" s="125"/>
      <c r="R1116" s="126"/>
      <c r="S1116" s="126"/>
      <c r="T1116" s="126"/>
      <c r="U1116" s="126"/>
      <c r="V1116" s="126"/>
      <c r="W1116" s="126"/>
      <c r="X1116" s="126"/>
      <c r="Y1116" s="126"/>
      <c r="Z1116" s="126"/>
      <c r="AA1116" s="126"/>
      <c r="AB1116" s="126"/>
      <c r="AC1116" s="126"/>
      <c r="AD1116" s="126"/>
      <c r="AE1116" s="126"/>
      <c r="AF1116" s="126"/>
      <c r="AG1116" s="126"/>
      <c r="AH1116" s="126"/>
      <c r="AI1116" s="126"/>
      <c r="AJ1116" s="126"/>
    </row>
    <row r="1117" ht="28.5" customHeight="1">
      <c r="A1117" s="78">
        <v>1113.0</v>
      </c>
      <c r="B1117" s="180" t="s">
        <v>770</v>
      </c>
      <c r="C1117" s="118" t="s">
        <v>817</v>
      </c>
      <c r="D1117" s="180" t="s">
        <v>230</v>
      </c>
      <c r="E1117" s="180" t="s">
        <v>1594</v>
      </c>
      <c r="F1117" s="128">
        <v>2812.0</v>
      </c>
      <c r="G1117" s="129">
        <v>45244.0</v>
      </c>
      <c r="H1117" s="130" t="s">
        <v>2556</v>
      </c>
      <c r="I1117" s="130" t="s">
        <v>2557</v>
      </c>
      <c r="J1117" s="180"/>
      <c r="K1117" s="130" t="s">
        <v>147</v>
      </c>
      <c r="L1117" s="130" t="s">
        <v>148</v>
      </c>
      <c r="M1117" s="130" t="s">
        <v>147</v>
      </c>
      <c r="N1117" s="131"/>
      <c r="O1117" s="132"/>
      <c r="P1117" s="137"/>
      <c r="Q1117" s="125"/>
      <c r="R1117" s="126"/>
      <c r="S1117" s="126"/>
      <c r="T1117" s="126"/>
      <c r="U1117" s="126"/>
      <c r="V1117" s="126"/>
      <c r="W1117" s="126"/>
      <c r="X1117" s="126"/>
      <c r="Y1117" s="126"/>
      <c r="Z1117" s="126"/>
      <c r="AA1117" s="126"/>
      <c r="AB1117" s="126"/>
      <c r="AC1117" s="126"/>
      <c r="AD1117" s="126"/>
      <c r="AE1117" s="126"/>
      <c r="AF1117" s="126"/>
      <c r="AG1117" s="126"/>
      <c r="AH1117" s="126"/>
      <c r="AI1117" s="126"/>
      <c r="AJ1117" s="126"/>
    </row>
    <row r="1118" ht="28.5" customHeight="1">
      <c r="A1118" s="78">
        <v>1114.0</v>
      </c>
      <c r="B1118" s="180" t="s">
        <v>2089</v>
      </c>
      <c r="C1118" s="118" t="s">
        <v>143</v>
      </c>
      <c r="D1118" s="180" t="s">
        <v>230</v>
      </c>
      <c r="E1118" s="180" t="s">
        <v>1594</v>
      </c>
      <c r="F1118" s="128">
        <v>725.0</v>
      </c>
      <c r="G1118" s="129">
        <v>45483.0</v>
      </c>
      <c r="H1118" s="130" t="s">
        <v>2558</v>
      </c>
      <c r="I1118" s="130" t="s">
        <v>2559</v>
      </c>
      <c r="J1118" s="180"/>
      <c r="K1118" s="130" t="s">
        <v>147</v>
      </c>
      <c r="L1118" s="130" t="s">
        <v>148</v>
      </c>
      <c r="M1118" s="130" t="s">
        <v>147</v>
      </c>
      <c r="N1118" s="131"/>
      <c r="O1118" s="132"/>
      <c r="P1118" s="137" t="s">
        <v>2560</v>
      </c>
      <c r="Q1118" s="125"/>
      <c r="R1118" s="126"/>
      <c r="S1118" s="126"/>
      <c r="T1118" s="126"/>
      <c r="U1118" s="126"/>
      <c r="V1118" s="126"/>
      <c r="W1118" s="126"/>
      <c r="X1118" s="126"/>
      <c r="Y1118" s="126"/>
      <c r="Z1118" s="126"/>
      <c r="AA1118" s="126"/>
      <c r="AB1118" s="126"/>
      <c r="AC1118" s="126"/>
      <c r="AD1118" s="126"/>
      <c r="AE1118" s="126"/>
      <c r="AF1118" s="126"/>
      <c r="AG1118" s="126"/>
      <c r="AH1118" s="126"/>
      <c r="AI1118" s="126"/>
      <c r="AJ1118" s="126"/>
    </row>
    <row r="1119" ht="28.5" customHeight="1">
      <c r="A1119" s="78">
        <v>1115.0</v>
      </c>
      <c r="B1119" s="180" t="s">
        <v>1523</v>
      </c>
      <c r="C1119" s="118" t="s">
        <v>1536</v>
      </c>
      <c r="D1119" s="180" t="s">
        <v>161</v>
      </c>
      <c r="E1119" s="180" t="s">
        <v>2561</v>
      </c>
      <c r="F1119" s="128">
        <v>1429.0</v>
      </c>
      <c r="G1119" s="129">
        <v>44140.0</v>
      </c>
      <c r="H1119" s="130" t="s">
        <v>2562</v>
      </c>
      <c r="I1119" s="130" t="s">
        <v>2563</v>
      </c>
      <c r="J1119" s="180" t="s">
        <v>147</v>
      </c>
      <c r="K1119" s="130"/>
      <c r="L1119" s="130" t="s">
        <v>148</v>
      </c>
      <c r="M1119" s="130" t="s">
        <v>147</v>
      </c>
      <c r="N1119" s="131"/>
      <c r="O1119" s="132"/>
      <c r="P1119" s="137" t="s">
        <v>2564</v>
      </c>
      <c r="Q1119" s="125"/>
      <c r="R1119" s="126"/>
      <c r="S1119" s="126"/>
      <c r="T1119" s="126"/>
      <c r="U1119" s="126"/>
      <c r="V1119" s="126"/>
      <c r="W1119" s="126"/>
      <c r="X1119" s="126"/>
      <c r="Y1119" s="126"/>
      <c r="Z1119" s="126"/>
      <c r="AA1119" s="126"/>
      <c r="AB1119" s="126"/>
      <c r="AC1119" s="126"/>
      <c r="AD1119" s="126"/>
      <c r="AE1119" s="126"/>
      <c r="AF1119" s="126"/>
      <c r="AG1119" s="126"/>
      <c r="AH1119" s="126"/>
      <c r="AI1119" s="126"/>
      <c r="AJ1119" s="126"/>
    </row>
    <row r="1120" ht="28.5" customHeight="1">
      <c r="A1120" s="78">
        <v>1116.0</v>
      </c>
      <c r="B1120" s="180" t="s">
        <v>1523</v>
      </c>
      <c r="C1120" s="118" t="s">
        <v>1536</v>
      </c>
      <c r="D1120" s="180" t="s">
        <v>161</v>
      </c>
      <c r="E1120" s="180" t="s">
        <v>2561</v>
      </c>
      <c r="F1120" s="128">
        <v>487.0</v>
      </c>
      <c r="G1120" s="129">
        <v>44652.0</v>
      </c>
      <c r="H1120" s="130" t="s">
        <v>2565</v>
      </c>
      <c r="I1120" s="130" t="s">
        <v>2566</v>
      </c>
      <c r="J1120" s="180" t="s">
        <v>147</v>
      </c>
      <c r="K1120" s="130"/>
      <c r="L1120" s="130" t="s">
        <v>148</v>
      </c>
      <c r="M1120" s="130" t="s">
        <v>147</v>
      </c>
      <c r="N1120" s="131"/>
      <c r="O1120" s="132"/>
      <c r="P1120" s="137" t="s">
        <v>2564</v>
      </c>
      <c r="Q1120" s="125"/>
      <c r="R1120" s="126"/>
      <c r="S1120" s="126"/>
      <c r="T1120" s="126"/>
      <c r="U1120" s="126"/>
      <c r="V1120" s="126"/>
      <c r="W1120" s="126"/>
      <c r="X1120" s="126"/>
      <c r="Y1120" s="126"/>
      <c r="Z1120" s="126"/>
      <c r="AA1120" s="126"/>
      <c r="AB1120" s="126"/>
      <c r="AC1120" s="126"/>
      <c r="AD1120" s="126"/>
      <c r="AE1120" s="126"/>
      <c r="AF1120" s="126"/>
      <c r="AG1120" s="126"/>
      <c r="AH1120" s="126"/>
      <c r="AI1120" s="126"/>
      <c r="AJ1120" s="126"/>
    </row>
    <row r="1121" ht="28.5" customHeight="1">
      <c r="A1121" s="78">
        <v>1117.0</v>
      </c>
      <c r="B1121" s="180" t="s">
        <v>1523</v>
      </c>
      <c r="C1121" s="118" t="s">
        <v>1536</v>
      </c>
      <c r="D1121" s="180" t="s">
        <v>1702</v>
      </c>
      <c r="E1121" s="180" t="s">
        <v>2185</v>
      </c>
      <c r="F1121" s="128" t="s">
        <v>2567</v>
      </c>
      <c r="G1121" s="129">
        <v>45441.0</v>
      </c>
      <c r="H1121" s="130" t="s">
        <v>2568</v>
      </c>
      <c r="I1121" s="130" t="s">
        <v>2569</v>
      </c>
      <c r="J1121" s="180" t="s">
        <v>147</v>
      </c>
      <c r="K1121" s="130"/>
      <c r="L1121" s="130" t="s">
        <v>148</v>
      </c>
      <c r="M1121" s="130" t="s">
        <v>147</v>
      </c>
      <c r="N1121" s="131"/>
      <c r="O1121" s="132"/>
      <c r="P1121" s="137" t="s">
        <v>2570</v>
      </c>
      <c r="Q1121" s="125"/>
      <c r="R1121" s="126"/>
      <c r="S1121" s="126"/>
      <c r="T1121" s="126"/>
      <c r="U1121" s="126"/>
      <c r="V1121" s="126"/>
      <c r="W1121" s="126"/>
      <c r="X1121" s="126"/>
      <c r="Y1121" s="126"/>
      <c r="Z1121" s="126"/>
      <c r="AA1121" s="126"/>
      <c r="AB1121" s="126"/>
      <c r="AC1121" s="126"/>
      <c r="AD1121" s="126"/>
      <c r="AE1121" s="126"/>
      <c r="AF1121" s="126"/>
      <c r="AG1121" s="126"/>
      <c r="AH1121" s="126"/>
      <c r="AI1121" s="126"/>
      <c r="AJ1121" s="126"/>
    </row>
    <row r="1122" ht="28.5" customHeight="1">
      <c r="A1122" s="197"/>
      <c r="B1122" s="198"/>
      <c r="C1122" s="199"/>
      <c r="D1122" s="198"/>
      <c r="E1122" s="198"/>
      <c r="F1122" s="125"/>
      <c r="G1122" s="200"/>
      <c r="H1122" s="126"/>
      <c r="I1122" s="126"/>
      <c r="J1122" s="198"/>
      <c r="K1122" s="126"/>
      <c r="L1122" s="126"/>
      <c r="M1122" s="126"/>
      <c r="N1122" s="125"/>
      <c r="O1122" s="125"/>
      <c r="P1122" s="125"/>
      <c r="Q1122" s="149"/>
      <c r="R1122" s="138"/>
      <c r="S1122" s="138"/>
      <c r="T1122" s="138"/>
      <c r="U1122" s="138"/>
      <c r="V1122" s="138"/>
      <c r="W1122" s="138"/>
      <c r="X1122" s="138"/>
      <c r="Y1122" s="138"/>
      <c r="Z1122" s="138"/>
      <c r="AA1122" s="138"/>
      <c r="AB1122" s="138"/>
      <c r="AC1122" s="138"/>
      <c r="AD1122" s="138"/>
      <c r="AE1122" s="138"/>
      <c r="AF1122" s="138"/>
      <c r="AG1122" s="138"/>
      <c r="AH1122" s="138"/>
      <c r="AI1122" s="138"/>
      <c r="AJ1122" s="138"/>
    </row>
    <row r="1123" ht="28.5" customHeight="1">
      <c r="A1123" s="197"/>
      <c r="B1123" s="198"/>
      <c r="C1123" s="199"/>
      <c r="D1123" s="198"/>
      <c r="E1123" s="198"/>
      <c r="F1123" s="125"/>
      <c r="G1123" s="200"/>
      <c r="H1123" s="126"/>
      <c r="I1123" s="126"/>
      <c r="J1123" s="198"/>
      <c r="K1123" s="126"/>
      <c r="L1123" s="126"/>
      <c r="M1123" s="126"/>
      <c r="N1123" s="125"/>
      <c r="O1123" s="125"/>
      <c r="P1123" s="125"/>
      <c r="Q1123" s="149"/>
      <c r="R1123" s="138"/>
      <c r="S1123" s="138"/>
      <c r="T1123" s="138"/>
      <c r="U1123" s="138"/>
      <c r="V1123" s="138"/>
      <c r="W1123" s="138"/>
      <c r="X1123" s="138"/>
      <c r="Y1123" s="138"/>
      <c r="Z1123" s="138"/>
      <c r="AA1123" s="138"/>
      <c r="AB1123" s="138"/>
      <c r="AC1123" s="138"/>
      <c r="AD1123" s="138"/>
      <c r="AE1123" s="138"/>
      <c r="AF1123" s="138"/>
      <c r="AG1123" s="138"/>
      <c r="AH1123" s="138"/>
      <c r="AI1123" s="138"/>
      <c r="AJ1123" s="138"/>
    </row>
    <row r="1124" ht="28.5" customHeight="1">
      <c r="A1124" s="197"/>
      <c r="B1124" s="198"/>
      <c r="C1124" s="199"/>
      <c r="D1124" s="198"/>
      <c r="E1124" s="198"/>
      <c r="F1124" s="125"/>
      <c r="G1124" s="200"/>
      <c r="H1124" s="126"/>
      <c r="I1124" s="126"/>
      <c r="J1124" s="198"/>
      <c r="K1124" s="126"/>
      <c r="L1124" s="126"/>
      <c r="M1124" s="126"/>
      <c r="N1124" s="125"/>
      <c r="O1124" s="125"/>
      <c r="P1124" s="125"/>
      <c r="Q1124" s="149"/>
      <c r="R1124" s="138"/>
      <c r="S1124" s="138"/>
      <c r="T1124" s="138"/>
      <c r="U1124" s="138"/>
      <c r="V1124" s="138"/>
      <c r="W1124" s="138"/>
      <c r="X1124" s="138"/>
      <c r="Y1124" s="138"/>
      <c r="Z1124" s="138"/>
      <c r="AA1124" s="138"/>
      <c r="AB1124" s="138"/>
      <c r="AC1124" s="138"/>
      <c r="AD1124" s="138"/>
      <c r="AE1124" s="138"/>
      <c r="AF1124" s="138"/>
      <c r="AG1124" s="138"/>
      <c r="AH1124" s="138"/>
      <c r="AI1124" s="138"/>
      <c r="AJ1124" s="138"/>
    </row>
    <row r="1125" ht="28.5" customHeight="1">
      <c r="A1125" s="197"/>
      <c r="B1125" s="198"/>
      <c r="C1125" s="199"/>
      <c r="D1125" s="198"/>
      <c r="E1125" s="198"/>
      <c r="F1125" s="125"/>
      <c r="G1125" s="200"/>
      <c r="H1125" s="126"/>
      <c r="I1125" s="126"/>
      <c r="J1125" s="198"/>
      <c r="K1125" s="126"/>
      <c r="L1125" s="126"/>
      <c r="M1125" s="126"/>
      <c r="N1125" s="125"/>
      <c r="O1125" s="125"/>
      <c r="P1125" s="125"/>
      <c r="Q1125" s="149"/>
      <c r="R1125" s="138"/>
      <c r="S1125" s="138"/>
      <c r="T1125" s="138"/>
      <c r="U1125" s="138"/>
      <c r="V1125" s="138"/>
      <c r="W1125" s="138"/>
      <c r="X1125" s="138"/>
      <c r="Y1125" s="138"/>
      <c r="Z1125" s="138"/>
      <c r="AA1125" s="138"/>
      <c r="AB1125" s="138"/>
      <c r="AC1125" s="138"/>
      <c r="AD1125" s="138"/>
      <c r="AE1125" s="138"/>
      <c r="AF1125" s="138"/>
      <c r="AG1125" s="138"/>
      <c r="AH1125" s="138"/>
      <c r="AI1125" s="138"/>
      <c r="AJ1125" s="138"/>
    </row>
    <row r="1126" ht="28.5" customHeight="1">
      <c r="A1126" s="197"/>
      <c r="B1126" s="198"/>
      <c r="C1126" s="199"/>
      <c r="D1126" s="198"/>
      <c r="E1126" s="198"/>
      <c r="F1126" s="125"/>
      <c r="G1126" s="200"/>
      <c r="H1126" s="126"/>
      <c r="I1126" s="126"/>
      <c r="J1126" s="198"/>
      <c r="K1126" s="126"/>
      <c r="L1126" s="126"/>
      <c r="M1126" s="126"/>
      <c r="N1126" s="125"/>
      <c r="O1126" s="125"/>
      <c r="P1126" s="125"/>
      <c r="Q1126" s="149"/>
      <c r="R1126" s="138"/>
      <c r="S1126" s="138"/>
      <c r="T1126" s="138"/>
      <c r="U1126" s="138"/>
      <c r="V1126" s="138"/>
      <c r="W1126" s="138"/>
      <c r="X1126" s="138"/>
      <c r="Y1126" s="138"/>
      <c r="Z1126" s="138"/>
      <c r="AA1126" s="138"/>
      <c r="AB1126" s="138"/>
      <c r="AC1126" s="138"/>
      <c r="AD1126" s="138"/>
      <c r="AE1126" s="138"/>
      <c r="AF1126" s="138"/>
      <c r="AG1126" s="138"/>
      <c r="AH1126" s="138"/>
      <c r="AI1126" s="138"/>
      <c r="AJ1126" s="138"/>
    </row>
    <row r="1127" ht="28.5" customHeight="1">
      <c r="A1127" s="197"/>
      <c r="B1127" s="198"/>
      <c r="C1127" s="199"/>
      <c r="D1127" s="198"/>
      <c r="E1127" s="198"/>
      <c r="F1127" s="125"/>
      <c r="G1127" s="200"/>
      <c r="H1127" s="126"/>
      <c r="I1127" s="126"/>
      <c r="J1127" s="198"/>
      <c r="K1127" s="126"/>
      <c r="L1127" s="126"/>
      <c r="M1127" s="126"/>
      <c r="N1127" s="125"/>
      <c r="O1127" s="125"/>
      <c r="P1127" s="125"/>
      <c r="Q1127" s="149"/>
      <c r="R1127" s="138"/>
      <c r="S1127" s="138"/>
      <c r="T1127" s="138"/>
      <c r="U1127" s="138"/>
      <c r="V1127" s="138"/>
      <c r="W1127" s="138"/>
      <c r="X1127" s="138"/>
      <c r="Y1127" s="138"/>
      <c r="Z1127" s="138"/>
      <c r="AA1127" s="138"/>
      <c r="AB1127" s="138"/>
      <c r="AC1127" s="138"/>
      <c r="AD1127" s="138"/>
      <c r="AE1127" s="138"/>
      <c r="AF1127" s="138"/>
      <c r="AG1127" s="138"/>
      <c r="AH1127" s="138"/>
      <c r="AI1127" s="138"/>
      <c r="AJ1127" s="138"/>
    </row>
    <row r="1128" ht="28.5" customHeight="1">
      <c r="A1128" s="197"/>
      <c r="B1128" s="198"/>
      <c r="C1128" s="199"/>
      <c r="D1128" s="198"/>
      <c r="E1128" s="198"/>
      <c r="F1128" s="125"/>
      <c r="G1128" s="200"/>
      <c r="H1128" s="126"/>
      <c r="I1128" s="126"/>
      <c r="J1128" s="198"/>
      <c r="K1128" s="126"/>
      <c r="L1128" s="126"/>
      <c r="M1128" s="126"/>
      <c r="N1128" s="125"/>
      <c r="O1128" s="125"/>
      <c r="P1128" s="125"/>
      <c r="Q1128" s="149"/>
      <c r="R1128" s="138"/>
      <c r="S1128" s="138"/>
      <c r="T1128" s="138"/>
      <c r="U1128" s="138"/>
      <c r="V1128" s="138"/>
      <c r="W1128" s="138"/>
      <c r="X1128" s="138"/>
      <c r="Y1128" s="138"/>
      <c r="Z1128" s="138"/>
      <c r="AA1128" s="138"/>
      <c r="AB1128" s="138"/>
      <c r="AC1128" s="138"/>
      <c r="AD1128" s="138"/>
      <c r="AE1128" s="138"/>
      <c r="AF1128" s="138"/>
      <c r="AG1128" s="138"/>
      <c r="AH1128" s="138"/>
      <c r="AI1128" s="138"/>
      <c r="AJ1128" s="138"/>
    </row>
    <row r="1129" ht="28.5" customHeight="1">
      <c r="A1129" s="197"/>
      <c r="B1129" s="198"/>
      <c r="C1129" s="199"/>
      <c r="D1129" s="198"/>
      <c r="E1129" s="198"/>
      <c r="F1129" s="125"/>
      <c r="G1129" s="200"/>
      <c r="H1129" s="126"/>
      <c r="I1129" s="126"/>
      <c r="J1129" s="198"/>
      <c r="K1129" s="126"/>
      <c r="L1129" s="126"/>
      <c r="M1129" s="126"/>
      <c r="N1129" s="125"/>
      <c r="O1129" s="125"/>
      <c r="P1129" s="125"/>
      <c r="Q1129" s="149"/>
      <c r="R1129" s="138"/>
      <c r="S1129" s="138"/>
      <c r="T1129" s="138"/>
      <c r="U1129" s="138"/>
      <c r="V1129" s="138"/>
      <c r="W1129" s="138"/>
      <c r="X1129" s="138"/>
      <c r="Y1129" s="138"/>
      <c r="Z1129" s="138"/>
      <c r="AA1129" s="138"/>
      <c r="AB1129" s="138"/>
      <c r="AC1129" s="138"/>
      <c r="AD1129" s="138"/>
      <c r="AE1129" s="138"/>
      <c r="AF1129" s="138"/>
      <c r="AG1129" s="138"/>
      <c r="AH1129" s="138"/>
      <c r="AI1129" s="138"/>
      <c r="AJ1129" s="138"/>
    </row>
    <row r="1130" ht="28.5" customHeight="1">
      <c r="A1130" s="197"/>
      <c r="B1130" s="198"/>
      <c r="C1130" s="199"/>
      <c r="D1130" s="198"/>
      <c r="E1130" s="198"/>
      <c r="F1130" s="125"/>
      <c r="G1130" s="200"/>
      <c r="H1130" s="126"/>
      <c r="I1130" s="126"/>
      <c r="J1130" s="198"/>
      <c r="K1130" s="126"/>
      <c r="L1130" s="126"/>
      <c r="M1130" s="126"/>
      <c r="N1130" s="125"/>
      <c r="O1130" s="125"/>
      <c r="P1130" s="125"/>
      <c r="Q1130" s="149"/>
      <c r="R1130" s="138"/>
      <c r="S1130" s="138"/>
      <c r="T1130" s="138"/>
      <c r="U1130" s="138"/>
      <c r="V1130" s="138"/>
      <c r="W1130" s="138"/>
      <c r="X1130" s="138"/>
      <c r="Y1130" s="138"/>
      <c r="Z1130" s="138"/>
      <c r="AA1130" s="138"/>
      <c r="AB1130" s="138"/>
      <c r="AC1130" s="138"/>
      <c r="AD1130" s="138"/>
      <c r="AE1130" s="138"/>
      <c r="AF1130" s="138"/>
      <c r="AG1130" s="138"/>
      <c r="AH1130" s="138"/>
      <c r="AI1130" s="138"/>
      <c r="AJ1130" s="138"/>
    </row>
    <row r="1131" ht="28.5" customHeight="1">
      <c r="A1131" s="197"/>
      <c r="B1131" s="198"/>
      <c r="C1131" s="199"/>
      <c r="D1131" s="198"/>
      <c r="E1131" s="198"/>
      <c r="F1131" s="125"/>
      <c r="G1131" s="200"/>
      <c r="H1131" s="126"/>
      <c r="I1131" s="126"/>
      <c r="J1131" s="198"/>
      <c r="K1131" s="126"/>
      <c r="L1131" s="126"/>
      <c r="M1131" s="126"/>
      <c r="N1131" s="125"/>
      <c r="O1131" s="125"/>
      <c r="P1131" s="125"/>
      <c r="Q1131" s="149"/>
      <c r="R1131" s="138"/>
      <c r="S1131" s="138"/>
      <c r="T1131" s="138"/>
      <c r="U1131" s="138"/>
      <c r="V1131" s="138"/>
      <c r="W1131" s="138"/>
      <c r="X1131" s="138"/>
      <c r="Y1131" s="138"/>
      <c r="Z1131" s="138"/>
      <c r="AA1131" s="138"/>
      <c r="AB1131" s="138"/>
      <c r="AC1131" s="138"/>
      <c r="AD1131" s="138"/>
      <c r="AE1131" s="138"/>
      <c r="AF1131" s="138"/>
      <c r="AG1131" s="138"/>
      <c r="AH1131" s="138"/>
      <c r="AI1131" s="138"/>
      <c r="AJ1131" s="138"/>
    </row>
    <row r="1132" ht="28.5" customHeight="1">
      <c r="A1132" s="197"/>
      <c r="B1132" s="198"/>
      <c r="C1132" s="199"/>
      <c r="D1132" s="198"/>
      <c r="E1132" s="198"/>
      <c r="F1132" s="125"/>
      <c r="G1132" s="200"/>
      <c r="H1132" s="126"/>
      <c r="I1132" s="126"/>
      <c r="J1132" s="198"/>
      <c r="K1132" s="126"/>
      <c r="L1132" s="126"/>
      <c r="M1132" s="126"/>
      <c r="N1132" s="125"/>
      <c r="O1132" s="125"/>
      <c r="P1132" s="125"/>
      <c r="Q1132" s="149"/>
      <c r="R1132" s="138"/>
      <c r="S1132" s="138"/>
      <c r="T1132" s="138"/>
      <c r="U1132" s="138"/>
      <c r="V1132" s="138"/>
      <c r="W1132" s="138"/>
      <c r="X1132" s="138"/>
      <c r="Y1132" s="138"/>
      <c r="Z1132" s="138"/>
      <c r="AA1132" s="138"/>
      <c r="AB1132" s="138"/>
      <c r="AC1132" s="138"/>
      <c r="AD1132" s="138"/>
      <c r="AE1132" s="138"/>
      <c r="AF1132" s="138"/>
      <c r="AG1132" s="138"/>
      <c r="AH1132" s="138"/>
      <c r="AI1132" s="138"/>
      <c r="AJ1132" s="138"/>
    </row>
    <row r="1133" ht="28.5" customHeight="1">
      <c r="A1133" s="197"/>
      <c r="B1133" s="198"/>
      <c r="C1133" s="199"/>
      <c r="D1133" s="198"/>
      <c r="E1133" s="198"/>
      <c r="F1133" s="125"/>
      <c r="G1133" s="200"/>
      <c r="H1133" s="126"/>
      <c r="I1133" s="126"/>
      <c r="J1133" s="198"/>
      <c r="K1133" s="126"/>
      <c r="L1133" s="126"/>
      <c r="M1133" s="126"/>
      <c r="N1133" s="125"/>
      <c r="O1133" s="125"/>
      <c r="P1133" s="125"/>
      <c r="Q1133" s="149"/>
      <c r="R1133" s="138"/>
      <c r="S1133" s="138"/>
      <c r="T1133" s="138"/>
      <c r="U1133" s="138"/>
      <c r="V1133" s="138"/>
      <c r="W1133" s="138"/>
      <c r="X1133" s="138"/>
      <c r="Y1133" s="138"/>
      <c r="Z1133" s="138"/>
      <c r="AA1133" s="138"/>
      <c r="AB1133" s="138"/>
      <c r="AC1133" s="138"/>
      <c r="AD1133" s="138"/>
      <c r="AE1133" s="138"/>
      <c r="AF1133" s="138"/>
      <c r="AG1133" s="138"/>
      <c r="AH1133" s="138"/>
      <c r="AI1133" s="138"/>
      <c r="AJ1133" s="138"/>
    </row>
    <row r="1134" ht="28.5" customHeight="1">
      <c r="A1134" s="197"/>
      <c r="B1134" s="198"/>
      <c r="C1134" s="199"/>
      <c r="D1134" s="198"/>
      <c r="E1134" s="198"/>
      <c r="F1134" s="125"/>
      <c r="G1134" s="200"/>
      <c r="H1134" s="126"/>
      <c r="I1134" s="126"/>
      <c r="J1134" s="198"/>
      <c r="K1134" s="126"/>
      <c r="L1134" s="126"/>
      <c r="M1134" s="126"/>
      <c r="N1134" s="125"/>
      <c r="O1134" s="125"/>
      <c r="P1134" s="125"/>
      <c r="Q1134" s="149"/>
      <c r="R1134" s="138"/>
      <c r="S1134" s="138"/>
      <c r="T1134" s="138"/>
      <c r="U1134" s="138"/>
      <c r="V1134" s="138"/>
      <c r="W1134" s="138"/>
      <c r="X1134" s="138"/>
      <c r="Y1134" s="138"/>
      <c r="Z1134" s="138"/>
      <c r="AA1134" s="138"/>
      <c r="AB1134" s="138"/>
      <c r="AC1134" s="138"/>
      <c r="AD1134" s="138"/>
      <c r="AE1134" s="138"/>
      <c r="AF1134" s="138"/>
      <c r="AG1134" s="138"/>
      <c r="AH1134" s="138"/>
      <c r="AI1134" s="138"/>
      <c r="AJ1134" s="138"/>
    </row>
    <row r="1135" ht="28.5" customHeight="1">
      <c r="A1135" s="197"/>
      <c r="B1135" s="198"/>
      <c r="C1135" s="199"/>
      <c r="D1135" s="198"/>
      <c r="E1135" s="198"/>
      <c r="F1135" s="125"/>
      <c r="G1135" s="200"/>
      <c r="H1135" s="126"/>
      <c r="I1135" s="126"/>
      <c r="J1135" s="198"/>
      <c r="K1135" s="126"/>
      <c r="L1135" s="126"/>
      <c r="M1135" s="126"/>
      <c r="N1135" s="125"/>
      <c r="O1135" s="125"/>
      <c r="P1135" s="125"/>
      <c r="Q1135" s="149"/>
      <c r="R1135" s="138"/>
      <c r="S1135" s="138"/>
      <c r="T1135" s="138"/>
      <c r="U1135" s="138"/>
      <c r="V1135" s="138"/>
      <c r="W1135" s="138"/>
      <c r="X1135" s="138"/>
      <c r="Y1135" s="138"/>
      <c r="Z1135" s="138"/>
      <c r="AA1135" s="138"/>
      <c r="AB1135" s="138"/>
      <c r="AC1135" s="138"/>
      <c r="AD1135" s="138"/>
      <c r="AE1135" s="138"/>
      <c r="AF1135" s="138"/>
      <c r="AG1135" s="138"/>
      <c r="AH1135" s="138"/>
      <c r="AI1135" s="138"/>
      <c r="AJ1135" s="138"/>
    </row>
    <row r="1136" ht="28.5" customHeight="1">
      <c r="A1136" s="197"/>
      <c r="B1136" s="198"/>
      <c r="C1136" s="199"/>
      <c r="D1136" s="198"/>
      <c r="E1136" s="198"/>
      <c r="F1136" s="125"/>
      <c r="G1136" s="200"/>
      <c r="H1136" s="126"/>
      <c r="I1136" s="126"/>
      <c r="J1136" s="198"/>
      <c r="K1136" s="126"/>
      <c r="L1136" s="126"/>
      <c r="M1136" s="126"/>
      <c r="N1136" s="125"/>
      <c r="O1136" s="125"/>
      <c r="P1136" s="125"/>
      <c r="Q1136" s="149"/>
      <c r="R1136" s="138"/>
      <c r="S1136" s="138"/>
      <c r="T1136" s="138"/>
      <c r="U1136" s="138"/>
      <c r="V1136" s="138"/>
      <c r="W1136" s="138"/>
      <c r="X1136" s="138"/>
      <c r="Y1136" s="138"/>
      <c r="Z1136" s="138"/>
      <c r="AA1136" s="138"/>
      <c r="AB1136" s="138"/>
      <c r="AC1136" s="138"/>
      <c r="AD1136" s="138"/>
      <c r="AE1136" s="138"/>
      <c r="AF1136" s="138"/>
      <c r="AG1136" s="138"/>
      <c r="AH1136" s="138"/>
      <c r="AI1136" s="138"/>
      <c r="AJ1136" s="138"/>
    </row>
    <row r="1137" ht="28.5" customHeight="1">
      <c r="A1137" s="197"/>
      <c r="B1137" s="198"/>
      <c r="C1137" s="199"/>
      <c r="D1137" s="198"/>
      <c r="E1137" s="198"/>
      <c r="F1137" s="125"/>
      <c r="G1137" s="200"/>
      <c r="H1137" s="126"/>
      <c r="I1137" s="126"/>
      <c r="J1137" s="198"/>
      <c r="K1137" s="126"/>
      <c r="L1137" s="126"/>
      <c r="M1137" s="126"/>
      <c r="N1137" s="125"/>
      <c r="O1137" s="125"/>
      <c r="P1137" s="125"/>
      <c r="Q1137" s="149"/>
      <c r="R1137" s="138"/>
      <c r="S1137" s="138"/>
      <c r="T1137" s="138"/>
      <c r="U1137" s="138"/>
      <c r="V1137" s="138"/>
      <c r="W1137" s="138"/>
      <c r="X1137" s="138"/>
      <c r="Y1137" s="138"/>
      <c r="Z1137" s="138"/>
      <c r="AA1137" s="138"/>
      <c r="AB1137" s="138"/>
      <c r="AC1137" s="138"/>
      <c r="AD1137" s="138"/>
      <c r="AE1137" s="138"/>
      <c r="AF1137" s="138"/>
      <c r="AG1137" s="138"/>
      <c r="AH1137" s="138"/>
      <c r="AI1137" s="138"/>
      <c r="AJ1137" s="138"/>
    </row>
    <row r="1138" ht="28.5" customHeight="1">
      <c r="A1138" s="197"/>
      <c r="B1138" s="198"/>
      <c r="C1138" s="199"/>
      <c r="D1138" s="198"/>
      <c r="E1138" s="198"/>
      <c r="F1138" s="125"/>
      <c r="G1138" s="200"/>
      <c r="H1138" s="126"/>
      <c r="I1138" s="126"/>
      <c r="J1138" s="198"/>
      <c r="K1138" s="126"/>
      <c r="L1138" s="126"/>
      <c r="M1138" s="126"/>
      <c r="N1138" s="126"/>
      <c r="O1138" s="126"/>
      <c r="P1138" s="126"/>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row>
    <row r="1139" ht="28.5" customHeight="1">
      <c r="A1139" s="197"/>
      <c r="B1139" s="198"/>
      <c r="C1139" s="199"/>
      <c r="D1139" s="198"/>
      <c r="E1139" s="198"/>
      <c r="F1139" s="125"/>
      <c r="G1139" s="200"/>
      <c r="H1139" s="126"/>
      <c r="I1139" s="126"/>
      <c r="J1139" s="198"/>
      <c r="K1139" s="126"/>
      <c r="L1139" s="126"/>
      <c r="M1139" s="126"/>
      <c r="N1139" s="126"/>
      <c r="O1139" s="126"/>
      <c r="P1139" s="126"/>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row>
    <row r="1140" ht="28.5" customHeight="1">
      <c r="A1140" s="197"/>
      <c r="B1140" s="198"/>
      <c r="C1140" s="199"/>
      <c r="D1140" s="198"/>
      <c r="E1140" s="198"/>
      <c r="F1140" s="125"/>
      <c r="G1140" s="200"/>
      <c r="H1140" s="126"/>
      <c r="I1140" s="126"/>
      <c r="J1140" s="198"/>
      <c r="K1140" s="126"/>
      <c r="L1140" s="126"/>
      <c r="M1140" s="126"/>
      <c r="N1140" s="126"/>
      <c r="O1140" s="126"/>
      <c r="P1140" s="126"/>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row>
    <row r="1141" ht="28.5" customHeight="1">
      <c r="A1141" s="197"/>
      <c r="B1141" s="198"/>
      <c r="C1141" s="199"/>
      <c r="D1141" s="198"/>
      <c r="E1141" s="198"/>
      <c r="F1141" s="125"/>
      <c r="G1141" s="200"/>
      <c r="H1141" s="126"/>
      <c r="I1141" s="126"/>
      <c r="J1141" s="198"/>
      <c r="K1141" s="126"/>
      <c r="L1141" s="126"/>
      <c r="M1141" s="126"/>
      <c r="N1141" s="126"/>
      <c r="O1141" s="126"/>
      <c r="P1141" s="126"/>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row>
    <row r="1142" ht="28.5" customHeight="1">
      <c r="A1142" s="197"/>
      <c r="B1142" s="198"/>
      <c r="C1142" s="199"/>
      <c r="D1142" s="198"/>
      <c r="E1142" s="198"/>
      <c r="F1142" s="125"/>
      <c r="G1142" s="200"/>
      <c r="H1142" s="126"/>
      <c r="I1142" s="126"/>
      <c r="J1142" s="198"/>
      <c r="K1142" s="126"/>
      <c r="L1142" s="126"/>
      <c r="M1142" s="126"/>
      <c r="N1142" s="126"/>
      <c r="O1142" s="126"/>
      <c r="P1142" s="126"/>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row>
    <row r="1143" ht="28.5" customHeight="1">
      <c r="A1143" s="197"/>
      <c r="B1143" s="198"/>
      <c r="C1143" s="199"/>
      <c r="D1143" s="198"/>
      <c r="E1143" s="198"/>
      <c r="F1143" s="125"/>
      <c r="G1143" s="200"/>
      <c r="H1143" s="126"/>
      <c r="I1143" s="126"/>
      <c r="J1143" s="198"/>
      <c r="K1143" s="126"/>
      <c r="L1143" s="126"/>
      <c r="M1143" s="126"/>
      <c r="N1143" s="126"/>
      <c r="O1143" s="126"/>
      <c r="P1143" s="126"/>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row>
    <row r="1144" ht="28.5" customHeight="1">
      <c r="A1144" s="197"/>
      <c r="B1144" s="198"/>
      <c r="C1144" s="199"/>
      <c r="D1144" s="198"/>
      <c r="E1144" s="198"/>
      <c r="F1144" s="125"/>
      <c r="G1144" s="200"/>
      <c r="H1144" s="126"/>
      <c r="I1144" s="126"/>
      <c r="J1144" s="198"/>
      <c r="K1144" s="126"/>
      <c r="L1144" s="126"/>
      <c r="M1144" s="126"/>
      <c r="N1144" s="126"/>
      <c r="O1144" s="126"/>
      <c r="P1144" s="126"/>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row>
    <row r="1145" ht="28.5" customHeight="1">
      <c r="A1145" s="197"/>
      <c r="B1145" s="198"/>
      <c r="C1145" s="199"/>
      <c r="D1145" s="198"/>
      <c r="E1145" s="198"/>
      <c r="F1145" s="125"/>
      <c r="G1145" s="200"/>
      <c r="H1145" s="126"/>
      <c r="I1145" s="126"/>
      <c r="J1145" s="198"/>
      <c r="K1145" s="126"/>
      <c r="L1145" s="126"/>
      <c r="M1145" s="126"/>
      <c r="N1145" s="126"/>
      <c r="O1145" s="126"/>
      <c r="P1145" s="126"/>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row>
    <row r="1146" ht="28.5" customHeight="1">
      <c r="A1146" s="197"/>
      <c r="B1146" s="198"/>
      <c r="C1146" s="199"/>
      <c r="D1146" s="198"/>
      <c r="E1146" s="198"/>
      <c r="F1146" s="125"/>
      <c r="G1146" s="200"/>
      <c r="H1146" s="126"/>
      <c r="I1146" s="126"/>
      <c r="J1146" s="198"/>
      <c r="K1146" s="126"/>
      <c r="L1146" s="126"/>
      <c r="M1146" s="126"/>
      <c r="N1146" s="126"/>
      <c r="O1146" s="126"/>
      <c r="P1146" s="126"/>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row>
    <row r="1147" ht="28.5" customHeight="1">
      <c r="A1147" s="197"/>
      <c r="B1147" s="198"/>
      <c r="C1147" s="199"/>
      <c r="D1147" s="198"/>
      <c r="E1147" s="198"/>
      <c r="F1147" s="125"/>
      <c r="G1147" s="200"/>
      <c r="H1147" s="126"/>
      <c r="I1147" s="126"/>
      <c r="J1147" s="198"/>
      <c r="K1147" s="126"/>
      <c r="L1147" s="126"/>
      <c r="M1147" s="126"/>
      <c r="N1147" s="126"/>
      <c r="O1147" s="126"/>
      <c r="P1147" s="126"/>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row>
    <row r="1148" ht="28.5" customHeight="1">
      <c r="A1148" s="197"/>
      <c r="B1148" s="198"/>
      <c r="C1148" s="199"/>
      <c r="D1148" s="198"/>
      <c r="E1148" s="198"/>
      <c r="F1148" s="125"/>
      <c r="G1148" s="200"/>
      <c r="H1148" s="126"/>
      <c r="I1148" s="126"/>
      <c r="J1148" s="198"/>
      <c r="K1148" s="126"/>
      <c r="L1148" s="126"/>
      <c r="M1148" s="126"/>
      <c r="N1148" s="126"/>
      <c r="O1148" s="126"/>
      <c r="P1148" s="126"/>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row>
    <row r="1149" ht="28.5" customHeight="1">
      <c r="A1149" s="197"/>
      <c r="B1149" s="198"/>
      <c r="C1149" s="199"/>
      <c r="D1149" s="198"/>
      <c r="E1149" s="198"/>
      <c r="F1149" s="125"/>
      <c r="G1149" s="200"/>
      <c r="H1149" s="126"/>
      <c r="I1149" s="126"/>
      <c r="J1149" s="198"/>
      <c r="K1149" s="126"/>
      <c r="L1149" s="126"/>
      <c r="M1149" s="126"/>
      <c r="N1149" s="126"/>
      <c r="O1149" s="126"/>
      <c r="P1149" s="126"/>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row>
    <row r="1150" ht="28.5" customHeight="1">
      <c r="A1150" s="197"/>
      <c r="B1150" s="198"/>
      <c r="C1150" s="199"/>
      <c r="D1150" s="198"/>
      <c r="E1150" s="198"/>
      <c r="F1150" s="125"/>
      <c r="G1150" s="200"/>
      <c r="H1150" s="126"/>
      <c r="I1150" s="126"/>
      <c r="J1150" s="198"/>
      <c r="K1150" s="126"/>
      <c r="L1150" s="126"/>
      <c r="M1150" s="126"/>
      <c r="N1150" s="126"/>
      <c r="O1150" s="126"/>
      <c r="P1150" s="126"/>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row>
    <row r="1151" ht="28.5" customHeight="1">
      <c r="A1151" s="197"/>
      <c r="B1151" s="198"/>
      <c r="C1151" s="199"/>
      <c r="D1151" s="198"/>
      <c r="E1151" s="198"/>
      <c r="F1151" s="125"/>
      <c r="G1151" s="200"/>
      <c r="H1151" s="126"/>
      <c r="I1151" s="126"/>
      <c r="J1151" s="198"/>
      <c r="K1151" s="126"/>
      <c r="L1151" s="126"/>
      <c r="M1151" s="126"/>
      <c r="N1151" s="126"/>
      <c r="O1151" s="126"/>
      <c r="P1151" s="126"/>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row>
    <row r="1152" ht="28.5" customHeight="1">
      <c r="A1152" s="197"/>
      <c r="B1152" s="198"/>
      <c r="C1152" s="199"/>
      <c r="D1152" s="198"/>
      <c r="E1152" s="198"/>
      <c r="F1152" s="125"/>
      <c r="G1152" s="200"/>
      <c r="H1152" s="126"/>
      <c r="I1152" s="126"/>
      <c r="J1152" s="198"/>
      <c r="K1152" s="126"/>
      <c r="L1152" s="126"/>
      <c r="M1152" s="126"/>
      <c r="N1152" s="126"/>
      <c r="O1152" s="126"/>
      <c r="P1152" s="126"/>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row>
    <row r="1153" ht="28.5" customHeight="1">
      <c r="A1153" s="197"/>
      <c r="B1153" s="198"/>
      <c r="C1153" s="199"/>
      <c r="D1153" s="198"/>
      <c r="E1153" s="198"/>
      <c r="F1153" s="125"/>
      <c r="G1153" s="200"/>
      <c r="H1153" s="126"/>
      <c r="I1153" s="126"/>
      <c r="J1153" s="198"/>
      <c r="K1153" s="126"/>
      <c r="L1153" s="126"/>
      <c r="M1153" s="126"/>
      <c r="N1153" s="126"/>
      <c r="O1153" s="126"/>
      <c r="P1153" s="126"/>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row>
    <row r="1154" ht="28.5" customHeight="1">
      <c r="A1154" s="197"/>
      <c r="B1154" s="198"/>
      <c r="C1154" s="199"/>
      <c r="D1154" s="198"/>
      <c r="E1154" s="198"/>
      <c r="F1154" s="125"/>
      <c r="G1154" s="200"/>
      <c r="H1154" s="126"/>
      <c r="I1154" s="126"/>
      <c r="J1154" s="198"/>
      <c r="K1154" s="126"/>
      <c r="L1154" s="126"/>
      <c r="M1154" s="126"/>
      <c r="N1154" s="126"/>
      <c r="O1154" s="126"/>
      <c r="P1154" s="126"/>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row>
    <row r="1155" ht="28.5" customHeight="1">
      <c r="A1155" s="197"/>
      <c r="B1155" s="198"/>
      <c r="C1155" s="199"/>
      <c r="D1155" s="198"/>
      <c r="E1155" s="198"/>
      <c r="F1155" s="125"/>
      <c r="G1155" s="200"/>
      <c r="H1155" s="126"/>
      <c r="I1155" s="126"/>
      <c r="J1155" s="198"/>
      <c r="K1155" s="126"/>
      <c r="L1155" s="126"/>
      <c r="M1155" s="126"/>
      <c r="N1155" s="126"/>
      <c r="O1155" s="126"/>
      <c r="P1155" s="126"/>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row>
    <row r="1156" ht="28.5" customHeight="1">
      <c r="A1156" s="197"/>
      <c r="B1156" s="198"/>
      <c r="C1156" s="199"/>
      <c r="D1156" s="198"/>
      <c r="E1156" s="198"/>
      <c r="F1156" s="125"/>
      <c r="G1156" s="200"/>
      <c r="H1156" s="126"/>
      <c r="I1156" s="126"/>
      <c r="J1156" s="198"/>
      <c r="K1156" s="126"/>
      <c r="L1156" s="126"/>
      <c r="M1156" s="126"/>
      <c r="N1156" s="126"/>
      <c r="O1156" s="126"/>
      <c r="P1156" s="126"/>
      <c r="Q1156" s="138"/>
      <c r="R1156" s="138"/>
      <c r="S1156" s="138"/>
      <c r="T1156" s="138"/>
      <c r="U1156" s="138"/>
      <c r="V1156" s="138"/>
      <c r="W1156" s="138"/>
      <c r="X1156" s="138"/>
      <c r="Y1156" s="138"/>
      <c r="Z1156" s="138"/>
      <c r="AA1156" s="138"/>
      <c r="AB1156" s="138"/>
      <c r="AC1156" s="138"/>
      <c r="AD1156" s="138"/>
      <c r="AE1156" s="138"/>
      <c r="AF1156" s="138"/>
      <c r="AG1156" s="138"/>
      <c r="AH1156" s="138"/>
      <c r="AI1156" s="138"/>
      <c r="AJ1156" s="138"/>
    </row>
    <row r="1157" ht="28.5" customHeight="1">
      <c r="A1157" s="197"/>
      <c r="B1157" s="198"/>
      <c r="C1157" s="199"/>
      <c r="D1157" s="198"/>
      <c r="E1157" s="198"/>
      <c r="F1157" s="125"/>
      <c r="G1157" s="200"/>
      <c r="H1157" s="126"/>
      <c r="I1157" s="126"/>
      <c r="J1157" s="198"/>
      <c r="K1157" s="126"/>
      <c r="L1157" s="126"/>
      <c r="M1157" s="126"/>
      <c r="N1157" s="126"/>
      <c r="O1157" s="126"/>
      <c r="P1157" s="126"/>
      <c r="Q1157" s="138"/>
      <c r="R1157" s="138"/>
      <c r="S1157" s="138"/>
      <c r="T1157" s="138"/>
      <c r="U1157" s="138"/>
      <c r="V1157" s="138"/>
      <c r="W1157" s="138"/>
      <c r="X1157" s="138"/>
      <c r="Y1157" s="138"/>
      <c r="Z1157" s="138"/>
      <c r="AA1157" s="138"/>
      <c r="AB1157" s="138"/>
      <c r="AC1157" s="138"/>
      <c r="AD1157" s="138"/>
      <c r="AE1157" s="138"/>
      <c r="AF1157" s="138"/>
      <c r="AG1157" s="138"/>
      <c r="AH1157" s="138"/>
      <c r="AI1157" s="138"/>
      <c r="AJ1157" s="138"/>
    </row>
    <row r="1158" ht="28.5" customHeight="1">
      <c r="A1158" s="197"/>
      <c r="B1158" s="198"/>
      <c r="C1158" s="199"/>
      <c r="D1158" s="198"/>
      <c r="E1158" s="198"/>
      <c r="F1158" s="125"/>
      <c r="G1158" s="200"/>
      <c r="H1158" s="126"/>
      <c r="I1158" s="126"/>
      <c r="J1158" s="198"/>
      <c r="K1158" s="126"/>
      <c r="L1158" s="126"/>
      <c r="M1158" s="126"/>
      <c r="N1158" s="126"/>
      <c r="O1158" s="126"/>
      <c r="P1158" s="126"/>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row>
    <row r="1159" ht="28.5" customHeight="1">
      <c r="A1159" s="197"/>
      <c r="B1159" s="198"/>
      <c r="C1159" s="199"/>
      <c r="D1159" s="198"/>
      <c r="E1159" s="198"/>
      <c r="F1159" s="125"/>
      <c r="G1159" s="200"/>
      <c r="H1159" s="126"/>
      <c r="I1159" s="126"/>
      <c r="J1159" s="198"/>
      <c r="K1159" s="126"/>
      <c r="L1159" s="126"/>
      <c r="M1159" s="126"/>
      <c r="N1159" s="126"/>
      <c r="O1159" s="126"/>
      <c r="P1159" s="126"/>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row>
    <row r="1160" ht="28.5" customHeight="1">
      <c r="A1160" s="197"/>
      <c r="B1160" s="198"/>
      <c r="C1160" s="199"/>
      <c r="D1160" s="198"/>
      <c r="E1160" s="198"/>
      <c r="F1160" s="125"/>
      <c r="G1160" s="200"/>
      <c r="H1160" s="126"/>
      <c r="I1160" s="126"/>
      <c r="J1160" s="198"/>
      <c r="K1160" s="126"/>
      <c r="L1160" s="126"/>
      <c r="M1160" s="126"/>
      <c r="N1160" s="126"/>
      <c r="O1160" s="126"/>
      <c r="P1160" s="126"/>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row>
    <row r="1161" ht="28.5" customHeight="1">
      <c r="A1161" s="197"/>
      <c r="B1161" s="198"/>
      <c r="C1161" s="199"/>
      <c r="D1161" s="198"/>
      <c r="E1161" s="198"/>
      <c r="F1161" s="125"/>
      <c r="G1161" s="200"/>
      <c r="H1161" s="126"/>
      <c r="I1161" s="126"/>
      <c r="J1161" s="198"/>
      <c r="K1161" s="126"/>
      <c r="L1161" s="126"/>
      <c r="M1161" s="126"/>
      <c r="N1161" s="126"/>
      <c r="O1161" s="126"/>
      <c r="P1161" s="126"/>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row>
    <row r="1162" ht="28.5" customHeight="1">
      <c r="A1162" s="197"/>
      <c r="B1162" s="198"/>
      <c r="C1162" s="199"/>
      <c r="D1162" s="198"/>
      <c r="E1162" s="198"/>
      <c r="F1162" s="125"/>
      <c r="G1162" s="200"/>
      <c r="H1162" s="126"/>
      <c r="I1162" s="126"/>
      <c r="J1162" s="198"/>
      <c r="K1162" s="126"/>
      <c r="L1162" s="126"/>
      <c r="M1162" s="126"/>
      <c r="N1162" s="126"/>
      <c r="O1162" s="126"/>
      <c r="P1162" s="126"/>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row>
    <row r="1163" ht="28.5" customHeight="1">
      <c r="A1163" s="197"/>
      <c r="B1163" s="198"/>
      <c r="C1163" s="199"/>
      <c r="D1163" s="198"/>
      <c r="E1163" s="198"/>
      <c r="F1163" s="125"/>
      <c r="G1163" s="200"/>
      <c r="H1163" s="126"/>
      <c r="I1163" s="126"/>
      <c r="J1163" s="198"/>
      <c r="K1163" s="126"/>
      <c r="L1163" s="126"/>
      <c r="M1163" s="126"/>
      <c r="N1163" s="126"/>
      <c r="O1163" s="126"/>
      <c r="P1163" s="126"/>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row>
    <row r="1164" ht="28.5" customHeight="1">
      <c r="A1164" s="197"/>
      <c r="B1164" s="198"/>
      <c r="C1164" s="199"/>
      <c r="D1164" s="198"/>
      <c r="E1164" s="198"/>
      <c r="F1164" s="125"/>
      <c r="G1164" s="200"/>
      <c r="H1164" s="126"/>
      <c r="I1164" s="126"/>
      <c r="J1164" s="198"/>
      <c r="K1164" s="126"/>
      <c r="L1164" s="126"/>
      <c r="M1164" s="126"/>
      <c r="N1164" s="126"/>
      <c r="O1164" s="126"/>
      <c r="P1164" s="126"/>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row>
    <row r="1165" ht="28.5" customHeight="1">
      <c r="A1165" s="197"/>
      <c r="B1165" s="198"/>
      <c r="C1165" s="199"/>
      <c r="D1165" s="198"/>
      <c r="E1165" s="198"/>
      <c r="F1165" s="125"/>
      <c r="G1165" s="200"/>
      <c r="H1165" s="126"/>
      <c r="I1165" s="126"/>
      <c r="J1165" s="198"/>
      <c r="K1165" s="126"/>
      <c r="L1165" s="126"/>
      <c r="M1165" s="126"/>
      <c r="N1165" s="126"/>
      <c r="O1165" s="126"/>
      <c r="P1165" s="126"/>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row>
    <row r="1166" ht="28.5" customHeight="1">
      <c r="A1166" s="197"/>
      <c r="B1166" s="198"/>
      <c r="C1166" s="199"/>
      <c r="D1166" s="198"/>
      <c r="E1166" s="198"/>
      <c r="F1166" s="125"/>
      <c r="G1166" s="200"/>
      <c r="H1166" s="126"/>
      <c r="I1166" s="126"/>
      <c r="J1166" s="198"/>
      <c r="K1166" s="126"/>
      <c r="L1166" s="126"/>
      <c r="M1166" s="126"/>
      <c r="N1166" s="126"/>
      <c r="O1166" s="126"/>
      <c r="P1166" s="126"/>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row>
    <row r="1167" ht="28.5" customHeight="1">
      <c r="A1167" s="197"/>
      <c r="B1167" s="198"/>
      <c r="C1167" s="199"/>
      <c r="D1167" s="198"/>
      <c r="E1167" s="198"/>
      <c r="F1167" s="125"/>
      <c r="G1167" s="200"/>
      <c r="H1167" s="126"/>
      <c r="I1167" s="126"/>
      <c r="J1167" s="198"/>
      <c r="K1167" s="126"/>
      <c r="L1167" s="126"/>
      <c r="M1167" s="126"/>
      <c r="N1167" s="126"/>
      <c r="O1167" s="126"/>
      <c r="P1167" s="126"/>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row>
    <row r="1168" ht="28.5" customHeight="1">
      <c r="A1168" s="197"/>
      <c r="B1168" s="198"/>
      <c r="C1168" s="199"/>
      <c r="D1168" s="198"/>
      <c r="E1168" s="198"/>
      <c r="F1168" s="125"/>
      <c r="G1168" s="200"/>
      <c r="H1168" s="126"/>
      <c r="I1168" s="126"/>
      <c r="J1168" s="198"/>
      <c r="K1168" s="126"/>
      <c r="L1168" s="126"/>
      <c r="M1168" s="126"/>
      <c r="N1168" s="126"/>
      <c r="O1168" s="126"/>
      <c r="P1168" s="126"/>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row>
    <row r="1169" ht="28.5" customHeight="1">
      <c r="A1169" s="197"/>
      <c r="B1169" s="198"/>
      <c r="C1169" s="199"/>
      <c r="D1169" s="198"/>
      <c r="E1169" s="198"/>
      <c r="F1169" s="125"/>
      <c r="G1169" s="200"/>
      <c r="H1169" s="126"/>
      <c r="I1169" s="126"/>
      <c r="J1169" s="198"/>
      <c r="K1169" s="126"/>
      <c r="L1169" s="126"/>
      <c r="M1169" s="126"/>
      <c r="N1169" s="126"/>
      <c r="O1169" s="126"/>
      <c r="P1169" s="126"/>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row>
    <row r="1170" ht="28.5" customHeight="1">
      <c r="A1170" s="197"/>
      <c r="B1170" s="198"/>
      <c r="C1170" s="199"/>
      <c r="D1170" s="198"/>
      <c r="E1170" s="198"/>
      <c r="F1170" s="125"/>
      <c r="G1170" s="200"/>
      <c r="H1170" s="126"/>
      <c r="I1170" s="126"/>
      <c r="J1170" s="198"/>
      <c r="K1170" s="126"/>
      <c r="L1170" s="126"/>
      <c r="M1170" s="126"/>
      <c r="N1170" s="126"/>
      <c r="O1170" s="126"/>
      <c r="P1170" s="126"/>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row>
    <row r="1171" ht="28.5" customHeight="1">
      <c r="A1171" s="197"/>
      <c r="B1171" s="198"/>
      <c r="C1171" s="199"/>
      <c r="D1171" s="198"/>
      <c r="E1171" s="198"/>
      <c r="F1171" s="125"/>
      <c r="G1171" s="200"/>
      <c r="H1171" s="126"/>
      <c r="I1171" s="126"/>
      <c r="J1171" s="198"/>
      <c r="K1171" s="126"/>
      <c r="L1171" s="126"/>
      <c r="M1171" s="126"/>
      <c r="N1171" s="126"/>
      <c r="O1171" s="126"/>
      <c r="P1171" s="126"/>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row>
    <row r="1172" ht="28.5" customHeight="1">
      <c r="A1172" s="197"/>
      <c r="B1172" s="198"/>
      <c r="C1172" s="199"/>
      <c r="D1172" s="198"/>
      <c r="E1172" s="198"/>
      <c r="F1172" s="125"/>
      <c r="G1172" s="200"/>
      <c r="H1172" s="126"/>
      <c r="I1172" s="126"/>
      <c r="J1172" s="198"/>
      <c r="K1172" s="126"/>
      <c r="L1172" s="126"/>
      <c r="M1172" s="126"/>
      <c r="N1172" s="126"/>
      <c r="O1172" s="126"/>
      <c r="P1172" s="126"/>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row>
    <row r="1173" ht="28.5" customHeight="1">
      <c r="A1173" s="197"/>
      <c r="B1173" s="198"/>
      <c r="C1173" s="199"/>
      <c r="D1173" s="198"/>
      <c r="E1173" s="198"/>
      <c r="F1173" s="125"/>
      <c r="G1173" s="200"/>
      <c r="H1173" s="126"/>
      <c r="I1173" s="126"/>
      <c r="J1173" s="198"/>
      <c r="K1173" s="126"/>
      <c r="L1173" s="126"/>
      <c r="M1173" s="126"/>
      <c r="N1173" s="126"/>
      <c r="O1173" s="126"/>
      <c r="P1173" s="126"/>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row>
    <row r="1174" ht="28.5" customHeight="1">
      <c r="A1174" s="197"/>
      <c r="B1174" s="198"/>
      <c r="C1174" s="199"/>
      <c r="D1174" s="198"/>
      <c r="E1174" s="198"/>
      <c r="F1174" s="125"/>
      <c r="G1174" s="200"/>
      <c r="H1174" s="126"/>
      <c r="I1174" s="126"/>
      <c r="J1174" s="198"/>
      <c r="K1174" s="126"/>
      <c r="L1174" s="126"/>
      <c r="M1174" s="126"/>
      <c r="N1174" s="126"/>
      <c r="O1174" s="126"/>
      <c r="P1174" s="126"/>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row>
    <row r="1175" ht="28.5" customHeight="1">
      <c r="A1175" s="197"/>
      <c r="B1175" s="198"/>
      <c r="C1175" s="199"/>
      <c r="D1175" s="198"/>
      <c r="E1175" s="198"/>
      <c r="F1175" s="125"/>
      <c r="G1175" s="200"/>
      <c r="H1175" s="126"/>
      <c r="I1175" s="126"/>
      <c r="J1175" s="198"/>
      <c r="K1175" s="126"/>
      <c r="L1175" s="126"/>
      <c r="M1175" s="126"/>
      <c r="N1175" s="126"/>
      <c r="O1175" s="126"/>
      <c r="P1175" s="126"/>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row>
    <row r="1176" ht="28.5" customHeight="1">
      <c r="A1176" s="197"/>
      <c r="B1176" s="198"/>
      <c r="C1176" s="199"/>
      <c r="D1176" s="198"/>
      <c r="E1176" s="198"/>
      <c r="F1176" s="125"/>
      <c r="G1176" s="200"/>
      <c r="H1176" s="126"/>
      <c r="I1176" s="126"/>
      <c r="J1176" s="198"/>
      <c r="K1176" s="126"/>
      <c r="L1176" s="126"/>
      <c r="M1176" s="126"/>
      <c r="N1176" s="126"/>
      <c r="O1176" s="126"/>
      <c r="P1176" s="126"/>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row>
    <row r="1177" ht="28.5" customHeight="1">
      <c r="A1177" s="197"/>
      <c r="B1177" s="198"/>
      <c r="C1177" s="199"/>
      <c r="D1177" s="198"/>
      <c r="E1177" s="198"/>
      <c r="F1177" s="125"/>
      <c r="G1177" s="200"/>
      <c r="H1177" s="126"/>
      <c r="I1177" s="126"/>
      <c r="J1177" s="198"/>
      <c r="K1177" s="126"/>
      <c r="L1177" s="126"/>
      <c r="M1177" s="126"/>
      <c r="N1177" s="126"/>
      <c r="O1177" s="126"/>
      <c r="P1177" s="126"/>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row>
    <row r="1178" ht="28.5" customHeight="1">
      <c r="A1178" s="197"/>
      <c r="B1178" s="198"/>
      <c r="C1178" s="199"/>
      <c r="D1178" s="198"/>
      <c r="E1178" s="198"/>
      <c r="F1178" s="125"/>
      <c r="G1178" s="200"/>
      <c r="H1178" s="126"/>
      <c r="I1178" s="126"/>
      <c r="J1178" s="198"/>
      <c r="K1178" s="126"/>
      <c r="L1178" s="126"/>
      <c r="M1178" s="126"/>
      <c r="N1178" s="126"/>
      <c r="O1178" s="126"/>
      <c r="P1178" s="126"/>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row>
    <row r="1179" ht="28.5" customHeight="1">
      <c r="A1179" s="197"/>
      <c r="B1179" s="198"/>
      <c r="C1179" s="199"/>
      <c r="D1179" s="198"/>
      <c r="E1179" s="198"/>
      <c r="F1179" s="125"/>
      <c r="G1179" s="200"/>
      <c r="H1179" s="126"/>
      <c r="I1179" s="126"/>
      <c r="J1179" s="198"/>
      <c r="K1179" s="126"/>
      <c r="L1179" s="126"/>
      <c r="M1179" s="126"/>
      <c r="N1179" s="126"/>
      <c r="O1179" s="126"/>
      <c r="P1179" s="126"/>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row>
    <row r="1180" ht="28.5" customHeight="1">
      <c r="A1180" s="197"/>
      <c r="B1180" s="198"/>
      <c r="C1180" s="199"/>
      <c r="D1180" s="198"/>
      <c r="E1180" s="198"/>
      <c r="F1180" s="125"/>
      <c r="G1180" s="200"/>
      <c r="H1180" s="126"/>
      <c r="I1180" s="126"/>
      <c r="J1180" s="198"/>
      <c r="K1180" s="126"/>
      <c r="L1180" s="126"/>
      <c r="M1180" s="126"/>
      <c r="N1180" s="126"/>
      <c r="O1180" s="126"/>
      <c r="P1180" s="126"/>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row>
    <row r="1181" ht="28.5" customHeight="1">
      <c r="A1181" s="197"/>
      <c r="B1181" s="198"/>
      <c r="C1181" s="199"/>
      <c r="D1181" s="198"/>
      <c r="E1181" s="198"/>
      <c r="F1181" s="125"/>
      <c r="G1181" s="200"/>
      <c r="H1181" s="126"/>
      <c r="I1181" s="126"/>
      <c r="J1181" s="198"/>
      <c r="K1181" s="126"/>
      <c r="L1181" s="126"/>
      <c r="M1181" s="126"/>
      <c r="N1181" s="126"/>
      <c r="O1181" s="126"/>
      <c r="P1181" s="126"/>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row>
    <row r="1182" ht="28.5" customHeight="1">
      <c r="A1182" s="197"/>
      <c r="B1182" s="198"/>
      <c r="C1182" s="199"/>
      <c r="D1182" s="198"/>
      <c r="E1182" s="198"/>
      <c r="F1182" s="125"/>
      <c r="G1182" s="200"/>
      <c r="H1182" s="126"/>
      <c r="I1182" s="126"/>
      <c r="J1182" s="198"/>
      <c r="K1182" s="126"/>
      <c r="L1182" s="126"/>
      <c r="M1182" s="126"/>
      <c r="N1182" s="126"/>
      <c r="O1182" s="126"/>
      <c r="P1182" s="126"/>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row>
    <row r="1183" ht="28.5" customHeight="1">
      <c r="A1183" s="197"/>
      <c r="B1183" s="198"/>
      <c r="C1183" s="199"/>
      <c r="D1183" s="198"/>
      <c r="E1183" s="198"/>
      <c r="F1183" s="125"/>
      <c r="G1183" s="200"/>
      <c r="H1183" s="126"/>
      <c r="I1183" s="126"/>
      <c r="J1183" s="198"/>
      <c r="K1183" s="126"/>
      <c r="L1183" s="126"/>
      <c r="M1183" s="126"/>
      <c r="N1183" s="126"/>
      <c r="O1183" s="126"/>
      <c r="P1183" s="126"/>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row>
    <row r="1184" ht="28.5" customHeight="1">
      <c r="A1184" s="197"/>
      <c r="B1184" s="198"/>
      <c r="C1184" s="199"/>
      <c r="D1184" s="198"/>
      <c r="E1184" s="198"/>
      <c r="F1184" s="125"/>
      <c r="G1184" s="200"/>
      <c r="H1184" s="126"/>
      <c r="I1184" s="126"/>
      <c r="J1184" s="198"/>
      <c r="K1184" s="126"/>
      <c r="L1184" s="126"/>
      <c r="M1184" s="126"/>
      <c r="N1184" s="126"/>
      <c r="O1184" s="126"/>
      <c r="P1184" s="126"/>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row>
    <row r="1185" ht="28.5" customHeight="1">
      <c r="A1185" s="197"/>
      <c r="B1185" s="198"/>
      <c r="C1185" s="199"/>
      <c r="D1185" s="198"/>
      <c r="E1185" s="198"/>
      <c r="F1185" s="125"/>
      <c r="G1185" s="200"/>
      <c r="H1185" s="126"/>
      <c r="I1185" s="126"/>
      <c r="J1185" s="198"/>
      <c r="K1185" s="126"/>
      <c r="L1185" s="126"/>
      <c r="M1185" s="126"/>
      <c r="N1185" s="126"/>
      <c r="O1185" s="126"/>
      <c r="P1185" s="126"/>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row>
    <row r="1186" ht="28.5" customHeight="1">
      <c r="A1186" s="197"/>
      <c r="B1186" s="198"/>
      <c r="C1186" s="199"/>
      <c r="D1186" s="198"/>
      <c r="E1186" s="198"/>
      <c r="F1186" s="125"/>
      <c r="G1186" s="200"/>
      <c r="H1186" s="126"/>
      <c r="I1186" s="126"/>
      <c r="J1186" s="198"/>
      <c r="K1186" s="126"/>
      <c r="L1186" s="126"/>
      <c r="M1186" s="126"/>
      <c r="N1186" s="126"/>
      <c r="O1186" s="126"/>
      <c r="P1186" s="126"/>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row>
    <row r="1187" ht="28.5" customHeight="1">
      <c r="A1187" s="197"/>
      <c r="B1187" s="198"/>
      <c r="C1187" s="199"/>
      <c r="D1187" s="198"/>
      <c r="E1187" s="198"/>
      <c r="F1187" s="125"/>
      <c r="G1187" s="200"/>
      <c r="H1187" s="126"/>
      <c r="I1187" s="126"/>
      <c r="J1187" s="198"/>
      <c r="K1187" s="126"/>
      <c r="L1187" s="126"/>
      <c r="M1187" s="126"/>
      <c r="N1187" s="126"/>
      <c r="O1187" s="126"/>
      <c r="P1187" s="126"/>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row>
    <row r="1188" ht="28.5" customHeight="1">
      <c r="A1188" s="197"/>
      <c r="B1188" s="198"/>
      <c r="C1188" s="199"/>
      <c r="D1188" s="198"/>
      <c r="E1188" s="198"/>
      <c r="F1188" s="125"/>
      <c r="G1188" s="200"/>
      <c r="H1188" s="126"/>
      <c r="I1188" s="126"/>
      <c r="J1188" s="198"/>
      <c r="K1188" s="126"/>
      <c r="L1188" s="126"/>
      <c r="M1188" s="126"/>
      <c r="N1188" s="126"/>
      <c r="O1188" s="126"/>
      <c r="P1188" s="126"/>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row>
    <row r="1189" ht="28.5" customHeight="1">
      <c r="A1189" s="197"/>
      <c r="B1189" s="198"/>
      <c r="C1189" s="199"/>
      <c r="D1189" s="198"/>
      <c r="E1189" s="198"/>
      <c r="F1189" s="125"/>
      <c r="G1189" s="200"/>
      <c r="H1189" s="126"/>
      <c r="I1189" s="126"/>
      <c r="J1189" s="198"/>
      <c r="K1189" s="126"/>
      <c r="L1189" s="126"/>
      <c r="M1189" s="126"/>
      <c r="N1189" s="126"/>
      <c r="O1189" s="126"/>
      <c r="P1189" s="126"/>
      <c r="Q1189" s="138"/>
      <c r="R1189" s="138"/>
      <c r="S1189" s="138"/>
      <c r="T1189" s="138"/>
      <c r="U1189" s="138"/>
      <c r="V1189" s="138"/>
      <c r="W1189" s="138"/>
      <c r="X1189" s="138"/>
      <c r="Y1189" s="138"/>
      <c r="Z1189" s="138"/>
      <c r="AA1189" s="138"/>
      <c r="AB1189" s="138"/>
      <c r="AC1189" s="138"/>
      <c r="AD1189" s="138"/>
      <c r="AE1189" s="138"/>
      <c r="AF1189" s="138"/>
      <c r="AG1189" s="138"/>
      <c r="AH1189" s="138"/>
      <c r="AI1189" s="138"/>
      <c r="AJ1189" s="138"/>
    </row>
    <row r="1190" ht="28.5" customHeight="1">
      <c r="A1190" s="197"/>
      <c r="B1190" s="198"/>
      <c r="C1190" s="199"/>
      <c r="D1190" s="198"/>
      <c r="E1190" s="198"/>
      <c r="F1190" s="125"/>
      <c r="G1190" s="200"/>
      <c r="H1190" s="126"/>
      <c r="I1190" s="126"/>
      <c r="J1190" s="198"/>
      <c r="K1190" s="126"/>
      <c r="L1190" s="126"/>
      <c r="M1190" s="126"/>
      <c r="N1190" s="126"/>
      <c r="O1190" s="126"/>
      <c r="P1190" s="126"/>
      <c r="Q1190" s="138"/>
      <c r="R1190" s="138"/>
      <c r="S1190" s="138"/>
      <c r="T1190" s="138"/>
      <c r="U1190" s="138"/>
      <c r="V1190" s="138"/>
      <c r="W1190" s="138"/>
      <c r="X1190" s="138"/>
      <c r="Y1190" s="138"/>
      <c r="Z1190" s="138"/>
      <c r="AA1190" s="138"/>
      <c r="AB1190" s="138"/>
      <c r="AC1190" s="138"/>
      <c r="AD1190" s="138"/>
      <c r="AE1190" s="138"/>
      <c r="AF1190" s="138"/>
      <c r="AG1190" s="138"/>
      <c r="AH1190" s="138"/>
      <c r="AI1190" s="138"/>
      <c r="AJ1190" s="138"/>
    </row>
    <row r="1191" ht="28.5" customHeight="1">
      <c r="A1191" s="197"/>
      <c r="B1191" s="198"/>
      <c r="C1191" s="199"/>
      <c r="D1191" s="198"/>
      <c r="E1191" s="198"/>
      <c r="F1191" s="125"/>
      <c r="G1191" s="200"/>
      <c r="H1191" s="126"/>
      <c r="I1191" s="126"/>
      <c r="J1191" s="198"/>
      <c r="K1191" s="126"/>
      <c r="L1191" s="126"/>
      <c r="M1191" s="126"/>
      <c r="N1191" s="126"/>
      <c r="O1191" s="126"/>
      <c r="P1191" s="126"/>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row>
    <row r="1192" ht="28.5" customHeight="1">
      <c r="A1192" s="197"/>
      <c r="B1192" s="198"/>
      <c r="C1192" s="199"/>
      <c r="D1192" s="198"/>
      <c r="E1192" s="198"/>
      <c r="F1192" s="125"/>
      <c r="G1192" s="200"/>
      <c r="H1192" s="126"/>
      <c r="I1192" s="126"/>
      <c r="J1192" s="198"/>
      <c r="K1192" s="126"/>
      <c r="L1192" s="126"/>
      <c r="M1192" s="126"/>
      <c r="N1192" s="126"/>
      <c r="O1192" s="126"/>
      <c r="P1192" s="126"/>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row>
    <row r="1193" ht="28.5" customHeight="1">
      <c r="A1193" s="197"/>
      <c r="B1193" s="198"/>
      <c r="C1193" s="199"/>
      <c r="D1193" s="198"/>
      <c r="E1193" s="198"/>
      <c r="F1193" s="125"/>
      <c r="G1193" s="200"/>
      <c r="H1193" s="126"/>
      <c r="I1193" s="126"/>
      <c r="J1193" s="198"/>
      <c r="K1193" s="126"/>
      <c r="L1193" s="126"/>
      <c r="M1193" s="126"/>
      <c r="N1193" s="126"/>
      <c r="O1193" s="126"/>
      <c r="P1193" s="126"/>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row>
    <row r="1194" ht="28.5" customHeight="1">
      <c r="A1194" s="197"/>
      <c r="B1194" s="198"/>
      <c r="C1194" s="199"/>
      <c r="D1194" s="198"/>
      <c r="E1194" s="198"/>
      <c r="F1194" s="125"/>
      <c r="G1194" s="200"/>
      <c r="H1194" s="126"/>
      <c r="I1194" s="126"/>
      <c r="J1194" s="198"/>
      <c r="K1194" s="126"/>
      <c r="L1194" s="126"/>
      <c r="M1194" s="126"/>
      <c r="N1194" s="126"/>
      <c r="O1194" s="126"/>
      <c r="P1194" s="126"/>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row>
    <row r="1195" ht="28.5" customHeight="1">
      <c r="A1195" s="197"/>
      <c r="B1195" s="198"/>
      <c r="C1195" s="199"/>
      <c r="D1195" s="198"/>
      <c r="E1195" s="198"/>
      <c r="F1195" s="125"/>
      <c r="G1195" s="200"/>
      <c r="H1195" s="126"/>
      <c r="I1195" s="126"/>
      <c r="J1195" s="198"/>
      <c r="K1195" s="126"/>
      <c r="L1195" s="126"/>
      <c r="M1195" s="126"/>
      <c r="N1195" s="126"/>
      <c r="O1195" s="126"/>
      <c r="P1195" s="126"/>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row>
    <row r="1196" ht="28.5" customHeight="1">
      <c r="A1196" s="197"/>
      <c r="B1196" s="198"/>
      <c r="C1196" s="199"/>
      <c r="D1196" s="198"/>
      <c r="E1196" s="198"/>
      <c r="F1196" s="125"/>
      <c r="G1196" s="200"/>
      <c r="H1196" s="126"/>
      <c r="I1196" s="126"/>
      <c r="J1196" s="198"/>
      <c r="K1196" s="126"/>
      <c r="L1196" s="126"/>
      <c r="M1196" s="126"/>
      <c r="N1196" s="126"/>
      <c r="O1196" s="126"/>
      <c r="P1196" s="126"/>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row>
    <row r="1197" ht="28.5" customHeight="1">
      <c r="A1197" s="197"/>
      <c r="B1197" s="198"/>
      <c r="C1197" s="199"/>
      <c r="D1197" s="198"/>
      <c r="E1197" s="198"/>
      <c r="F1197" s="125"/>
      <c r="G1197" s="200"/>
      <c r="H1197" s="126"/>
      <c r="I1197" s="126"/>
      <c r="J1197" s="198"/>
      <c r="K1197" s="126"/>
      <c r="L1197" s="126"/>
      <c r="M1197" s="126"/>
      <c r="N1197" s="126"/>
      <c r="O1197" s="126"/>
      <c r="P1197" s="126"/>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row>
    <row r="1198" ht="28.5" customHeight="1">
      <c r="A1198" s="197"/>
      <c r="B1198" s="198"/>
      <c r="C1198" s="199"/>
      <c r="D1198" s="198"/>
      <c r="E1198" s="198"/>
      <c r="F1198" s="125"/>
      <c r="G1198" s="200"/>
      <c r="H1198" s="126"/>
      <c r="I1198" s="126"/>
      <c r="J1198" s="198"/>
      <c r="K1198" s="126"/>
      <c r="L1198" s="126"/>
      <c r="M1198" s="126"/>
      <c r="N1198" s="126"/>
      <c r="O1198" s="126"/>
      <c r="P1198" s="126"/>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row>
    <row r="1199" ht="28.5" customHeight="1">
      <c r="A1199" s="197"/>
      <c r="B1199" s="198"/>
      <c r="C1199" s="199"/>
      <c r="D1199" s="198"/>
      <c r="E1199" s="198"/>
      <c r="F1199" s="125"/>
      <c r="G1199" s="200"/>
      <c r="H1199" s="126"/>
      <c r="I1199" s="126"/>
      <c r="J1199" s="198"/>
      <c r="K1199" s="126"/>
      <c r="L1199" s="126"/>
      <c r="M1199" s="126"/>
      <c r="N1199" s="126"/>
      <c r="O1199" s="126"/>
      <c r="P1199" s="126"/>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row>
    <row r="1200" ht="28.5" customHeight="1">
      <c r="A1200" s="197"/>
      <c r="B1200" s="198"/>
      <c r="C1200" s="199"/>
      <c r="D1200" s="198"/>
      <c r="E1200" s="198"/>
      <c r="F1200" s="125"/>
      <c r="G1200" s="200"/>
      <c r="H1200" s="126"/>
      <c r="I1200" s="126"/>
      <c r="J1200" s="198"/>
      <c r="K1200" s="126"/>
      <c r="L1200" s="126"/>
      <c r="M1200" s="126"/>
      <c r="N1200" s="126"/>
      <c r="O1200" s="126"/>
      <c r="P1200" s="126"/>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row>
    <row r="1201" ht="28.5" customHeight="1">
      <c r="A1201" s="197"/>
      <c r="B1201" s="198"/>
      <c r="C1201" s="199"/>
      <c r="D1201" s="198"/>
      <c r="E1201" s="198"/>
      <c r="F1201" s="125"/>
      <c r="G1201" s="200"/>
      <c r="H1201" s="126"/>
      <c r="I1201" s="126"/>
      <c r="J1201" s="198"/>
      <c r="K1201" s="126"/>
      <c r="L1201" s="126"/>
      <c r="M1201" s="126"/>
      <c r="N1201" s="126"/>
      <c r="O1201" s="126"/>
      <c r="P1201" s="126"/>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row>
    <row r="1202" ht="28.5" customHeight="1">
      <c r="A1202" s="197"/>
      <c r="B1202" s="198"/>
      <c r="C1202" s="199"/>
      <c r="D1202" s="198"/>
      <c r="E1202" s="198"/>
      <c r="F1202" s="125"/>
      <c r="G1202" s="200"/>
      <c r="H1202" s="126"/>
      <c r="I1202" s="126"/>
      <c r="J1202" s="198"/>
      <c r="K1202" s="126"/>
      <c r="L1202" s="126"/>
      <c r="M1202" s="126"/>
      <c r="N1202" s="126"/>
      <c r="O1202" s="126"/>
      <c r="P1202" s="126"/>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row>
    <row r="1203" ht="28.5" customHeight="1">
      <c r="A1203" s="197"/>
      <c r="B1203" s="198"/>
      <c r="C1203" s="199"/>
      <c r="D1203" s="198"/>
      <c r="E1203" s="198"/>
      <c r="F1203" s="125"/>
      <c r="G1203" s="200"/>
      <c r="H1203" s="126"/>
      <c r="I1203" s="126"/>
      <c r="J1203" s="198"/>
      <c r="K1203" s="126"/>
      <c r="L1203" s="126"/>
      <c r="M1203" s="126"/>
      <c r="N1203" s="126"/>
      <c r="O1203" s="126"/>
      <c r="P1203" s="126"/>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row>
    <row r="1204" ht="28.5" customHeight="1">
      <c r="A1204" s="197"/>
      <c r="B1204" s="198"/>
      <c r="C1204" s="199"/>
      <c r="D1204" s="198"/>
      <c r="E1204" s="198"/>
      <c r="F1204" s="125"/>
      <c r="G1204" s="200"/>
      <c r="H1204" s="126"/>
      <c r="I1204" s="126"/>
      <c r="J1204" s="198"/>
      <c r="K1204" s="126"/>
      <c r="L1204" s="126"/>
      <c r="M1204" s="126"/>
      <c r="N1204" s="126"/>
      <c r="O1204" s="126"/>
      <c r="P1204" s="126"/>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row>
    <row r="1205" ht="28.5" customHeight="1">
      <c r="A1205" s="197"/>
      <c r="B1205" s="198"/>
      <c r="C1205" s="199"/>
      <c r="D1205" s="198"/>
      <c r="E1205" s="198"/>
      <c r="F1205" s="125"/>
      <c r="G1205" s="200"/>
      <c r="H1205" s="126"/>
      <c r="I1205" s="126"/>
      <c r="J1205" s="198"/>
      <c r="K1205" s="126"/>
      <c r="L1205" s="126"/>
      <c r="M1205" s="126"/>
      <c r="N1205" s="126"/>
      <c r="O1205" s="126"/>
      <c r="P1205" s="126"/>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row>
    <row r="1206" ht="28.5" customHeight="1">
      <c r="A1206" s="197"/>
      <c r="B1206" s="198"/>
      <c r="C1206" s="199"/>
      <c r="D1206" s="198"/>
      <c r="E1206" s="198"/>
      <c r="F1206" s="125"/>
      <c r="G1206" s="200"/>
      <c r="H1206" s="126"/>
      <c r="I1206" s="126"/>
      <c r="J1206" s="198"/>
      <c r="K1206" s="126"/>
      <c r="L1206" s="126"/>
      <c r="M1206" s="126"/>
      <c r="N1206" s="126"/>
      <c r="O1206" s="126"/>
      <c r="P1206" s="126"/>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row>
    <row r="1207" ht="28.5" customHeight="1">
      <c r="A1207" s="197"/>
      <c r="B1207" s="198"/>
      <c r="C1207" s="199"/>
      <c r="D1207" s="198"/>
      <c r="E1207" s="198"/>
      <c r="F1207" s="125"/>
      <c r="G1207" s="200"/>
      <c r="H1207" s="126"/>
      <c r="I1207" s="126"/>
      <c r="J1207" s="198"/>
      <c r="K1207" s="126"/>
      <c r="L1207" s="126"/>
      <c r="M1207" s="126"/>
      <c r="N1207" s="126"/>
      <c r="O1207" s="126"/>
      <c r="P1207" s="126"/>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row>
    <row r="1208" ht="28.5" customHeight="1">
      <c r="A1208" s="197"/>
      <c r="B1208" s="198"/>
      <c r="C1208" s="199"/>
      <c r="D1208" s="198"/>
      <c r="E1208" s="198"/>
      <c r="F1208" s="125"/>
      <c r="G1208" s="200"/>
      <c r="H1208" s="126"/>
      <c r="I1208" s="126"/>
      <c r="J1208" s="198"/>
      <c r="K1208" s="126"/>
      <c r="L1208" s="126"/>
      <c r="M1208" s="126"/>
      <c r="N1208" s="126"/>
      <c r="O1208" s="126"/>
      <c r="P1208" s="126"/>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row>
    <row r="1209" ht="28.5" customHeight="1">
      <c r="A1209" s="197"/>
      <c r="B1209" s="198"/>
      <c r="C1209" s="199"/>
      <c r="D1209" s="198"/>
      <c r="E1209" s="198"/>
      <c r="F1209" s="125"/>
      <c r="G1209" s="200"/>
      <c r="H1209" s="126"/>
      <c r="I1209" s="126"/>
      <c r="J1209" s="198"/>
      <c r="K1209" s="126"/>
      <c r="L1209" s="126"/>
      <c r="M1209" s="126"/>
      <c r="N1209" s="126"/>
      <c r="O1209" s="126"/>
      <c r="P1209" s="126"/>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row>
    <row r="1210" ht="28.5" customHeight="1">
      <c r="A1210" s="197"/>
      <c r="B1210" s="198"/>
      <c r="C1210" s="199"/>
      <c r="D1210" s="198"/>
      <c r="E1210" s="198"/>
      <c r="F1210" s="125"/>
      <c r="G1210" s="200"/>
      <c r="H1210" s="126"/>
      <c r="I1210" s="126"/>
      <c r="J1210" s="198"/>
      <c r="K1210" s="126"/>
      <c r="L1210" s="126"/>
      <c r="M1210" s="126"/>
      <c r="N1210" s="126"/>
      <c r="O1210" s="126"/>
      <c r="P1210" s="126"/>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row>
    <row r="1211" ht="28.5" customHeight="1">
      <c r="A1211" s="197"/>
      <c r="B1211" s="198"/>
      <c r="C1211" s="199"/>
      <c r="D1211" s="198"/>
      <c r="E1211" s="198"/>
      <c r="F1211" s="125"/>
      <c r="G1211" s="200"/>
      <c r="H1211" s="126"/>
      <c r="I1211" s="126"/>
      <c r="J1211" s="198"/>
      <c r="K1211" s="126"/>
      <c r="L1211" s="126"/>
      <c r="M1211" s="126"/>
      <c r="N1211" s="126"/>
      <c r="O1211" s="126"/>
      <c r="P1211" s="126"/>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row>
    <row r="1212" ht="28.5" customHeight="1">
      <c r="A1212" s="197"/>
      <c r="B1212" s="198"/>
      <c r="C1212" s="199"/>
      <c r="D1212" s="198"/>
      <c r="E1212" s="198"/>
      <c r="F1212" s="125"/>
      <c r="G1212" s="200"/>
      <c r="H1212" s="126"/>
      <c r="I1212" s="126"/>
      <c r="J1212" s="198"/>
      <c r="K1212" s="126"/>
      <c r="L1212" s="126"/>
      <c r="M1212" s="126"/>
      <c r="N1212" s="126"/>
      <c r="O1212" s="126"/>
      <c r="P1212" s="126"/>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row>
    <row r="1213" ht="28.5" customHeight="1">
      <c r="A1213" s="197"/>
      <c r="B1213" s="198"/>
      <c r="C1213" s="199"/>
      <c r="D1213" s="198"/>
      <c r="E1213" s="198"/>
      <c r="F1213" s="125"/>
      <c r="G1213" s="200"/>
      <c r="H1213" s="126"/>
      <c r="I1213" s="126"/>
      <c r="J1213" s="198"/>
      <c r="K1213" s="126"/>
      <c r="L1213" s="126"/>
      <c r="M1213" s="126"/>
      <c r="N1213" s="126"/>
      <c r="O1213" s="126"/>
      <c r="P1213" s="126"/>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row>
    <row r="1214" ht="28.5" customHeight="1">
      <c r="A1214" s="197"/>
      <c r="B1214" s="198"/>
      <c r="C1214" s="199"/>
      <c r="D1214" s="198"/>
      <c r="E1214" s="198"/>
      <c r="F1214" s="125"/>
      <c r="G1214" s="200"/>
      <c r="H1214" s="126"/>
      <c r="I1214" s="126"/>
      <c r="J1214" s="198"/>
      <c r="K1214" s="126"/>
      <c r="L1214" s="126"/>
      <c r="M1214" s="126"/>
      <c r="N1214" s="126"/>
      <c r="O1214" s="126"/>
      <c r="P1214" s="126"/>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row>
    <row r="1215" ht="28.5" customHeight="1">
      <c r="A1215" s="197"/>
      <c r="B1215" s="198"/>
      <c r="C1215" s="199"/>
      <c r="D1215" s="198"/>
      <c r="E1215" s="198"/>
      <c r="F1215" s="125"/>
      <c r="G1215" s="200"/>
      <c r="H1215" s="126"/>
      <c r="I1215" s="126"/>
      <c r="J1215" s="198"/>
      <c r="K1215" s="126"/>
      <c r="L1215" s="126"/>
      <c r="M1215" s="126"/>
      <c r="N1215" s="126"/>
      <c r="O1215" s="126"/>
      <c r="P1215" s="126"/>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row>
    <row r="1216" ht="28.5" customHeight="1">
      <c r="A1216" s="197"/>
      <c r="B1216" s="198"/>
      <c r="C1216" s="199"/>
      <c r="D1216" s="198"/>
      <c r="E1216" s="198"/>
      <c r="F1216" s="125"/>
      <c r="G1216" s="200"/>
      <c r="H1216" s="126"/>
      <c r="I1216" s="126"/>
      <c r="J1216" s="198"/>
      <c r="K1216" s="126"/>
      <c r="L1216" s="126"/>
      <c r="M1216" s="126"/>
      <c r="N1216" s="126"/>
      <c r="O1216" s="126"/>
      <c r="P1216" s="126"/>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row>
    <row r="1217" ht="28.5" customHeight="1">
      <c r="A1217" s="197"/>
      <c r="B1217" s="198"/>
      <c r="C1217" s="199"/>
      <c r="D1217" s="198"/>
      <c r="E1217" s="198"/>
      <c r="F1217" s="125"/>
      <c r="G1217" s="200"/>
      <c r="H1217" s="126"/>
      <c r="I1217" s="126"/>
      <c r="J1217" s="198"/>
      <c r="K1217" s="126"/>
      <c r="L1217" s="126"/>
      <c r="M1217" s="126"/>
      <c r="N1217" s="126"/>
      <c r="O1217" s="126"/>
      <c r="P1217" s="126"/>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row>
    <row r="1218" ht="28.5" customHeight="1">
      <c r="A1218" s="197"/>
      <c r="B1218" s="198"/>
      <c r="C1218" s="199"/>
      <c r="D1218" s="198"/>
      <c r="E1218" s="198"/>
      <c r="F1218" s="125"/>
      <c r="G1218" s="200"/>
      <c r="H1218" s="126"/>
      <c r="I1218" s="126"/>
      <c r="J1218" s="198"/>
      <c r="K1218" s="126"/>
      <c r="L1218" s="126"/>
      <c r="M1218" s="126"/>
      <c r="N1218" s="126"/>
      <c r="O1218" s="126"/>
      <c r="P1218" s="126"/>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row>
    <row r="1219" ht="28.5" customHeight="1">
      <c r="A1219" s="197"/>
      <c r="B1219" s="198"/>
      <c r="C1219" s="199"/>
      <c r="D1219" s="198"/>
      <c r="E1219" s="198"/>
      <c r="F1219" s="125"/>
      <c r="G1219" s="200"/>
      <c r="H1219" s="126"/>
      <c r="I1219" s="126"/>
      <c r="J1219" s="198"/>
      <c r="K1219" s="126"/>
      <c r="L1219" s="126"/>
      <c r="M1219" s="126"/>
      <c r="N1219" s="126"/>
      <c r="O1219" s="126"/>
      <c r="P1219" s="126"/>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row>
    <row r="1220" ht="28.5" customHeight="1">
      <c r="A1220" s="197"/>
      <c r="B1220" s="198"/>
      <c r="C1220" s="199"/>
      <c r="D1220" s="198"/>
      <c r="E1220" s="198"/>
      <c r="F1220" s="125"/>
      <c r="G1220" s="200"/>
      <c r="H1220" s="126"/>
      <c r="I1220" s="126"/>
      <c r="J1220" s="198"/>
      <c r="K1220" s="126"/>
      <c r="L1220" s="126"/>
      <c r="M1220" s="126"/>
      <c r="N1220" s="126"/>
      <c r="O1220" s="126"/>
      <c r="P1220" s="126"/>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row>
    <row r="1221" ht="28.5" customHeight="1">
      <c r="A1221" s="197"/>
      <c r="B1221" s="198"/>
      <c r="C1221" s="199"/>
      <c r="D1221" s="198"/>
      <c r="E1221" s="198"/>
      <c r="F1221" s="125"/>
      <c r="G1221" s="200"/>
      <c r="H1221" s="126"/>
      <c r="I1221" s="126"/>
      <c r="J1221" s="198"/>
      <c r="K1221" s="126"/>
      <c r="L1221" s="126"/>
      <c r="M1221" s="126"/>
      <c r="N1221" s="126"/>
      <c r="O1221" s="126"/>
      <c r="P1221" s="126"/>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row>
    <row r="1222" ht="28.5" customHeight="1">
      <c r="A1222" s="197"/>
      <c r="B1222" s="198"/>
      <c r="C1222" s="199"/>
      <c r="D1222" s="198"/>
      <c r="E1222" s="198"/>
      <c r="F1222" s="125"/>
      <c r="G1222" s="200"/>
      <c r="H1222" s="126"/>
      <c r="I1222" s="126"/>
      <c r="J1222" s="198"/>
      <c r="K1222" s="126"/>
      <c r="L1222" s="126"/>
      <c r="M1222" s="126"/>
      <c r="N1222" s="126"/>
      <c r="O1222" s="126"/>
      <c r="P1222" s="126"/>
      <c r="Q1222" s="138"/>
      <c r="R1222" s="138"/>
      <c r="S1222" s="138"/>
      <c r="T1222" s="138"/>
      <c r="U1222" s="138"/>
      <c r="V1222" s="138"/>
      <c r="W1222" s="138"/>
      <c r="X1222" s="138"/>
      <c r="Y1222" s="138"/>
      <c r="Z1222" s="138"/>
      <c r="AA1222" s="138"/>
      <c r="AB1222" s="138"/>
      <c r="AC1222" s="138"/>
      <c r="AD1222" s="138"/>
      <c r="AE1222" s="138"/>
      <c r="AF1222" s="138"/>
      <c r="AG1222" s="138"/>
      <c r="AH1222" s="138"/>
      <c r="AI1222" s="138"/>
      <c r="AJ1222" s="138"/>
    </row>
    <row r="1223" ht="28.5" customHeight="1">
      <c r="A1223" s="197"/>
      <c r="B1223" s="198"/>
      <c r="C1223" s="199"/>
      <c r="D1223" s="198"/>
      <c r="E1223" s="198"/>
      <c r="F1223" s="125"/>
      <c r="G1223" s="200"/>
      <c r="H1223" s="126"/>
      <c r="I1223" s="126"/>
      <c r="J1223" s="198"/>
      <c r="K1223" s="126"/>
      <c r="L1223" s="126"/>
      <c r="M1223" s="126"/>
      <c r="N1223" s="126"/>
      <c r="O1223" s="126"/>
      <c r="P1223" s="126"/>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row>
    <row r="1224" ht="28.5" customHeight="1">
      <c r="A1224" s="197"/>
      <c r="B1224" s="198"/>
      <c r="C1224" s="199"/>
      <c r="D1224" s="198"/>
      <c r="E1224" s="198"/>
      <c r="F1224" s="125"/>
      <c r="G1224" s="200"/>
      <c r="H1224" s="126"/>
      <c r="I1224" s="126"/>
      <c r="J1224" s="198"/>
      <c r="K1224" s="126"/>
      <c r="L1224" s="126"/>
      <c r="M1224" s="126"/>
      <c r="N1224" s="126"/>
      <c r="O1224" s="126"/>
      <c r="P1224" s="126"/>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row>
    <row r="1225" ht="28.5" customHeight="1">
      <c r="A1225" s="197"/>
      <c r="B1225" s="198"/>
      <c r="C1225" s="199"/>
      <c r="D1225" s="198"/>
      <c r="E1225" s="198"/>
      <c r="F1225" s="125"/>
      <c r="G1225" s="200"/>
      <c r="H1225" s="126"/>
      <c r="I1225" s="126"/>
      <c r="J1225" s="198"/>
      <c r="K1225" s="126"/>
      <c r="L1225" s="126"/>
      <c r="M1225" s="126"/>
      <c r="N1225" s="126"/>
      <c r="O1225" s="126"/>
      <c r="P1225" s="126"/>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row>
    <row r="1226" ht="28.5" customHeight="1">
      <c r="A1226" s="197"/>
      <c r="B1226" s="198"/>
      <c r="C1226" s="199"/>
      <c r="D1226" s="198"/>
      <c r="E1226" s="198"/>
      <c r="F1226" s="125"/>
      <c r="G1226" s="200"/>
      <c r="H1226" s="126"/>
      <c r="I1226" s="126"/>
      <c r="J1226" s="198"/>
      <c r="K1226" s="126"/>
      <c r="L1226" s="126"/>
      <c r="M1226" s="126"/>
      <c r="N1226" s="126"/>
      <c r="O1226" s="126"/>
      <c r="P1226" s="126"/>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row>
    <row r="1227" ht="28.5" customHeight="1">
      <c r="A1227" s="197"/>
      <c r="B1227" s="198"/>
      <c r="C1227" s="199"/>
      <c r="D1227" s="198"/>
      <c r="E1227" s="198"/>
      <c r="F1227" s="125"/>
      <c r="G1227" s="200"/>
      <c r="H1227" s="126"/>
      <c r="I1227" s="126"/>
      <c r="J1227" s="198"/>
      <c r="K1227" s="126"/>
      <c r="L1227" s="126"/>
      <c r="M1227" s="126"/>
      <c r="N1227" s="126"/>
      <c r="O1227" s="126"/>
      <c r="P1227" s="126"/>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row>
    <row r="1228" ht="28.5" customHeight="1">
      <c r="A1228" s="197"/>
      <c r="B1228" s="198"/>
      <c r="C1228" s="199"/>
      <c r="D1228" s="198"/>
      <c r="E1228" s="198"/>
      <c r="F1228" s="125"/>
      <c r="G1228" s="200"/>
      <c r="H1228" s="126"/>
      <c r="I1228" s="126"/>
      <c r="J1228" s="198"/>
      <c r="K1228" s="126"/>
      <c r="L1228" s="126"/>
      <c r="M1228" s="126"/>
      <c r="N1228" s="126"/>
      <c r="O1228" s="126"/>
      <c r="P1228" s="126"/>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row>
    <row r="1229" ht="28.5" customHeight="1">
      <c r="A1229" s="197"/>
      <c r="B1229" s="198"/>
      <c r="C1229" s="199"/>
      <c r="D1229" s="198"/>
      <c r="E1229" s="198"/>
      <c r="F1229" s="125"/>
      <c r="G1229" s="200"/>
      <c r="H1229" s="126"/>
      <c r="I1229" s="126"/>
      <c r="J1229" s="198"/>
      <c r="K1229" s="126"/>
      <c r="L1229" s="126"/>
      <c r="M1229" s="126"/>
      <c r="N1229" s="126"/>
      <c r="O1229" s="126"/>
      <c r="P1229" s="126"/>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row>
    <row r="1230" ht="28.5" customHeight="1">
      <c r="A1230" s="197"/>
      <c r="B1230" s="198"/>
      <c r="C1230" s="199"/>
      <c r="D1230" s="198"/>
      <c r="E1230" s="198"/>
      <c r="F1230" s="125"/>
      <c r="G1230" s="200"/>
      <c r="H1230" s="126"/>
      <c r="I1230" s="126"/>
      <c r="J1230" s="198"/>
      <c r="K1230" s="126"/>
      <c r="L1230" s="126"/>
      <c r="M1230" s="126"/>
      <c r="N1230" s="126"/>
      <c r="O1230" s="126"/>
      <c r="P1230" s="126"/>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row>
    <row r="1231" ht="28.5" customHeight="1">
      <c r="A1231" s="197"/>
      <c r="B1231" s="198"/>
      <c r="C1231" s="199"/>
      <c r="D1231" s="198"/>
      <c r="E1231" s="198"/>
      <c r="F1231" s="125"/>
      <c r="G1231" s="200"/>
      <c r="H1231" s="126"/>
      <c r="I1231" s="126"/>
      <c r="J1231" s="198"/>
      <c r="K1231" s="126"/>
      <c r="L1231" s="126"/>
      <c r="M1231" s="126"/>
      <c r="N1231" s="126"/>
      <c r="O1231" s="126"/>
      <c r="P1231" s="126"/>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row>
    <row r="1232" ht="28.5" customHeight="1">
      <c r="A1232" s="197"/>
      <c r="B1232" s="198"/>
      <c r="C1232" s="199"/>
      <c r="D1232" s="198"/>
      <c r="E1232" s="198"/>
      <c r="F1232" s="125"/>
      <c r="G1232" s="200"/>
      <c r="H1232" s="126"/>
      <c r="I1232" s="126"/>
      <c r="J1232" s="198"/>
      <c r="K1232" s="126"/>
      <c r="L1232" s="126"/>
      <c r="M1232" s="126"/>
      <c r="N1232" s="126"/>
      <c r="O1232" s="126"/>
      <c r="P1232" s="126"/>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row>
    <row r="1233" ht="28.5" customHeight="1">
      <c r="A1233" s="197"/>
      <c r="B1233" s="198"/>
      <c r="C1233" s="199"/>
      <c r="D1233" s="198"/>
      <c r="E1233" s="198"/>
      <c r="F1233" s="125"/>
      <c r="G1233" s="200"/>
      <c r="H1233" s="126"/>
      <c r="I1233" s="126"/>
      <c r="J1233" s="198"/>
      <c r="K1233" s="126"/>
      <c r="L1233" s="126"/>
      <c r="M1233" s="126"/>
      <c r="N1233" s="126"/>
      <c r="O1233" s="126"/>
      <c r="P1233" s="126"/>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row>
    <row r="1234" ht="28.5" customHeight="1">
      <c r="A1234" s="197"/>
      <c r="B1234" s="198"/>
      <c r="C1234" s="199"/>
      <c r="D1234" s="198"/>
      <c r="E1234" s="198"/>
      <c r="F1234" s="125"/>
      <c r="G1234" s="200"/>
      <c r="H1234" s="126"/>
      <c r="I1234" s="126"/>
      <c r="J1234" s="198"/>
      <c r="K1234" s="126"/>
      <c r="L1234" s="126"/>
      <c r="M1234" s="126"/>
      <c r="N1234" s="126"/>
      <c r="O1234" s="126"/>
      <c r="P1234" s="126"/>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row>
    <row r="1235" ht="28.5" customHeight="1">
      <c r="A1235" s="197"/>
      <c r="B1235" s="198"/>
      <c r="C1235" s="199"/>
      <c r="D1235" s="198"/>
      <c r="E1235" s="198"/>
      <c r="F1235" s="125"/>
      <c r="G1235" s="200"/>
      <c r="H1235" s="126"/>
      <c r="I1235" s="126"/>
      <c r="J1235" s="198"/>
      <c r="K1235" s="126"/>
      <c r="L1235" s="126"/>
      <c r="M1235" s="126"/>
      <c r="N1235" s="126"/>
      <c r="O1235" s="126"/>
      <c r="P1235" s="126"/>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row>
    <row r="1236" ht="28.5" customHeight="1">
      <c r="A1236" s="197"/>
      <c r="B1236" s="198"/>
      <c r="C1236" s="199"/>
      <c r="D1236" s="198"/>
      <c r="E1236" s="198"/>
      <c r="F1236" s="125"/>
      <c r="G1236" s="200"/>
      <c r="H1236" s="126"/>
      <c r="I1236" s="126"/>
      <c r="J1236" s="198"/>
      <c r="K1236" s="126"/>
      <c r="L1236" s="126"/>
      <c r="M1236" s="126"/>
      <c r="N1236" s="126"/>
      <c r="O1236" s="126"/>
      <c r="P1236" s="126"/>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row>
    <row r="1237" ht="28.5" customHeight="1">
      <c r="A1237" s="197"/>
      <c r="B1237" s="198"/>
      <c r="C1237" s="199"/>
      <c r="D1237" s="198"/>
      <c r="E1237" s="198"/>
      <c r="F1237" s="125"/>
      <c r="G1237" s="200"/>
      <c r="H1237" s="126"/>
      <c r="I1237" s="126"/>
      <c r="J1237" s="198"/>
      <c r="K1237" s="126"/>
      <c r="L1237" s="126"/>
      <c r="M1237" s="126"/>
      <c r="N1237" s="126"/>
      <c r="O1237" s="126"/>
      <c r="P1237" s="126"/>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row>
    <row r="1238" ht="28.5" customHeight="1">
      <c r="A1238" s="197"/>
      <c r="B1238" s="198"/>
      <c r="C1238" s="199"/>
      <c r="D1238" s="198"/>
      <c r="E1238" s="198"/>
      <c r="F1238" s="125"/>
      <c r="G1238" s="200"/>
      <c r="H1238" s="126"/>
      <c r="I1238" s="126"/>
      <c r="J1238" s="198"/>
      <c r="K1238" s="126"/>
      <c r="L1238" s="126"/>
      <c r="M1238" s="126"/>
      <c r="N1238" s="126"/>
      <c r="O1238" s="126"/>
      <c r="P1238" s="126"/>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row>
    <row r="1239" ht="28.5" customHeight="1">
      <c r="A1239" s="197"/>
      <c r="B1239" s="198"/>
      <c r="C1239" s="199"/>
      <c r="D1239" s="198"/>
      <c r="E1239" s="198"/>
      <c r="F1239" s="125"/>
      <c r="G1239" s="200"/>
      <c r="H1239" s="126"/>
      <c r="I1239" s="126"/>
      <c r="J1239" s="198"/>
      <c r="K1239" s="126"/>
      <c r="L1239" s="126"/>
      <c r="M1239" s="126"/>
      <c r="N1239" s="126"/>
      <c r="O1239" s="126"/>
      <c r="P1239" s="126"/>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row>
    <row r="1240" ht="28.5" customHeight="1">
      <c r="A1240" s="197"/>
      <c r="B1240" s="198"/>
      <c r="C1240" s="199"/>
      <c r="D1240" s="198"/>
      <c r="E1240" s="198"/>
      <c r="F1240" s="125"/>
      <c r="G1240" s="200"/>
      <c r="H1240" s="126"/>
      <c r="I1240" s="126"/>
      <c r="J1240" s="198"/>
      <c r="K1240" s="126"/>
      <c r="L1240" s="126"/>
      <c r="M1240" s="126"/>
      <c r="N1240" s="126"/>
      <c r="O1240" s="126"/>
      <c r="P1240" s="126"/>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row>
    <row r="1241" ht="28.5" customHeight="1">
      <c r="A1241" s="197"/>
      <c r="B1241" s="198"/>
      <c r="C1241" s="199"/>
      <c r="D1241" s="198"/>
      <c r="E1241" s="198"/>
      <c r="F1241" s="125"/>
      <c r="G1241" s="200"/>
      <c r="H1241" s="126"/>
      <c r="I1241" s="126"/>
      <c r="J1241" s="198"/>
      <c r="K1241" s="126"/>
      <c r="L1241" s="126"/>
      <c r="M1241" s="126"/>
      <c r="N1241" s="126"/>
      <c r="O1241" s="126"/>
      <c r="P1241" s="126"/>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row>
    <row r="1242" ht="28.5" customHeight="1">
      <c r="A1242" s="197"/>
      <c r="B1242" s="198"/>
      <c r="C1242" s="199"/>
      <c r="D1242" s="198"/>
      <c r="E1242" s="198"/>
      <c r="F1242" s="125"/>
      <c r="G1242" s="200"/>
      <c r="H1242" s="126"/>
      <c r="I1242" s="126"/>
      <c r="J1242" s="198"/>
      <c r="K1242" s="126"/>
      <c r="L1242" s="126"/>
      <c r="M1242" s="126"/>
      <c r="N1242" s="126"/>
      <c r="O1242" s="126"/>
      <c r="P1242" s="126"/>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row>
    <row r="1243" ht="28.5" customHeight="1">
      <c r="A1243" s="197"/>
      <c r="B1243" s="198"/>
      <c r="C1243" s="199"/>
      <c r="D1243" s="198"/>
      <c r="E1243" s="198"/>
      <c r="F1243" s="125"/>
      <c r="G1243" s="200"/>
      <c r="H1243" s="126"/>
      <c r="I1243" s="126"/>
      <c r="J1243" s="198"/>
      <c r="K1243" s="126"/>
      <c r="L1243" s="126"/>
      <c r="M1243" s="126"/>
      <c r="N1243" s="126"/>
      <c r="O1243" s="126"/>
      <c r="P1243" s="126"/>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row>
    <row r="1244" ht="28.5" customHeight="1">
      <c r="A1244" s="197"/>
      <c r="B1244" s="198"/>
      <c r="C1244" s="199"/>
      <c r="D1244" s="198"/>
      <c r="E1244" s="198"/>
      <c r="F1244" s="125"/>
      <c r="G1244" s="200"/>
      <c r="H1244" s="126"/>
      <c r="I1244" s="126"/>
      <c r="J1244" s="198"/>
      <c r="K1244" s="126"/>
      <c r="L1244" s="126"/>
      <c r="M1244" s="126"/>
      <c r="N1244" s="126"/>
      <c r="O1244" s="126"/>
      <c r="P1244" s="126"/>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row>
    <row r="1245" ht="28.5" customHeight="1">
      <c r="A1245" s="197"/>
      <c r="B1245" s="198"/>
      <c r="C1245" s="199"/>
      <c r="D1245" s="198"/>
      <c r="E1245" s="198"/>
      <c r="F1245" s="125"/>
      <c r="G1245" s="200"/>
      <c r="H1245" s="126"/>
      <c r="I1245" s="126"/>
      <c r="J1245" s="198"/>
      <c r="K1245" s="126"/>
      <c r="L1245" s="126"/>
      <c r="M1245" s="126"/>
      <c r="N1245" s="126"/>
      <c r="O1245" s="126"/>
      <c r="P1245" s="126"/>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row>
    <row r="1246" ht="28.5" customHeight="1">
      <c r="A1246" s="197"/>
      <c r="B1246" s="198"/>
      <c r="C1246" s="199"/>
      <c r="D1246" s="198"/>
      <c r="E1246" s="198"/>
      <c r="F1246" s="125"/>
      <c r="G1246" s="200"/>
      <c r="H1246" s="126"/>
      <c r="I1246" s="126"/>
      <c r="J1246" s="198"/>
      <c r="K1246" s="126"/>
      <c r="L1246" s="126"/>
      <c r="M1246" s="126"/>
      <c r="N1246" s="126"/>
      <c r="O1246" s="126"/>
      <c r="P1246" s="126"/>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row>
    <row r="1247" ht="28.5" customHeight="1">
      <c r="A1247" s="197"/>
      <c r="B1247" s="198"/>
      <c r="C1247" s="199"/>
      <c r="D1247" s="198"/>
      <c r="E1247" s="198"/>
      <c r="F1247" s="125"/>
      <c r="G1247" s="200"/>
      <c r="H1247" s="126"/>
      <c r="I1247" s="126"/>
      <c r="J1247" s="198"/>
      <c r="K1247" s="126"/>
      <c r="L1247" s="126"/>
      <c r="M1247" s="126"/>
      <c r="N1247" s="126"/>
      <c r="O1247" s="126"/>
      <c r="P1247" s="126"/>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row>
    <row r="1248" ht="28.5" customHeight="1">
      <c r="A1248" s="197"/>
      <c r="B1248" s="198"/>
      <c r="C1248" s="199"/>
      <c r="D1248" s="198"/>
      <c r="E1248" s="198"/>
      <c r="F1248" s="125"/>
      <c r="G1248" s="200"/>
      <c r="H1248" s="126"/>
      <c r="I1248" s="126"/>
      <c r="J1248" s="198"/>
      <c r="K1248" s="126"/>
      <c r="L1248" s="126"/>
      <c r="M1248" s="126"/>
      <c r="N1248" s="126"/>
      <c r="O1248" s="126"/>
      <c r="P1248" s="126"/>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row>
    <row r="1249" ht="28.5" customHeight="1">
      <c r="A1249" s="197"/>
      <c r="B1249" s="198"/>
      <c r="C1249" s="199"/>
      <c r="D1249" s="198"/>
      <c r="E1249" s="198"/>
      <c r="F1249" s="125"/>
      <c r="G1249" s="200"/>
      <c r="H1249" s="126"/>
      <c r="I1249" s="126"/>
      <c r="J1249" s="198"/>
      <c r="K1249" s="126"/>
      <c r="L1249" s="126"/>
      <c r="M1249" s="126"/>
      <c r="N1249" s="126"/>
      <c r="O1249" s="126"/>
      <c r="P1249" s="126"/>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row>
    <row r="1250" ht="28.5" customHeight="1">
      <c r="A1250" s="197"/>
      <c r="B1250" s="198"/>
      <c r="C1250" s="199"/>
      <c r="D1250" s="198"/>
      <c r="E1250" s="198"/>
      <c r="F1250" s="125"/>
      <c r="G1250" s="200"/>
      <c r="H1250" s="126"/>
      <c r="I1250" s="126"/>
      <c r="J1250" s="198"/>
      <c r="K1250" s="126"/>
      <c r="L1250" s="126"/>
      <c r="M1250" s="126"/>
      <c r="N1250" s="126"/>
      <c r="O1250" s="126"/>
      <c r="P1250" s="126"/>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row>
    <row r="1251" ht="28.5" customHeight="1">
      <c r="A1251" s="197"/>
      <c r="B1251" s="198"/>
      <c r="C1251" s="199"/>
      <c r="D1251" s="198"/>
      <c r="E1251" s="198"/>
      <c r="F1251" s="125"/>
      <c r="G1251" s="200"/>
      <c r="H1251" s="126"/>
      <c r="I1251" s="126"/>
      <c r="J1251" s="198"/>
      <c r="K1251" s="126"/>
      <c r="L1251" s="126"/>
      <c r="M1251" s="126"/>
      <c r="N1251" s="126"/>
      <c r="O1251" s="126"/>
      <c r="P1251" s="126"/>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row>
    <row r="1252" ht="28.5" customHeight="1">
      <c r="A1252" s="197"/>
      <c r="B1252" s="198"/>
      <c r="C1252" s="199"/>
      <c r="D1252" s="198"/>
      <c r="E1252" s="198"/>
      <c r="F1252" s="125"/>
      <c r="G1252" s="200"/>
      <c r="H1252" s="126"/>
      <c r="I1252" s="126"/>
      <c r="J1252" s="198"/>
      <c r="K1252" s="126"/>
      <c r="L1252" s="126"/>
      <c r="M1252" s="126"/>
      <c r="N1252" s="126"/>
      <c r="O1252" s="126"/>
      <c r="P1252" s="126"/>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row>
    <row r="1253" ht="28.5" customHeight="1">
      <c r="A1253" s="197"/>
      <c r="B1253" s="198"/>
      <c r="C1253" s="199"/>
      <c r="D1253" s="198"/>
      <c r="E1253" s="198"/>
      <c r="F1253" s="125"/>
      <c r="G1253" s="200"/>
      <c r="H1253" s="126"/>
      <c r="I1253" s="126"/>
      <c r="J1253" s="198"/>
      <c r="K1253" s="126"/>
      <c r="L1253" s="126"/>
      <c r="M1253" s="126"/>
      <c r="N1253" s="126"/>
      <c r="O1253" s="126"/>
      <c r="P1253" s="126"/>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row>
    <row r="1254" ht="28.5" customHeight="1">
      <c r="A1254" s="197"/>
      <c r="B1254" s="198"/>
      <c r="C1254" s="199"/>
      <c r="D1254" s="198"/>
      <c r="E1254" s="198"/>
      <c r="F1254" s="125"/>
      <c r="G1254" s="200"/>
      <c r="H1254" s="126"/>
      <c r="I1254" s="126"/>
      <c r="J1254" s="198"/>
      <c r="K1254" s="126"/>
      <c r="L1254" s="126"/>
      <c r="M1254" s="126"/>
      <c r="N1254" s="126"/>
      <c r="O1254" s="126"/>
      <c r="P1254" s="126"/>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row>
    <row r="1255" ht="28.5" customHeight="1">
      <c r="A1255" s="197"/>
      <c r="B1255" s="198"/>
      <c r="C1255" s="199"/>
      <c r="D1255" s="198"/>
      <c r="E1255" s="198"/>
      <c r="F1255" s="125"/>
      <c r="G1255" s="200"/>
      <c r="H1255" s="126"/>
      <c r="I1255" s="126"/>
      <c r="J1255" s="198"/>
      <c r="K1255" s="126"/>
      <c r="L1255" s="126"/>
      <c r="M1255" s="126"/>
      <c r="N1255" s="126"/>
      <c r="O1255" s="126"/>
      <c r="P1255" s="126"/>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row>
    <row r="1256" ht="28.5" customHeight="1">
      <c r="A1256" s="197"/>
      <c r="B1256" s="198"/>
      <c r="C1256" s="199"/>
      <c r="D1256" s="198"/>
      <c r="E1256" s="198"/>
      <c r="F1256" s="125"/>
      <c r="G1256" s="200"/>
      <c r="H1256" s="126"/>
      <c r="I1256" s="126"/>
      <c r="J1256" s="198"/>
      <c r="K1256" s="126"/>
      <c r="L1256" s="126"/>
      <c r="M1256" s="126"/>
      <c r="N1256" s="126"/>
      <c r="O1256" s="126"/>
      <c r="P1256" s="126"/>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row>
    <row r="1257" ht="28.5" customHeight="1">
      <c r="A1257" s="197"/>
      <c r="B1257" s="198"/>
      <c r="C1257" s="199"/>
      <c r="D1257" s="198"/>
      <c r="E1257" s="198"/>
      <c r="F1257" s="125"/>
      <c r="G1257" s="200"/>
      <c r="H1257" s="126"/>
      <c r="I1257" s="126"/>
      <c r="J1257" s="198"/>
      <c r="K1257" s="126"/>
      <c r="L1257" s="126"/>
      <c r="M1257" s="126"/>
      <c r="N1257" s="126"/>
      <c r="O1257" s="126"/>
      <c r="P1257" s="126"/>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row>
    <row r="1258" ht="28.5" customHeight="1">
      <c r="A1258" s="197"/>
      <c r="B1258" s="198"/>
      <c r="C1258" s="199"/>
      <c r="D1258" s="198"/>
      <c r="E1258" s="198"/>
      <c r="F1258" s="125"/>
      <c r="G1258" s="200"/>
      <c r="H1258" s="126"/>
      <c r="I1258" s="126"/>
      <c r="J1258" s="198"/>
      <c r="K1258" s="126"/>
      <c r="L1258" s="126"/>
      <c r="M1258" s="126"/>
      <c r="N1258" s="126"/>
      <c r="O1258" s="126"/>
      <c r="P1258" s="126"/>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row>
    <row r="1259" ht="28.5" customHeight="1">
      <c r="A1259" s="197"/>
      <c r="B1259" s="198"/>
      <c r="C1259" s="199"/>
      <c r="D1259" s="198"/>
      <c r="E1259" s="198"/>
      <c r="F1259" s="125"/>
      <c r="G1259" s="200"/>
      <c r="H1259" s="126"/>
      <c r="I1259" s="126"/>
      <c r="J1259" s="198"/>
      <c r="K1259" s="126"/>
      <c r="L1259" s="126"/>
      <c r="M1259" s="126"/>
      <c r="N1259" s="126"/>
      <c r="O1259" s="126"/>
      <c r="P1259" s="126"/>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row>
    <row r="1260" ht="28.5" customHeight="1">
      <c r="A1260" s="197"/>
      <c r="B1260" s="198"/>
      <c r="C1260" s="199"/>
      <c r="D1260" s="198"/>
      <c r="E1260" s="198"/>
      <c r="F1260" s="125"/>
      <c r="G1260" s="200"/>
      <c r="H1260" s="126"/>
      <c r="I1260" s="126"/>
      <c r="J1260" s="198"/>
      <c r="K1260" s="126"/>
      <c r="L1260" s="126"/>
      <c r="M1260" s="126"/>
      <c r="N1260" s="126"/>
      <c r="O1260" s="126"/>
      <c r="P1260" s="126"/>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row>
    <row r="1261" ht="28.5" customHeight="1">
      <c r="A1261" s="197"/>
      <c r="B1261" s="198"/>
      <c r="C1261" s="199"/>
      <c r="D1261" s="198"/>
      <c r="E1261" s="198"/>
      <c r="F1261" s="125"/>
      <c r="G1261" s="200"/>
      <c r="H1261" s="126"/>
      <c r="I1261" s="126"/>
      <c r="J1261" s="198"/>
      <c r="K1261" s="126"/>
      <c r="L1261" s="126"/>
      <c r="M1261" s="126"/>
      <c r="N1261" s="126"/>
      <c r="O1261" s="126"/>
      <c r="P1261" s="126"/>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row>
    <row r="1262" ht="28.5" customHeight="1">
      <c r="A1262" s="197"/>
      <c r="B1262" s="198"/>
      <c r="C1262" s="199"/>
      <c r="D1262" s="198"/>
      <c r="E1262" s="198"/>
      <c r="F1262" s="125"/>
      <c r="G1262" s="200"/>
      <c r="H1262" s="126"/>
      <c r="I1262" s="126"/>
      <c r="J1262" s="198"/>
      <c r="K1262" s="126"/>
      <c r="L1262" s="126"/>
      <c r="M1262" s="126"/>
      <c r="N1262" s="126"/>
      <c r="O1262" s="126"/>
      <c r="P1262" s="126"/>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row>
    <row r="1263" ht="28.5" customHeight="1">
      <c r="A1263" s="197"/>
      <c r="B1263" s="198"/>
      <c r="C1263" s="199"/>
      <c r="D1263" s="198"/>
      <c r="E1263" s="198"/>
      <c r="F1263" s="125"/>
      <c r="G1263" s="200"/>
      <c r="H1263" s="126"/>
      <c r="I1263" s="126"/>
      <c r="J1263" s="198"/>
      <c r="K1263" s="126"/>
      <c r="L1263" s="126"/>
      <c r="M1263" s="126"/>
      <c r="N1263" s="126"/>
      <c r="O1263" s="126"/>
      <c r="P1263" s="126"/>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row>
    <row r="1264" ht="28.5" customHeight="1">
      <c r="A1264" s="197"/>
      <c r="B1264" s="198"/>
      <c r="C1264" s="199"/>
      <c r="D1264" s="198"/>
      <c r="E1264" s="198"/>
      <c r="F1264" s="125"/>
      <c r="G1264" s="200"/>
      <c r="H1264" s="126"/>
      <c r="I1264" s="126"/>
      <c r="J1264" s="198"/>
      <c r="K1264" s="126"/>
      <c r="L1264" s="126"/>
      <c r="M1264" s="126"/>
      <c r="N1264" s="126"/>
      <c r="O1264" s="126"/>
      <c r="P1264" s="126"/>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row>
    <row r="1265" ht="28.5" customHeight="1">
      <c r="A1265" s="197"/>
      <c r="B1265" s="198"/>
      <c r="C1265" s="199"/>
      <c r="D1265" s="198"/>
      <c r="E1265" s="198"/>
      <c r="F1265" s="125"/>
      <c r="G1265" s="200"/>
      <c r="H1265" s="126"/>
      <c r="I1265" s="126"/>
      <c r="J1265" s="198"/>
      <c r="K1265" s="126"/>
      <c r="L1265" s="126"/>
      <c r="M1265" s="126"/>
      <c r="N1265" s="126"/>
      <c r="O1265" s="126"/>
      <c r="P1265" s="126"/>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row>
    <row r="1266" ht="28.5" customHeight="1">
      <c r="A1266" s="197"/>
      <c r="B1266" s="198"/>
      <c r="C1266" s="199"/>
      <c r="D1266" s="198"/>
      <c r="E1266" s="198"/>
      <c r="F1266" s="125"/>
      <c r="G1266" s="200"/>
      <c r="H1266" s="126"/>
      <c r="I1266" s="126"/>
      <c r="J1266" s="198"/>
      <c r="K1266" s="126"/>
      <c r="L1266" s="126"/>
      <c r="M1266" s="126"/>
      <c r="N1266" s="126"/>
      <c r="O1266" s="126"/>
      <c r="P1266" s="126"/>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row>
    <row r="1267" ht="28.5" customHeight="1">
      <c r="A1267" s="197"/>
      <c r="B1267" s="198"/>
      <c r="C1267" s="199"/>
      <c r="D1267" s="198"/>
      <c r="E1267" s="198"/>
      <c r="F1267" s="125"/>
      <c r="G1267" s="200"/>
      <c r="H1267" s="126"/>
      <c r="I1267" s="126"/>
      <c r="J1267" s="198"/>
      <c r="K1267" s="126"/>
      <c r="L1267" s="126"/>
      <c r="M1267" s="126"/>
      <c r="N1267" s="126"/>
      <c r="O1267" s="126"/>
      <c r="P1267" s="126"/>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row>
    <row r="1268" ht="28.5" customHeight="1">
      <c r="A1268" s="197"/>
      <c r="B1268" s="198"/>
      <c r="C1268" s="199"/>
      <c r="D1268" s="198"/>
      <c r="E1268" s="198"/>
      <c r="F1268" s="125"/>
      <c r="G1268" s="200"/>
      <c r="H1268" s="126"/>
      <c r="I1268" s="126"/>
      <c r="J1268" s="198"/>
      <c r="K1268" s="126"/>
      <c r="L1268" s="126"/>
      <c r="M1268" s="126"/>
      <c r="N1268" s="126"/>
      <c r="O1268" s="126"/>
      <c r="P1268" s="126"/>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row>
    <row r="1269" ht="28.5" customHeight="1">
      <c r="A1269" s="197"/>
      <c r="B1269" s="198"/>
      <c r="C1269" s="199"/>
      <c r="D1269" s="198"/>
      <c r="E1269" s="198"/>
      <c r="F1269" s="125"/>
      <c r="G1269" s="200"/>
      <c r="H1269" s="126"/>
      <c r="I1269" s="126"/>
      <c r="J1269" s="198"/>
      <c r="K1269" s="126"/>
      <c r="L1269" s="126"/>
      <c r="M1269" s="126"/>
      <c r="N1269" s="126"/>
      <c r="O1269" s="126"/>
      <c r="P1269" s="126"/>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row>
    <row r="1270" ht="28.5" customHeight="1">
      <c r="A1270" s="197"/>
      <c r="B1270" s="198"/>
      <c r="C1270" s="199"/>
      <c r="D1270" s="198"/>
      <c r="E1270" s="198"/>
      <c r="F1270" s="125"/>
      <c r="G1270" s="200"/>
      <c r="H1270" s="126"/>
      <c r="I1270" s="126"/>
      <c r="J1270" s="198"/>
      <c r="K1270" s="126"/>
      <c r="L1270" s="126"/>
      <c r="M1270" s="126"/>
      <c r="N1270" s="126"/>
      <c r="O1270" s="126"/>
      <c r="P1270" s="126"/>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row>
    <row r="1271" ht="28.5" customHeight="1">
      <c r="A1271" s="197"/>
      <c r="B1271" s="198"/>
      <c r="C1271" s="199"/>
      <c r="D1271" s="198"/>
      <c r="E1271" s="198"/>
      <c r="F1271" s="125"/>
      <c r="G1271" s="200"/>
      <c r="H1271" s="126"/>
      <c r="I1271" s="126"/>
      <c r="J1271" s="198"/>
      <c r="K1271" s="126"/>
      <c r="L1271" s="126"/>
      <c r="M1271" s="126"/>
      <c r="N1271" s="126"/>
      <c r="O1271" s="126"/>
      <c r="P1271" s="126"/>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row>
    <row r="1272" ht="28.5" customHeight="1">
      <c r="A1272" s="197"/>
      <c r="B1272" s="198"/>
      <c r="C1272" s="199"/>
      <c r="D1272" s="198"/>
      <c r="E1272" s="198"/>
      <c r="F1272" s="125"/>
      <c r="G1272" s="200"/>
      <c r="H1272" s="126"/>
      <c r="I1272" s="126"/>
      <c r="J1272" s="198"/>
      <c r="K1272" s="126"/>
      <c r="L1272" s="126"/>
      <c r="M1272" s="126"/>
      <c r="N1272" s="126"/>
      <c r="O1272" s="126"/>
      <c r="P1272" s="126"/>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row>
    <row r="1273" ht="28.5" customHeight="1">
      <c r="A1273" s="197"/>
      <c r="B1273" s="198"/>
      <c r="C1273" s="199"/>
      <c r="D1273" s="198"/>
      <c r="E1273" s="198"/>
      <c r="F1273" s="125"/>
      <c r="G1273" s="200"/>
      <c r="H1273" s="126"/>
      <c r="I1273" s="126"/>
      <c r="J1273" s="198"/>
      <c r="K1273" s="126"/>
      <c r="L1273" s="126"/>
      <c r="M1273" s="126"/>
      <c r="N1273" s="126"/>
      <c r="O1273" s="126"/>
      <c r="P1273" s="126"/>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row>
    <row r="1274" ht="28.5" customHeight="1">
      <c r="A1274" s="197"/>
      <c r="B1274" s="198"/>
      <c r="C1274" s="199"/>
      <c r="D1274" s="198"/>
      <c r="E1274" s="198"/>
      <c r="F1274" s="125"/>
      <c r="G1274" s="200"/>
      <c r="H1274" s="126"/>
      <c r="I1274" s="126"/>
      <c r="J1274" s="198"/>
      <c r="K1274" s="126"/>
      <c r="L1274" s="126"/>
      <c r="M1274" s="126"/>
      <c r="N1274" s="126"/>
      <c r="O1274" s="126"/>
      <c r="P1274" s="126"/>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row>
    <row r="1275" ht="28.5" customHeight="1">
      <c r="A1275" s="197"/>
      <c r="B1275" s="198"/>
      <c r="C1275" s="199"/>
      <c r="D1275" s="198"/>
      <c r="E1275" s="198"/>
      <c r="F1275" s="125"/>
      <c r="G1275" s="200"/>
      <c r="H1275" s="126"/>
      <c r="I1275" s="126"/>
      <c r="J1275" s="198"/>
      <c r="K1275" s="126"/>
      <c r="L1275" s="126"/>
      <c r="M1275" s="126"/>
      <c r="N1275" s="126"/>
      <c r="O1275" s="126"/>
      <c r="P1275" s="126"/>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row>
    <row r="1276" ht="28.5" customHeight="1">
      <c r="A1276" s="197"/>
      <c r="B1276" s="198"/>
      <c r="C1276" s="199"/>
      <c r="D1276" s="198"/>
      <c r="E1276" s="198"/>
      <c r="F1276" s="125"/>
      <c r="G1276" s="200"/>
      <c r="H1276" s="126"/>
      <c r="I1276" s="126"/>
      <c r="J1276" s="198"/>
      <c r="K1276" s="126"/>
      <c r="L1276" s="126"/>
      <c r="M1276" s="126"/>
      <c r="N1276" s="126"/>
      <c r="O1276" s="126"/>
      <c r="P1276" s="126"/>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row>
    <row r="1277" ht="28.5" customHeight="1">
      <c r="A1277" s="197"/>
      <c r="B1277" s="198"/>
      <c r="C1277" s="199"/>
      <c r="D1277" s="198"/>
      <c r="E1277" s="198"/>
      <c r="F1277" s="125"/>
      <c r="G1277" s="200"/>
      <c r="H1277" s="126"/>
      <c r="I1277" s="126"/>
      <c r="J1277" s="198"/>
      <c r="K1277" s="126"/>
      <c r="L1277" s="126"/>
      <c r="M1277" s="126"/>
      <c r="N1277" s="126"/>
      <c r="O1277" s="126"/>
      <c r="P1277" s="126"/>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row>
    <row r="1278" ht="28.5" customHeight="1">
      <c r="A1278" s="197"/>
      <c r="B1278" s="198"/>
      <c r="C1278" s="199"/>
      <c r="D1278" s="198"/>
      <c r="E1278" s="198"/>
      <c r="F1278" s="125"/>
      <c r="G1278" s="200"/>
      <c r="H1278" s="126"/>
      <c r="I1278" s="126"/>
      <c r="J1278" s="198"/>
      <c r="K1278" s="126"/>
      <c r="L1278" s="126"/>
      <c r="M1278" s="126"/>
      <c r="N1278" s="126"/>
      <c r="O1278" s="126"/>
      <c r="P1278" s="126"/>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row>
    <row r="1279" ht="28.5" customHeight="1">
      <c r="A1279" s="197"/>
      <c r="B1279" s="198"/>
      <c r="C1279" s="199"/>
      <c r="D1279" s="198"/>
      <c r="E1279" s="198"/>
      <c r="F1279" s="125"/>
      <c r="G1279" s="200"/>
      <c r="H1279" s="126"/>
      <c r="I1279" s="126"/>
      <c r="J1279" s="198"/>
      <c r="K1279" s="126"/>
      <c r="L1279" s="126"/>
      <c r="M1279" s="126"/>
      <c r="N1279" s="126"/>
      <c r="O1279" s="126"/>
      <c r="P1279" s="126"/>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row>
    <row r="1280" ht="28.5" customHeight="1">
      <c r="A1280" s="197"/>
      <c r="B1280" s="198"/>
      <c r="C1280" s="199"/>
      <c r="D1280" s="198"/>
      <c r="E1280" s="198"/>
      <c r="F1280" s="125"/>
      <c r="G1280" s="200"/>
      <c r="H1280" s="126"/>
      <c r="I1280" s="126"/>
      <c r="J1280" s="198"/>
      <c r="K1280" s="126"/>
      <c r="L1280" s="126"/>
      <c r="M1280" s="126"/>
      <c r="N1280" s="126"/>
      <c r="O1280" s="126"/>
      <c r="P1280" s="126"/>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row>
    <row r="1281" ht="28.5" customHeight="1">
      <c r="A1281" s="197"/>
      <c r="B1281" s="198"/>
      <c r="C1281" s="199"/>
      <c r="D1281" s="198"/>
      <c r="E1281" s="198"/>
      <c r="F1281" s="125"/>
      <c r="G1281" s="200"/>
      <c r="H1281" s="126"/>
      <c r="I1281" s="126"/>
      <c r="J1281" s="198"/>
      <c r="K1281" s="126"/>
      <c r="L1281" s="126"/>
      <c r="M1281" s="126"/>
      <c r="N1281" s="126"/>
      <c r="O1281" s="126"/>
      <c r="P1281" s="126"/>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row>
    <row r="1282" ht="28.5" customHeight="1">
      <c r="A1282" s="197"/>
      <c r="B1282" s="198"/>
      <c r="C1282" s="199"/>
      <c r="D1282" s="198"/>
      <c r="E1282" s="198"/>
      <c r="F1282" s="125"/>
      <c r="G1282" s="200"/>
      <c r="H1282" s="126"/>
      <c r="I1282" s="126"/>
      <c r="J1282" s="198"/>
      <c r="K1282" s="126"/>
      <c r="L1282" s="126"/>
      <c r="M1282" s="126"/>
      <c r="N1282" s="126"/>
      <c r="O1282" s="126"/>
      <c r="P1282" s="126"/>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row>
    <row r="1283" ht="28.5" customHeight="1">
      <c r="A1283" s="197"/>
      <c r="B1283" s="198"/>
      <c r="C1283" s="199"/>
      <c r="D1283" s="198"/>
      <c r="E1283" s="198"/>
      <c r="F1283" s="125"/>
      <c r="G1283" s="200"/>
      <c r="H1283" s="126"/>
      <c r="I1283" s="126"/>
      <c r="J1283" s="198"/>
      <c r="K1283" s="126"/>
      <c r="L1283" s="126"/>
      <c r="M1283" s="126"/>
      <c r="N1283" s="126"/>
      <c r="O1283" s="126"/>
      <c r="P1283" s="126"/>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row>
    <row r="1284" ht="28.5" customHeight="1">
      <c r="A1284" s="197"/>
      <c r="B1284" s="198"/>
      <c r="C1284" s="199"/>
      <c r="D1284" s="198"/>
      <c r="E1284" s="198"/>
      <c r="F1284" s="125"/>
      <c r="G1284" s="200"/>
      <c r="H1284" s="126"/>
      <c r="I1284" s="126"/>
      <c r="J1284" s="198"/>
      <c r="K1284" s="126"/>
      <c r="L1284" s="126"/>
      <c r="M1284" s="126"/>
      <c r="N1284" s="126"/>
      <c r="O1284" s="126"/>
      <c r="P1284" s="126"/>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row>
    <row r="1285" ht="28.5" customHeight="1">
      <c r="A1285" s="197"/>
      <c r="B1285" s="198"/>
      <c r="C1285" s="199"/>
      <c r="D1285" s="198"/>
      <c r="E1285" s="198"/>
      <c r="F1285" s="125"/>
      <c r="G1285" s="200"/>
      <c r="H1285" s="126"/>
      <c r="I1285" s="126"/>
      <c r="J1285" s="198"/>
      <c r="K1285" s="126"/>
      <c r="L1285" s="126"/>
      <c r="M1285" s="126"/>
      <c r="N1285" s="126"/>
      <c r="O1285" s="126"/>
      <c r="P1285" s="126"/>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row>
    <row r="1286" ht="28.5" customHeight="1">
      <c r="A1286" s="197"/>
      <c r="B1286" s="198"/>
      <c r="C1286" s="199"/>
      <c r="D1286" s="198"/>
      <c r="E1286" s="198"/>
      <c r="F1286" s="125"/>
      <c r="G1286" s="200"/>
      <c r="H1286" s="126"/>
      <c r="I1286" s="126"/>
      <c r="J1286" s="198"/>
      <c r="K1286" s="126"/>
      <c r="L1286" s="126"/>
      <c r="M1286" s="126"/>
      <c r="N1286" s="126"/>
      <c r="O1286" s="126"/>
      <c r="P1286" s="126"/>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row>
    <row r="1287" ht="28.5" customHeight="1">
      <c r="A1287" s="197"/>
      <c r="B1287" s="198"/>
      <c r="C1287" s="199"/>
      <c r="D1287" s="198"/>
      <c r="E1287" s="198"/>
      <c r="F1287" s="125"/>
      <c r="G1287" s="200"/>
      <c r="H1287" s="126"/>
      <c r="I1287" s="126"/>
      <c r="J1287" s="198"/>
      <c r="K1287" s="126"/>
      <c r="L1287" s="126"/>
      <c r="M1287" s="126"/>
      <c r="N1287" s="126"/>
      <c r="O1287" s="126"/>
      <c r="P1287" s="126"/>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row>
    <row r="1288" ht="28.5" customHeight="1">
      <c r="A1288" s="197"/>
      <c r="B1288" s="198"/>
      <c r="C1288" s="199"/>
      <c r="D1288" s="198"/>
      <c r="E1288" s="198"/>
      <c r="F1288" s="125"/>
      <c r="G1288" s="200"/>
      <c r="H1288" s="126"/>
      <c r="I1288" s="126"/>
      <c r="J1288" s="198"/>
      <c r="K1288" s="126"/>
      <c r="L1288" s="126"/>
      <c r="M1288" s="126"/>
      <c r="N1288" s="126"/>
      <c r="O1288" s="126"/>
      <c r="P1288" s="126"/>
      <c r="Q1288" s="138"/>
      <c r="R1288" s="138"/>
      <c r="S1288" s="138"/>
      <c r="T1288" s="138"/>
      <c r="U1288" s="138"/>
      <c r="V1288" s="138"/>
      <c r="W1288" s="138"/>
      <c r="X1288" s="138"/>
      <c r="Y1288" s="138"/>
      <c r="Z1288" s="138"/>
      <c r="AA1288" s="138"/>
      <c r="AB1288" s="138"/>
      <c r="AC1288" s="138"/>
      <c r="AD1288" s="138"/>
      <c r="AE1288" s="138"/>
      <c r="AF1288" s="138"/>
      <c r="AG1288" s="138"/>
      <c r="AH1288" s="138"/>
      <c r="AI1288" s="138"/>
      <c r="AJ1288" s="138"/>
    </row>
    <row r="1289" ht="28.5" customHeight="1">
      <c r="A1289" s="197"/>
      <c r="B1289" s="198"/>
      <c r="C1289" s="199"/>
      <c r="D1289" s="198"/>
      <c r="E1289" s="198"/>
      <c r="F1289" s="125"/>
      <c r="G1289" s="200"/>
      <c r="H1289" s="126"/>
      <c r="I1289" s="126"/>
      <c r="J1289" s="198"/>
      <c r="K1289" s="126"/>
      <c r="L1289" s="126"/>
      <c r="M1289" s="126"/>
      <c r="N1289" s="126"/>
      <c r="O1289" s="126"/>
      <c r="P1289" s="126"/>
      <c r="Q1289" s="138"/>
      <c r="R1289" s="138"/>
      <c r="S1289" s="138"/>
      <c r="T1289" s="138"/>
      <c r="U1289" s="138"/>
      <c r="V1289" s="138"/>
      <c r="W1289" s="138"/>
      <c r="X1289" s="138"/>
      <c r="Y1289" s="138"/>
      <c r="Z1289" s="138"/>
      <c r="AA1289" s="138"/>
      <c r="AB1289" s="138"/>
      <c r="AC1289" s="138"/>
      <c r="AD1289" s="138"/>
      <c r="AE1289" s="138"/>
      <c r="AF1289" s="138"/>
      <c r="AG1289" s="138"/>
      <c r="AH1289" s="138"/>
      <c r="AI1289" s="138"/>
      <c r="AJ1289" s="138"/>
    </row>
    <row r="1290" ht="28.5" customHeight="1">
      <c r="A1290" s="197"/>
      <c r="B1290" s="198"/>
      <c r="C1290" s="199"/>
      <c r="D1290" s="198"/>
      <c r="E1290" s="198"/>
      <c r="F1290" s="125"/>
      <c r="G1290" s="200"/>
      <c r="H1290" s="126"/>
      <c r="I1290" s="126"/>
      <c r="J1290" s="198"/>
      <c r="K1290" s="126"/>
      <c r="L1290" s="126"/>
      <c r="M1290" s="126"/>
      <c r="N1290" s="126"/>
      <c r="O1290" s="126"/>
      <c r="P1290" s="126"/>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row>
    <row r="1291" ht="28.5" customHeight="1">
      <c r="A1291" s="197"/>
      <c r="B1291" s="198"/>
      <c r="C1291" s="199"/>
      <c r="D1291" s="198"/>
      <c r="E1291" s="198"/>
      <c r="F1291" s="125"/>
      <c r="G1291" s="200"/>
      <c r="H1291" s="126"/>
      <c r="I1291" s="126"/>
      <c r="J1291" s="198"/>
      <c r="K1291" s="126"/>
      <c r="L1291" s="126"/>
      <c r="M1291" s="126"/>
      <c r="N1291" s="126"/>
      <c r="O1291" s="126"/>
      <c r="P1291" s="126"/>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row>
    <row r="1292" ht="28.5" customHeight="1">
      <c r="A1292" s="197"/>
      <c r="B1292" s="198"/>
      <c r="C1292" s="199"/>
      <c r="D1292" s="198"/>
      <c r="E1292" s="198"/>
      <c r="F1292" s="125"/>
      <c r="G1292" s="200"/>
      <c r="H1292" s="126"/>
      <c r="I1292" s="126"/>
      <c r="J1292" s="198"/>
      <c r="K1292" s="126"/>
      <c r="L1292" s="126"/>
      <c r="M1292" s="126"/>
      <c r="N1292" s="126"/>
      <c r="O1292" s="126"/>
      <c r="P1292" s="126"/>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row>
    <row r="1293" ht="28.5" customHeight="1">
      <c r="A1293" s="197"/>
      <c r="B1293" s="198"/>
      <c r="C1293" s="199"/>
      <c r="D1293" s="198"/>
      <c r="E1293" s="198"/>
      <c r="F1293" s="125"/>
      <c r="G1293" s="200"/>
      <c r="H1293" s="126"/>
      <c r="I1293" s="126"/>
      <c r="J1293" s="198"/>
      <c r="K1293" s="126"/>
      <c r="L1293" s="126"/>
      <c r="M1293" s="126"/>
      <c r="N1293" s="126"/>
      <c r="O1293" s="126"/>
      <c r="P1293" s="126"/>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row>
    <row r="1294" ht="28.5" customHeight="1">
      <c r="A1294" s="197"/>
      <c r="B1294" s="198"/>
      <c r="C1294" s="199"/>
      <c r="D1294" s="198"/>
      <c r="E1294" s="198"/>
      <c r="F1294" s="125"/>
      <c r="G1294" s="200"/>
      <c r="H1294" s="126"/>
      <c r="I1294" s="126"/>
      <c r="J1294" s="198"/>
      <c r="K1294" s="126"/>
      <c r="L1294" s="126"/>
      <c r="M1294" s="126"/>
      <c r="N1294" s="126"/>
      <c r="O1294" s="126"/>
      <c r="P1294" s="126"/>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row>
    <row r="1295" ht="28.5" customHeight="1">
      <c r="A1295" s="197"/>
      <c r="B1295" s="198"/>
      <c r="C1295" s="199"/>
      <c r="D1295" s="198"/>
      <c r="E1295" s="198"/>
      <c r="F1295" s="125"/>
      <c r="G1295" s="200"/>
      <c r="H1295" s="126"/>
      <c r="I1295" s="126"/>
      <c r="J1295" s="198"/>
      <c r="K1295" s="126"/>
      <c r="L1295" s="126"/>
      <c r="M1295" s="126"/>
      <c r="N1295" s="126"/>
      <c r="O1295" s="126"/>
      <c r="P1295" s="126"/>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row>
    <row r="1296" ht="28.5" customHeight="1">
      <c r="A1296" s="197"/>
      <c r="B1296" s="198"/>
      <c r="C1296" s="199"/>
      <c r="D1296" s="198"/>
      <c r="E1296" s="198"/>
      <c r="F1296" s="125"/>
      <c r="G1296" s="200"/>
      <c r="H1296" s="126"/>
      <c r="I1296" s="126"/>
      <c r="J1296" s="198"/>
      <c r="K1296" s="126"/>
      <c r="L1296" s="126"/>
      <c r="M1296" s="126"/>
      <c r="N1296" s="126"/>
      <c r="O1296" s="126"/>
      <c r="P1296" s="126"/>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row>
    <row r="1297" ht="28.5" customHeight="1">
      <c r="A1297" s="197"/>
      <c r="B1297" s="198"/>
      <c r="C1297" s="199"/>
      <c r="D1297" s="198"/>
      <c r="E1297" s="198"/>
      <c r="F1297" s="125"/>
      <c r="G1297" s="200"/>
      <c r="H1297" s="126"/>
      <c r="I1297" s="126"/>
      <c r="J1297" s="198"/>
      <c r="K1297" s="126"/>
      <c r="L1297" s="126"/>
      <c r="M1297" s="126"/>
      <c r="N1297" s="126"/>
      <c r="O1297" s="126"/>
      <c r="P1297" s="126"/>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row>
    <row r="1298" ht="28.5" customHeight="1">
      <c r="A1298" s="197"/>
      <c r="B1298" s="198"/>
      <c r="C1298" s="199"/>
      <c r="D1298" s="198"/>
      <c r="E1298" s="198"/>
      <c r="F1298" s="125"/>
      <c r="G1298" s="200"/>
      <c r="H1298" s="126"/>
      <c r="I1298" s="126"/>
      <c r="J1298" s="198"/>
      <c r="K1298" s="126"/>
      <c r="L1298" s="126"/>
      <c r="M1298" s="126"/>
      <c r="N1298" s="126"/>
      <c r="O1298" s="126"/>
      <c r="P1298" s="126"/>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row>
    <row r="1299" ht="28.5" customHeight="1">
      <c r="A1299" s="197"/>
      <c r="B1299" s="198"/>
      <c r="C1299" s="199"/>
      <c r="D1299" s="198"/>
      <c r="E1299" s="198"/>
      <c r="F1299" s="125"/>
      <c r="G1299" s="200"/>
      <c r="H1299" s="126"/>
      <c r="I1299" s="126"/>
      <c r="J1299" s="198"/>
      <c r="K1299" s="126"/>
      <c r="L1299" s="126"/>
      <c r="M1299" s="126"/>
      <c r="N1299" s="126"/>
      <c r="O1299" s="126"/>
      <c r="P1299" s="126"/>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row>
    <row r="1300" ht="28.5" customHeight="1">
      <c r="A1300" s="197"/>
      <c r="B1300" s="198"/>
      <c r="C1300" s="199"/>
      <c r="D1300" s="198"/>
      <c r="E1300" s="198"/>
      <c r="F1300" s="125"/>
      <c r="G1300" s="200"/>
      <c r="H1300" s="126"/>
      <c r="I1300" s="126"/>
      <c r="J1300" s="198"/>
      <c r="K1300" s="126"/>
      <c r="L1300" s="126"/>
      <c r="M1300" s="126"/>
      <c r="N1300" s="126"/>
      <c r="O1300" s="126"/>
      <c r="P1300" s="126"/>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row>
    <row r="1301" ht="28.5" customHeight="1">
      <c r="A1301" s="197"/>
      <c r="B1301" s="198"/>
      <c r="C1301" s="199"/>
      <c r="D1301" s="198"/>
      <c r="E1301" s="198"/>
      <c r="F1301" s="125"/>
      <c r="G1301" s="200"/>
      <c r="H1301" s="126"/>
      <c r="I1301" s="126"/>
      <c r="J1301" s="198"/>
      <c r="K1301" s="126"/>
      <c r="L1301" s="126"/>
      <c r="M1301" s="126"/>
      <c r="N1301" s="126"/>
      <c r="O1301" s="126"/>
      <c r="P1301" s="126"/>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row>
    <row r="1302" ht="28.5" customHeight="1">
      <c r="A1302" s="197"/>
      <c r="B1302" s="198"/>
      <c r="C1302" s="199"/>
      <c r="D1302" s="198"/>
      <c r="E1302" s="198"/>
      <c r="F1302" s="125"/>
      <c r="G1302" s="200"/>
      <c r="H1302" s="126"/>
      <c r="I1302" s="126"/>
      <c r="J1302" s="198"/>
      <c r="K1302" s="126"/>
      <c r="L1302" s="126"/>
      <c r="M1302" s="126"/>
      <c r="N1302" s="126"/>
      <c r="O1302" s="126"/>
      <c r="P1302" s="126"/>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row>
    <row r="1303" ht="28.5" customHeight="1">
      <c r="A1303" s="197"/>
      <c r="B1303" s="198"/>
      <c r="C1303" s="199"/>
      <c r="D1303" s="198"/>
      <c r="E1303" s="198"/>
      <c r="F1303" s="125"/>
      <c r="G1303" s="200"/>
      <c r="H1303" s="126"/>
      <c r="I1303" s="126"/>
      <c r="J1303" s="198"/>
      <c r="K1303" s="126"/>
      <c r="L1303" s="126"/>
      <c r="M1303" s="126"/>
      <c r="N1303" s="126"/>
      <c r="O1303" s="126"/>
      <c r="P1303" s="126"/>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row>
    <row r="1304" ht="28.5" customHeight="1">
      <c r="A1304" s="197"/>
      <c r="B1304" s="198"/>
      <c r="C1304" s="199"/>
      <c r="D1304" s="198"/>
      <c r="E1304" s="198"/>
      <c r="F1304" s="125"/>
      <c r="G1304" s="200"/>
      <c r="H1304" s="126"/>
      <c r="I1304" s="126"/>
      <c r="J1304" s="198"/>
      <c r="K1304" s="126"/>
      <c r="L1304" s="126"/>
      <c r="M1304" s="126"/>
      <c r="N1304" s="126"/>
      <c r="O1304" s="126"/>
      <c r="P1304" s="126"/>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row>
    <row r="1305" ht="28.5" customHeight="1">
      <c r="A1305" s="197"/>
      <c r="B1305" s="198"/>
      <c r="C1305" s="199"/>
      <c r="D1305" s="198"/>
      <c r="E1305" s="198"/>
      <c r="F1305" s="125"/>
      <c r="G1305" s="200"/>
      <c r="H1305" s="126"/>
      <c r="I1305" s="126"/>
      <c r="J1305" s="198"/>
      <c r="K1305" s="126"/>
      <c r="L1305" s="126"/>
      <c r="M1305" s="126"/>
      <c r="N1305" s="126"/>
      <c r="O1305" s="126"/>
      <c r="P1305" s="126"/>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row>
    <row r="1306" ht="28.5" customHeight="1">
      <c r="A1306" s="197"/>
      <c r="B1306" s="198"/>
      <c r="C1306" s="199"/>
      <c r="D1306" s="198"/>
      <c r="E1306" s="198"/>
      <c r="F1306" s="125"/>
      <c r="G1306" s="200"/>
      <c r="H1306" s="126"/>
      <c r="I1306" s="126"/>
      <c r="J1306" s="198"/>
      <c r="K1306" s="126"/>
      <c r="L1306" s="126"/>
      <c r="M1306" s="126"/>
      <c r="N1306" s="126"/>
      <c r="O1306" s="126"/>
      <c r="P1306" s="126"/>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row>
    <row r="1307" ht="28.5" customHeight="1">
      <c r="A1307" s="197"/>
      <c r="B1307" s="198"/>
      <c r="C1307" s="199"/>
      <c r="D1307" s="198"/>
      <c r="E1307" s="198"/>
      <c r="F1307" s="125"/>
      <c r="G1307" s="200"/>
      <c r="H1307" s="126"/>
      <c r="I1307" s="126"/>
      <c r="J1307" s="198"/>
      <c r="K1307" s="126"/>
      <c r="L1307" s="126"/>
      <c r="M1307" s="126"/>
      <c r="N1307" s="126"/>
      <c r="O1307" s="126"/>
      <c r="P1307" s="126"/>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row>
    <row r="1308" ht="28.5" customHeight="1">
      <c r="A1308" s="197"/>
      <c r="B1308" s="198"/>
      <c r="C1308" s="199"/>
      <c r="D1308" s="198"/>
      <c r="E1308" s="198"/>
      <c r="F1308" s="125"/>
      <c r="G1308" s="200"/>
      <c r="H1308" s="126"/>
      <c r="I1308" s="126"/>
      <c r="J1308" s="198"/>
      <c r="K1308" s="126"/>
      <c r="L1308" s="126"/>
      <c r="M1308" s="126"/>
      <c r="N1308" s="126"/>
      <c r="O1308" s="126"/>
      <c r="P1308" s="126"/>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row>
    <row r="1309" ht="28.5" customHeight="1">
      <c r="A1309" s="197"/>
      <c r="B1309" s="198"/>
      <c r="C1309" s="199"/>
      <c r="D1309" s="198"/>
      <c r="E1309" s="198"/>
      <c r="F1309" s="125"/>
      <c r="G1309" s="200"/>
      <c r="H1309" s="126"/>
      <c r="I1309" s="126"/>
      <c r="J1309" s="198"/>
      <c r="K1309" s="126"/>
      <c r="L1309" s="126"/>
      <c r="M1309" s="126"/>
      <c r="N1309" s="126"/>
      <c r="O1309" s="126"/>
      <c r="P1309" s="126"/>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row>
    <row r="1310" ht="28.5" customHeight="1">
      <c r="A1310" s="197"/>
      <c r="B1310" s="198"/>
      <c r="C1310" s="199"/>
      <c r="D1310" s="198"/>
      <c r="E1310" s="198"/>
      <c r="F1310" s="125"/>
      <c r="G1310" s="200"/>
      <c r="H1310" s="126"/>
      <c r="I1310" s="126"/>
      <c r="J1310" s="198"/>
      <c r="K1310" s="126"/>
      <c r="L1310" s="126"/>
      <c r="M1310" s="126"/>
      <c r="N1310" s="126"/>
      <c r="O1310" s="126"/>
      <c r="P1310" s="126"/>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row>
    <row r="1311" ht="28.5" customHeight="1">
      <c r="A1311" s="197"/>
      <c r="B1311" s="198"/>
      <c r="C1311" s="199"/>
      <c r="D1311" s="198"/>
      <c r="E1311" s="198"/>
      <c r="F1311" s="125"/>
      <c r="G1311" s="200"/>
      <c r="H1311" s="126"/>
      <c r="I1311" s="126"/>
      <c r="J1311" s="198"/>
      <c r="K1311" s="126"/>
      <c r="L1311" s="126"/>
      <c r="M1311" s="126"/>
      <c r="N1311" s="126"/>
      <c r="O1311" s="126"/>
      <c r="P1311" s="126"/>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row>
    <row r="1312" ht="28.5" customHeight="1">
      <c r="A1312" s="197"/>
      <c r="B1312" s="198"/>
      <c r="C1312" s="199"/>
      <c r="D1312" s="198"/>
      <c r="E1312" s="198"/>
      <c r="F1312" s="125"/>
      <c r="G1312" s="200"/>
      <c r="H1312" s="126"/>
      <c r="I1312" s="126"/>
      <c r="J1312" s="198"/>
      <c r="K1312" s="126"/>
      <c r="L1312" s="126"/>
      <c r="M1312" s="126"/>
      <c r="N1312" s="126"/>
      <c r="O1312" s="126"/>
      <c r="P1312" s="126"/>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row>
    <row r="1313" ht="28.5" customHeight="1">
      <c r="A1313" s="197"/>
      <c r="B1313" s="198"/>
      <c r="C1313" s="199"/>
      <c r="D1313" s="198"/>
      <c r="E1313" s="198"/>
      <c r="F1313" s="125"/>
      <c r="G1313" s="200"/>
      <c r="H1313" s="126"/>
      <c r="I1313" s="126"/>
      <c r="J1313" s="198"/>
      <c r="K1313" s="126"/>
      <c r="L1313" s="126"/>
      <c r="M1313" s="126"/>
      <c r="N1313" s="126"/>
      <c r="O1313" s="126"/>
      <c r="P1313" s="126"/>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row>
    <row r="1314" ht="28.5" customHeight="1">
      <c r="A1314" s="197"/>
      <c r="B1314" s="198"/>
      <c r="C1314" s="199"/>
      <c r="D1314" s="198"/>
      <c r="E1314" s="198"/>
      <c r="F1314" s="125"/>
      <c r="G1314" s="200"/>
      <c r="H1314" s="126"/>
      <c r="I1314" s="126"/>
      <c r="J1314" s="198"/>
      <c r="K1314" s="126"/>
      <c r="L1314" s="126"/>
      <c r="M1314" s="126"/>
      <c r="N1314" s="126"/>
      <c r="O1314" s="126"/>
      <c r="P1314" s="126"/>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row>
    <row r="1315" ht="28.5" customHeight="1">
      <c r="A1315" s="197"/>
      <c r="B1315" s="198"/>
      <c r="C1315" s="199"/>
      <c r="D1315" s="198"/>
      <c r="E1315" s="198"/>
      <c r="F1315" s="125"/>
      <c r="G1315" s="200"/>
      <c r="H1315" s="126"/>
      <c r="I1315" s="126"/>
      <c r="J1315" s="198"/>
      <c r="K1315" s="126"/>
      <c r="L1315" s="126"/>
      <c r="M1315" s="126"/>
      <c r="N1315" s="126"/>
      <c r="O1315" s="126"/>
      <c r="P1315" s="126"/>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row>
    <row r="1316" ht="28.5" customHeight="1">
      <c r="A1316" s="197"/>
      <c r="B1316" s="198"/>
      <c r="C1316" s="199"/>
      <c r="D1316" s="198"/>
      <c r="E1316" s="198"/>
      <c r="F1316" s="125"/>
      <c r="G1316" s="200"/>
      <c r="H1316" s="126"/>
      <c r="I1316" s="126"/>
      <c r="J1316" s="198"/>
      <c r="K1316" s="126"/>
      <c r="L1316" s="126"/>
      <c r="M1316" s="126"/>
      <c r="N1316" s="126"/>
      <c r="O1316" s="126"/>
      <c r="P1316" s="126"/>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row>
    <row r="1317" ht="28.5" customHeight="1">
      <c r="A1317" s="197"/>
      <c r="B1317" s="198"/>
      <c r="C1317" s="199"/>
      <c r="D1317" s="198"/>
      <c r="E1317" s="198"/>
      <c r="F1317" s="125"/>
      <c r="G1317" s="200"/>
      <c r="H1317" s="126"/>
      <c r="I1317" s="126"/>
      <c r="J1317" s="198"/>
      <c r="K1317" s="126"/>
      <c r="L1317" s="126"/>
      <c r="M1317" s="126"/>
      <c r="N1317" s="126"/>
      <c r="O1317" s="126"/>
      <c r="P1317" s="126"/>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row>
    <row r="1318" ht="28.5" customHeight="1">
      <c r="A1318" s="197"/>
      <c r="B1318" s="198"/>
      <c r="C1318" s="199"/>
      <c r="D1318" s="198"/>
      <c r="E1318" s="198"/>
      <c r="F1318" s="125"/>
      <c r="G1318" s="200"/>
      <c r="H1318" s="126"/>
      <c r="I1318" s="126"/>
      <c r="J1318" s="198"/>
      <c r="K1318" s="126"/>
      <c r="L1318" s="126"/>
      <c r="M1318" s="126"/>
      <c r="N1318" s="126"/>
      <c r="O1318" s="126"/>
      <c r="P1318" s="126"/>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row>
    <row r="1319" ht="28.5" customHeight="1">
      <c r="A1319" s="197"/>
      <c r="B1319" s="198"/>
      <c r="C1319" s="199"/>
      <c r="D1319" s="198"/>
      <c r="E1319" s="198"/>
      <c r="F1319" s="125"/>
      <c r="G1319" s="200"/>
      <c r="H1319" s="126"/>
      <c r="I1319" s="126"/>
      <c r="J1319" s="198"/>
      <c r="K1319" s="126"/>
      <c r="L1319" s="126"/>
      <c r="M1319" s="126"/>
      <c r="N1319" s="126"/>
      <c r="O1319" s="126"/>
      <c r="P1319" s="126"/>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row>
    <row r="1320" ht="28.5" customHeight="1">
      <c r="A1320" s="197"/>
      <c r="B1320" s="198"/>
      <c r="C1320" s="199"/>
      <c r="D1320" s="198"/>
      <c r="E1320" s="198"/>
      <c r="F1320" s="125"/>
      <c r="G1320" s="200"/>
      <c r="H1320" s="126"/>
      <c r="I1320" s="126"/>
      <c r="J1320" s="198"/>
      <c r="K1320" s="126"/>
      <c r="L1320" s="126"/>
      <c r="M1320" s="126"/>
      <c r="N1320" s="126"/>
      <c r="O1320" s="126"/>
      <c r="P1320" s="126"/>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row>
    <row r="1321" ht="28.5" customHeight="1">
      <c r="A1321" s="197"/>
      <c r="B1321" s="198"/>
      <c r="C1321" s="199"/>
      <c r="D1321" s="198"/>
      <c r="E1321" s="198"/>
      <c r="F1321" s="125"/>
      <c r="G1321" s="200"/>
      <c r="H1321" s="126"/>
      <c r="I1321" s="126"/>
      <c r="J1321" s="198"/>
      <c r="K1321" s="126"/>
      <c r="L1321" s="126"/>
      <c r="M1321" s="126"/>
      <c r="N1321" s="126"/>
      <c r="O1321" s="126"/>
      <c r="P1321" s="126"/>
      <c r="Q1321" s="138"/>
      <c r="R1321" s="138"/>
      <c r="S1321" s="138"/>
      <c r="T1321" s="138"/>
      <c r="U1321" s="138"/>
      <c r="V1321" s="138"/>
      <c r="W1321" s="138"/>
      <c r="X1321" s="138"/>
      <c r="Y1321" s="138"/>
      <c r="Z1321" s="138"/>
      <c r="AA1321" s="138"/>
      <c r="AB1321" s="138"/>
      <c r="AC1321" s="138"/>
      <c r="AD1321" s="138"/>
      <c r="AE1321" s="138"/>
      <c r="AF1321" s="138"/>
      <c r="AG1321" s="138"/>
      <c r="AH1321" s="138"/>
      <c r="AI1321" s="138"/>
      <c r="AJ1321" s="138"/>
    </row>
    <row r="1322" ht="28.5" customHeight="1">
      <c r="A1322" s="197"/>
      <c r="B1322" s="198"/>
      <c r="C1322" s="199"/>
      <c r="D1322" s="198"/>
      <c r="E1322" s="198"/>
      <c r="F1322" s="125"/>
      <c r="G1322" s="200"/>
      <c r="H1322" s="126"/>
      <c r="I1322" s="126"/>
      <c r="J1322" s="198"/>
      <c r="K1322" s="126"/>
      <c r="L1322" s="126"/>
      <c r="M1322" s="126"/>
      <c r="N1322" s="126"/>
      <c r="O1322" s="126"/>
      <c r="P1322" s="126"/>
      <c r="Q1322" s="138"/>
      <c r="R1322" s="138"/>
      <c r="S1322" s="138"/>
      <c r="T1322" s="138"/>
      <c r="U1322" s="138"/>
      <c r="V1322" s="138"/>
      <c r="W1322" s="138"/>
      <c r="X1322" s="138"/>
      <c r="Y1322" s="138"/>
      <c r="Z1322" s="138"/>
      <c r="AA1322" s="138"/>
      <c r="AB1322" s="138"/>
      <c r="AC1322" s="138"/>
      <c r="AD1322" s="138"/>
      <c r="AE1322" s="138"/>
      <c r="AF1322" s="138"/>
      <c r="AG1322" s="138"/>
      <c r="AH1322" s="138"/>
      <c r="AI1322" s="138"/>
      <c r="AJ1322" s="138"/>
    </row>
    <row r="1323" ht="28.5" customHeight="1">
      <c r="A1323" s="197"/>
      <c r="B1323" s="198"/>
      <c r="C1323" s="199"/>
      <c r="D1323" s="198"/>
      <c r="E1323" s="198"/>
      <c r="F1323" s="125"/>
      <c r="G1323" s="200"/>
      <c r="H1323" s="126"/>
      <c r="I1323" s="126"/>
      <c r="J1323" s="198"/>
      <c r="K1323" s="126"/>
      <c r="L1323" s="126"/>
      <c r="M1323" s="126"/>
      <c r="N1323" s="126"/>
      <c r="O1323" s="126"/>
      <c r="P1323" s="126"/>
      <c r="Q1323" s="138"/>
      <c r="R1323" s="138"/>
      <c r="S1323" s="138"/>
      <c r="T1323" s="138"/>
      <c r="U1323" s="138"/>
      <c r="V1323" s="138"/>
      <c r="W1323" s="138"/>
      <c r="X1323" s="138"/>
      <c r="Y1323" s="138"/>
      <c r="Z1323" s="138"/>
      <c r="AA1323" s="138"/>
      <c r="AB1323" s="138"/>
      <c r="AC1323" s="138"/>
      <c r="AD1323" s="138"/>
      <c r="AE1323" s="138"/>
      <c r="AF1323" s="138"/>
      <c r="AG1323" s="138"/>
      <c r="AH1323" s="138"/>
      <c r="AI1323" s="138"/>
      <c r="AJ1323" s="138"/>
    </row>
    <row r="1324" ht="28.5" customHeight="1">
      <c r="A1324" s="197"/>
      <c r="B1324" s="198"/>
      <c r="C1324" s="199"/>
      <c r="D1324" s="198"/>
      <c r="E1324" s="198"/>
      <c r="F1324" s="125"/>
      <c r="G1324" s="200"/>
      <c r="H1324" s="126"/>
      <c r="I1324" s="126"/>
      <c r="J1324" s="198"/>
      <c r="K1324" s="126"/>
      <c r="L1324" s="126"/>
      <c r="M1324" s="126"/>
      <c r="N1324" s="126"/>
      <c r="O1324" s="126"/>
      <c r="P1324" s="126"/>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row>
    <row r="1325" ht="28.5" customHeight="1">
      <c r="A1325" s="197"/>
      <c r="B1325" s="198"/>
      <c r="C1325" s="199"/>
      <c r="D1325" s="198"/>
      <c r="E1325" s="198"/>
      <c r="F1325" s="125"/>
      <c r="G1325" s="200"/>
      <c r="H1325" s="126"/>
      <c r="I1325" s="126"/>
      <c r="J1325" s="198"/>
      <c r="K1325" s="126"/>
      <c r="L1325" s="126"/>
      <c r="M1325" s="126"/>
      <c r="N1325" s="126"/>
      <c r="O1325" s="126"/>
      <c r="P1325" s="126"/>
      <c r="Q1325" s="138"/>
      <c r="R1325" s="138"/>
      <c r="S1325" s="138"/>
      <c r="T1325" s="138"/>
      <c r="U1325" s="138"/>
      <c r="V1325" s="138"/>
      <c r="W1325" s="138"/>
      <c r="X1325" s="138"/>
      <c r="Y1325" s="138"/>
      <c r="Z1325" s="138"/>
      <c r="AA1325" s="138"/>
      <c r="AB1325" s="138"/>
      <c r="AC1325" s="138"/>
      <c r="AD1325" s="138"/>
      <c r="AE1325" s="138"/>
      <c r="AF1325" s="138"/>
      <c r="AG1325" s="138"/>
      <c r="AH1325" s="138"/>
      <c r="AI1325" s="138"/>
      <c r="AJ1325" s="138"/>
    </row>
    <row r="1326" ht="28.5" customHeight="1">
      <c r="A1326" s="197"/>
      <c r="B1326" s="198"/>
      <c r="C1326" s="199"/>
      <c r="D1326" s="198"/>
      <c r="E1326" s="198"/>
      <c r="F1326" s="125"/>
      <c r="G1326" s="200"/>
      <c r="H1326" s="126"/>
      <c r="I1326" s="126"/>
      <c r="J1326" s="198"/>
      <c r="K1326" s="126"/>
      <c r="L1326" s="126"/>
      <c r="M1326" s="126"/>
      <c r="N1326" s="126"/>
      <c r="O1326" s="126"/>
      <c r="P1326" s="126"/>
      <c r="Q1326" s="138"/>
      <c r="R1326" s="138"/>
      <c r="S1326" s="138"/>
      <c r="T1326" s="138"/>
      <c r="U1326" s="138"/>
      <c r="V1326" s="138"/>
      <c r="W1326" s="138"/>
      <c r="X1326" s="138"/>
      <c r="Y1326" s="138"/>
      <c r="Z1326" s="138"/>
      <c r="AA1326" s="138"/>
      <c r="AB1326" s="138"/>
      <c r="AC1326" s="138"/>
      <c r="AD1326" s="138"/>
      <c r="AE1326" s="138"/>
      <c r="AF1326" s="138"/>
      <c r="AG1326" s="138"/>
      <c r="AH1326" s="138"/>
      <c r="AI1326" s="138"/>
      <c r="AJ1326" s="138"/>
    </row>
    <row r="1327" ht="28.5" customHeight="1">
      <c r="A1327" s="197"/>
      <c r="B1327" s="198"/>
      <c r="C1327" s="199"/>
      <c r="D1327" s="198"/>
      <c r="E1327" s="198"/>
      <c r="F1327" s="125"/>
      <c r="G1327" s="200"/>
      <c r="H1327" s="126"/>
      <c r="I1327" s="126"/>
      <c r="J1327" s="198"/>
      <c r="K1327" s="126"/>
      <c r="L1327" s="126"/>
      <c r="M1327" s="126"/>
      <c r="N1327" s="126"/>
      <c r="O1327" s="126"/>
      <c r="P1327" s="126"/>
      <c r="Q1327" s="138"/>
      <c r="R1327" s="138"/>
      <c r="S1327" s="138"/>
      <c r="T1327" s="138"/>
      <c r="U1327" s="138"/>
      <c r="V1327" s="138"/>
      <c r="W1327" s="138"/>
      <c r="X1327" s="138"/>
      <c r="Y1327" s="138"/>
      <c r="Z1327" s="138"/>
      <c r="AA1327" s="138"/>
      <c r="AB1327" s="138"/>
      <c r="AC1327" s="138"/>
      <c r="AD1327" s="138"/>
      <c r="AE1327" s="138"/>
      <c r="AF1327" s="138"/>
      <c r="AG1327" s="138"/>
      <c r="AH1327" s="138"/>
      <c r="AI1327" s="138"/>
      <c r="AJ1327" s="138"/>
    </row>
    <row r="1328" ht="28.5" customHeight="1">
      <c r="A1328" s="197"/>
      <c r="B1328" s="198"/>
      <c r="C1328" s="199"/>
      <c r="D1328" s="198"/>
      <c r="E1328" s="198"/>
      <c r="F1328" s="125"/>
      <c r="G1328" s="200"/>
      <c r="H1328" s="126"/>
      <c r="I1328" s="126"/>
      <c r="J1328" s="198"/>
      <c r="K1328" s="126"/>
      <c r="L1328" s="126"/>
      <c r="M1328" s="126"/>
      <c r="N1328" s="126"/>
      <c r="O1328" s="126"/>
      <c r="P1328" s="126"/>
      <c r="Q1328" s="138"/>
      <c r="R1328" s="138"/>
      <c r="S1328" s="138"/>
      <c r="T1328" s="138"/>
      <c r="U1328" s="138"/>
      <c r="V1328" s="138"/>
      <c r="W1328" s="138"/>
      <c r="X1328" s="138"/>
      <c r="Y1328" s="138"/>
      <c r="Z1328" s="138"/>
      <c r="AA1328" s="138"/>
      <c r="AB1328" s="138"/>
      <c r="AC1328" s="138"/>
      <c r="AD1328" s="138"/>
      <c r="AE1328" s="138"/>
      <c r="AF1328" s="138"/>
      <c r="AG1328" s="138"/>
      <c r="AH1328" s="138"/>
      <c r="AI1328" s="138"/>
      <c r="AJ1328" s="138"/>
    </row>
    <row r="1329" ht="28.5" customHeight="1">
      <c r="A1329" s="197"/>
      <c r="B1329" s="198"/>
      <c r="C1329" s="199"/>
      <c r="D1329" s="198"/>
      <c r="E1329" s="198"/>
      <c r="F1329" s="125"/>
      <c r="G1329" s="200"/>
      <c r="H1329" s="126"/>
      <c r="I1329" s="126"/>
      <c r="J1329" s="198"/>
      <c r="K1329" s="126"/>
      <c r="L1329" s="126"/>
      <c r="M1329" s="126"/>
      <c r="N1329" s="126"/>
      <c r="O1329" s="126"/>
      <c r="P1329" s="126"/>
      <c r="Q1329" s="138"/>
      <c r="R1329" s="138"/>
      <c r="S1329" s="138"/>
      <c r="T1329" s="138"/>
      <c r="U1329" s="138"/>
      <c r="V1329" s="138"/>
      <c r="W1329" s="138"/>
      <c r="X1329" s="138"/>
      <c r="Y1329" s="138"/>
      <c r="Z1329" s="138"/>
      <c r="AA1329" s="138"/>
      <c r="AB1329" s="138"/>
      <c r="AC1329" s="138"/>
      <c r="AD1329" s="138"/>
      <c r="AE1329" s="138"/>
      <c r="AF1329" s="138"/>
      <c r="AG1329" s="138"/>
      <c r="AH1329" s="138"/>
      <c r="AI1329" s="138"/>
      <c r="AJ1329" s="138"/>
    </row>
    <row r="1330" ht="28.5" customHeight="1">
      <c r="A1330" s="197"/>
      <c r="B1330" s="198"/>
      <c r="C1330" s="199"/>
      <c r="D1330" s="198"/>
      <c r="E1330" s="198"/>
      <c r="F1330" s="125"/>
      <c r="G1330" s="200"/>
      <c r="H1330" s="126"/>
      <c r="I1330" s="126"/>
      <c r="J1330" s="198"/>
      <c r="K1330" s="126"/>
      <c r="L1330" s="126"/>
      <c r="M1330" s="126"/>
      <c r="N1330" s="126"/>
      <c r="O1330" s="126"/>
      <c r="P1330" s="126"/>
      <c r="Q1330" s="138"/>
      <c r="R1330" s="138"/>
      <c r="S1330" s="138"/>
      <c r="T1330" s="138"/>
      <c r="U1330" s="138"/>
      <c r="V1330" s="138"/>
      <c r="W1330" s="138"/>
      <c r="X1330" s="138"/>
      <c r="Y1330" s="138"/>
      <c r="Z1330" s="138"/>
      <c r="AA1330" s="138"/>
      <c r="AB1330" s="138"/>
      <c r="AC1330" s="138"/>
      <c r="AD1330" s="138"/>
      <c r="AE1330" s="138"/>
      <c r="AF1330" s="138"/>
      <c r="AG1330" s="138"/>
      <c r="AH1330" s="138"/>
      <c r="AI1330" s="138"/>
      <c r="AJ1330" s="138"/>
    </row>
    <row r="1331" ht="28.5" customHeight="1">
      <c r="A1331" s="197"/>
      <c r="B1331" s="198"/>
      <c r="C1331" s="199"/>
      <c r="D1331" s="198"/>
      <c r="E1331" s="198"/>
      <c r="F1331" s="125"/>
      <c r="G1331" s="200"/>
      <c r="H1331" s="126"/>
      <c r="I1331" s="126"/>
      <c r="J1331" s="198"/>
      <c r="K1331" s="126"/>
      <c r="L1331" s="126"/>
      <c r="M1331" s="126"/>
      <c r="N1331" s="126"/>
      <c r="O1331" s="126"/>
      <c r="P1331" s="126"/>
      <c r="Q1331" s="138"/>
      <c r="R1331" s="138"/>
      <c r="S1331" s="138"/>
      <c r="T1331" s="138"/>
      <c r="U1331" s="138"/>
      <c r="V1331" s="138"/>
      <c r="W1331" s="138"/>
      <c r="X1331" s="138"/>
      <c r="Y1331" s="138"/>
      <c r="Z1331" s="138"/>
      <c r="AA1331" s="138"/>
      <c r="AB1331" s="138"/>
      <c r="AC1331" s="138"/>
      <c r="AD1331" s="138"/>
      <c r="AE1331" s="138"/>
      <c r="AF1331" s="138"/>
      <c r="AG1331" s="138"/>
      <c r="AH1331" s="138"/>
      <c r="AI1331" s="138"/>
      <c r="AJ1331" s="138"/>
    </row>
    <row r="1332" ht="28.5" customHeight="1">
      <c r="A1332" s="197"/>
      <c r="B1332" s="198"/>
      <c r="C1332" s="199"/>
      <c r="D1332" s="198"/>
      <c r="E1332" s="198"/>
      <c r="F1332" s="125"/>
      <c r="G1332" s="200"/>
      <c r="H1332" s="126"/>
      <c r="I1332" s="126"/>
      <c r="J1332" s="198"/>
      <c r="K1332" s="126"/>
      <c r="L1332" s="126"/>
      <c r="M1332" s="126"/>
      <c r="N1332" s="126"/>
      <c r="O1332" s="126"/>
      <c r="P1332" s="126"/>
      <c r="Q1332" s="138"/>
      <c r="R1332" s="138"/>
      <c r="S1332" s="138"/>
      <c r="T1332" s="138"/>
      <c r="U1332" s="138"/>
      <c r="V1332" s="138"/>
      <c r="W1332" s="138"/>
      <c r="X1332" s="138"/>
      <c r="Y1332" s="138"/>
      <c r="Z1332" s="138"/>
      <c r="AA1332" s="138"/>
      <c r="AB1332" s="138"/>
      <c r="AC1332" s="138"/>
      <c r="AD1332" s="138"/>
      <c r="AE1332" s="138"/>
      <c r="AF1332" s="138"/>
      <c r="AG1332" s="138"/>
      <c r="AH1332" s="138"/>
      <c r="AI1332" s="138"/>
      <c r="AJ1332" s="138"/>
    </row>
    <row r="1333" ht="28.5" customHeight="1">
      <c r="A1333" s="197"/>
      <c r="B1333" s="198"/>
      <c r="C1333" s="199"/>
      <c r="D1333" s="198"/>
      <c r="E1333" s="198"/>
      <c r="F1333" s="125"/>
      <c r="G1333" s="200"/>
      <c r="H1333" s="126"/>
      <c r="I1333" s="126"/>
      <c r="J1333" s="198"/>
      <c r="K1333" s="126"/>
      <c r="L1333" s="126"/>
      <c r="M1333" s="126"/>
      <c r="N1333" s="126"/>
      <c r="O1333" s="126"/>
      <c r="P1333" s="126"/>
      <c r="Q1333" s="138"/>
      <c r="R1333" s="138"/>
      <c r="S1333" s="138"/>
      <c r="T1333" s="138"/>
      <c r="U1333" s="138"/>
      <c r="V1333" s="138"/>
      <c r="W1333" s="138"/>
      <c r="X1333" s="138"/>
      <c r="Y1333" s="138"/>
      <c r="Z1333" s="138"/>
      <c r="AA1333" s="138"/>
      <c r="AB1333" s="138"/>
      <c r="AC1333" s="138"/>
      <c r="AD1333" s="138"/>
      <c r="AE1333" s="138"/>
      <c r="AF1333" s="138"/>
      <c r="AG1333" s="138"/>
      <c r="AH1333" s="138"/>
      <c r="AI1333" s="138"/>
      <c r="AJ1333" s="138"/>
    </row>
    <row r="1334" ht="28.5" customHeight="1">
      <c r="A1334" s="197"/>
      <c r="B1334" s="198"/>
      <c r="C1334" s="199"/>
      <c r="D1334" s="198"/>
      <c r="E1334" s="198"/>
      <c r="F1334" s="125"/>
      <c r="G1334" s="200"/>
      <c r="H1334" s="126"/>
      <c r="I1334" s="126"/>
      <c r="J1334" s="198"/>
      <c r="K1334" s="126"/>
      <c r="L1334" s="126"/>
      <c r="M1334" s="126"/>
      <c r="N1334" s="126"/>
      <c r="O1334" s="126"/>
      <c r="P1334" s="126"/>
      <c r="Q1334" s="138"/>
      <c r="R1334" s="138"/>
      <c r="S1334" s="138"/>
      <c r="T1334" s="138"/>
      <c r="U1334" s="138"/>
      <c r="V1334" s="138"/>
      <c r="W1334" s="138"/>
      <c r="X1334" s="138"/>
      <c r="Y1334" s="138"/>
      <c r="Z1334" s="138"/>
      <c r="AA1334" s="138"/>
      <c r="AB1334" s="138"/>
      <c r="AC1334" s="138"/>
      <c r="AD1334" s="138"/>
      <c r="AE1334" s="138"/>
      <c r="AF1334" s="138"/>
      <c r="AG1334" s="138"/>
      <c r="AH1334" s="138"/>
      <c r="AI1334" s="138"/>
      <c r="AJ1334" s="138"/>
    </row>
    <row r="1335" ht="28.5" customHeight="1">
      <c r="A1335" s="197"/>
      <c r="B1335" s="198"/>
      <c r="C1335" s="199"/>
      <c r="D1335" s="198"/>
      <c r="E1335" s="198"/>
      <c r="F1335" s="125"/>
      <c r="G1335" s="200"/>
      <c r="H1335" s="126"/>
      <c r="I1335" s="126"/>
      <c r="J1335" s="198"/>
      <c r="K1335" s="126"/>
      <c r="L1335" s="126"/>
      <c r="M1335" s="126"/>
      <c r="N1335" s="126"/>
      <c r="O1335" s="126"/>
      <c r="P1335" s="126"/>
      <c r="Q1335" s="138"/>
      <c r="R1335" s="138"/>
      <c r="S1335" s="138"/>
      <c r="T1335" s="138"/>
      <c r="U1335" s="138"/>
      <c r="V1335" s="138"/>
      <c r="W1335" s="138"/>
      <c r="X1335" s="138"/>
      <c r="Y1335" s="138"/>
      <c r="Z1335" s="138"/>
      <c r="AA1335" s="138"/>
      <c r="AB1335" s="138"/>
      <c r="AC1335" s="138"/>
      <c r="AD1335" s="138"/>
      <c r="AE1335" s="138"/>
      <c r="AF1335" s="138"/>
      <c r="AG1335" s="138"/>
      <c r="AH1335" s="138"/>
      <c r="AI1335" s="138"/>
      <c r="AJ1335" s="138"/>
    </row>
    <row r="1336" ht="28.5" customHeight="1">
      <c r="A1336" s="197"/>
      <c r="B1336" s="198"/>
      <c r="C1336" s="199"/>
      <c r="D1336" s="198"/>
      <c r="E1336" s="198"/>
      <c r="F1336" s="125"/>
      <c r="G1336" s="200"/>
      <c r="H1336" s="126"/>
      <c r="I1336" s="126"/>
      <c r="J1336" s="198"/>
      <c r="K1336" s="126"/>
      <c r="L1336" s="126"/>
      <c r="M1336" s="126"/>
      <c r="N1336" s="126"/>
      <c r="O1336" s="126"/>
      <c r="P1336" s="126"/>
      <c r="Q1336" s="138"/>
      <c r="R1336" s="138"/>
      <c r="S1336" s="138"/>
      <c r="T1336" s="138"/>
      <c r="U1336" s="138"/>
      <c r="V1336" s="138"/>
      <c r="W1336" s="138"/>
      <c r="X1336" s="138"/>
      <c r="Y1336" s="138"/>
      <c r="Z1336" s="138"/>
      <c r="AA1336" s="138"/>
      <c r="AB1336" s="138"/>
      <c r="AC1336" s="138"/>
      <c r="AD1336" s="138"/>
      <c r="AE1336" s="138"/>
      <c r="AF1336" s="138"/>
      <c r="AG1336" s="138"/>
      <c r="AH1336" s="138"/>
      <c r="AI1336" s="138"/>
      <c r="AJ1336" s="138"/>
    </row>
    <row r="1337" ht="28.5" customHeight="1">
      <c r="A1337" s="197"/>
      <c r="B1337" s="198"/>
      <c r="C1337" s="199"/>
      <c r="D1337" s="198"/>
      <c r="E1337" s="198"/>
      <c r="F1337" s="125"/>
      <c r="G1337" s="200"/>
      <c r="H1337" s="126"/>
      <c r="I1337" s="126"/>
      <c r="J1337" s="198"/>
      <c r="K1337" s="126"/>
      <c r="L1337" s="126"/>
      <c r="M1337" s="126"/>
      <c r="N1337" s="126"/>
      <c r="O1337" s="126"/>
      <c r="P1337" s="126"/>
      <c r="Q1337" s="138"/>
      <c r="R1337" s="138"/>
      <c r="S1337" s="138"/>
      <c r="T1337" s="138"/>
      <c r="U1337" s="138"/>
      <c r="V1337" s="138"/>
      <c r="W1337" s="138"/>
      <c r="X1337" s="138"/>
      <c r="Y1337" s="138"/>
      <c r="Z1337" s="138"/>
      <c r="AA1337" s="138"/>
      <c r="AB1337" s="138"/>
      <c r="AC1337" s="138"/>
      <c r="AD1337" s="138"/>
      <c r="AE1337" s="138"/>
      <c r="AF1337" s="138"/>
      <c r="AG1337" s="138"/>
      <c r="AH1337" s="138"/>
      <c r="AI1337" s="138"/>
      <c r="AJ1337" s="138"/>
    </row>
    <row r="1338" ht="28.5" customHeight="1">
      <c r="A1338" s="197"/>
      <c r="B1338" s="198"/>
      <c r="C1338" s="199"/>
      <c r="D1338" s="198"/>
      <c r="E1338" s="198"/>
      <c r="F1338" s="125"/>
      <c r="G1338" s="200"/>
      <c r="H1338" s="126"/>
      <c r="I1338" s="126"/>
      <c r="J1338" s="198"/>
      <c r="K1338" s="126"/>
      <c r="L1338" s="126"/>
      <c r="M1338" s="126"/>
      <c r="N1338" s="126"/>
      <c r="O1338" s="126"/>
      <c r="P1338" s="126"/>
      <c r="Q1338" s="138"/>
      <c r="R1338" s="138"/>
      <c r="S1338" s="138"/>
      <c r="T1338" s="138"/>
      <c r="U1338" s="138"/>
      <c r="V1338" s="138"/>
      <c r="W1338" s="138"/>
      <c r="X1338" s="138"/>
      <c r="Y1338" s="138"/>
      <c r="Z1338" s="138"/>
      <c r="AA1338" s="138"/>
      <c r="AB1338" s="138"/>
      <c r="AC1338" s="138"/>
      <c r="AD1338" s="138"/>
      <c r="AE1338" s="138"/>
      <c r="AF1338" s="138"/>
      <c r="AG1338" s="138"/>
      <c r="AH1338" s="138"/>
      <c r="AI1338" s="138"/>
      <c r="AJ1338" s="138"/>
    </row>
    <row r="1339" ht="28.5" customHeight="1">
      <c r="A1339" s="197"/>
      <c r="B1339" s="198"/>
      <c r="C1339" s="199"/>
      <c r="D1339" s="198"/>
      <c r="E1339" s="198"/>
      <c r="F1339" s="125"/>
      <c r="G1339" s="200"/>
      <c r="H1339" s="126"/>
      <c r="I1339" s="126"/>
      <c r="J1339" s="198"/>
      <c r="K1339" s="126"/>
      <c r="L1339" s="126"/>
      <c r="M1339" s="126"/>
      <c r="N1339" s="126"/>
      <c r="O1339" s="126"/>
      <c r="P1339" s="126"/>
      <c r="Q1339" s="138"/>
      <c r="R1339" s="138"/>
      <c r="S1339" s="138"/>
      <c r="T1339" s="138"/>
      <c r="U1339" s="138"/>
      <c r="V1339" s="138"/>
      <c r="W1339" s="138"/>
      <c r="X1339" s="138"/>
      <c r="Y1339" s="138"/>
      <c r="Z1339" s="138"/>
      <c r="AA1339" s="138"/>
      <c r="AB1339" s="138"/>
      <c r="AC1339" s="138"/>
      <c r="AD1339" s="138"/>
      <c r="AE1339" s="138"/>
      <c r="AF1339" s="138"/>
      <c r="AG1339" s="138"/>
      <c r="AH1339" s="138"/>
      <c r="AI1339" s="138"/>
      <c r="AJ1339" s="138"/>
    </row>
    <row r="1340" ht="28.5" customHeight="1">
      <c r="A1340" s="197"/>
      <c r="B1340" s="198"/>
      <c r="C1340" s="199"/>
      <c r="D1340" s="198"/>
      <c r="E1340" s="198"/>
      <c r="F1340" s="125"/>
      <c r="G1340" s="200"/>
      <c r="H1340" s="126"/>
      <c r="I1340" s="126"/>
      <c r="J1340" s="198"/>
      <c r="K1340" s="126"/>
      <c r="L1340" s="126"/>
      <c r="M1340" s="126"/>
      <c r="N1340" s="126"/>
      <c r="O1340" s="126"/>
      <c r="P1340" s="126"/>
      <c r="Q1340" s="138"/>
      <c r="R1340" s="138"/>
      <c r="S1340" s="138"/>
      <c r="T1340" s="138"/>
      <c r="U1340" s="138"/>
      <c r="V1340" s="138"/>
      <c r="W1340" s="138"/>
      <c r="X1340" s="138"/>
      <c r="Y1340" s="138"/>
      <c r="Z1340" s="138"/>
      <c r="AA1340" s="138"/>
      <c r="AB1340" s="138"/>
      <c r="AC1340" s="138"/>
      <c r="AD1340" s="138"/>
      <c r="AE1340" s="138"/>
      <c r="AF1340" s="138"/>
      <c r="AG1340" s="138"/>
      <c r="AH1340" s="138"/>
      <c r="AI1340" s="138"/>
      <c r="AJ1340" s="138"/>
    </row>
    <row r="1341" ht="28.5" customHeight="1">
      <c r="A1341" s="197"/>
      <c r="B1341" s="198"/>
      <c r="C1341" s="199"/>
      <c r="D1341" s="198"/>
      <c r="E1341" s="198"/>
      <c r="F1341" s="125"/>
      <c r="G1341" s="200"/>
      <c r="H1341" s="126"/>
      <c r="I1341" s="126"/>
      <c r="J1341" s="198"/>
      <c r="K1341" s="126"/>
      <c r="L1341" s="126"/>
      <c r="M1341" s="126"/>
      <c r="N1341" s="126"/>
      <c r="O1341" s="126"/>
      <c r="P1341" s="126"/>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row>
    <row r="1342" ht="28.5" customHeight="1">
      <c r="A1342" s="197"/>
      <c r="B1342" s="198"/>
      <c r="C1342" s="199"/>
      <c r="D1342" s="198"/>
      <c r="E1342" s="198"/>
      <c r="F1342" s="125"/>
      <c r="G1342" s="200"/>
      <c r="H1342" s="126"/>
      <c r="I1342" s="126"/>
      <c r="J1342" s="198"/>
      <c r="K1342" s="126"/>
      <c r="L1342" s="126"/>
      <c r="M1342" s="126"/>
      <c r="N1342" s="126"/>
      <c r="O1342" s="126"/>
      <c r="P1342" s="126"/>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row>
    <row r="1343" ht="28.5" customHeight="1">
      <c r="A1343" s="197"/>
      <c r="B1343" s="198"/>
      <c r="C1343" s="199"/>
      <c r="D1343" s="198"/>
      <c r="E1343" s="198"/>
      <c r="F1343" s="125"/>
      <c r="G1343" s="200"/>
      <c r="H1343" s="126"/>
      <c r="I1343" s="126"/>
      <c r="J1343" s="198"/>
      <c r="K1343" s="126"/>
      <c r="L1343" s="126"/>
      <c r="M1343" s="126"/>
      <c r="N1343" s="126"/>
      <c r="O1343" s="126"/>
      <c r="P1343" s="126"/>
      <c r="Q1343" s="138"/>
      <c r="R1343" s="138"/>
      <c r="S1343" s="138"/>
      <c r="T1343" s="138"/>
      <c r="U1343" s="138"/>
      <c r="V1343" s="138"/>
      <c r="W1343" s="138"/>
      <c r="X1343" s="138"/>
      <c r="Y1343" s="138"/>
      <c r="Z1343" s="138"/>
      <c r="AA1343" s="138"/>
      <c r="AB1343" s="138"/>
      <c r="AC1343" s="138"/>
      <c r="AD1343" s="138"/>
      <c r="AE1343" s="138"/>
      <c r="AF1343" s="138"/>
      <c r="AG1343" s="138"/>
      <c r="AH1343" s="138"/>
      <c r="AI1343" s="138"/>
      <c r="AJ1343" s="138"/>
    </row>
    <row r="1344" ht="28.5" customHeight="1">
      <c r="A1344" s="197"/>
      <c r="B1344" s="198"/>
      <c r="C1344" s="199"/>
      <c r="D1344" s="198"/>
      <c r="E1344" s="198"/>
      <c r="F1344" s="125"/>
      <c r="G1344" s="200"/>
      <c r="H1344" s="126"/>
      <c r="I1344" s="126"/>
      <c r="J1344" s="198"/>
      <c r="K1344" s="126"/>
      <c r="L1344" s="126"/>
      <c r="M1344" s="126"/>
      <c r="N1344" s="126"/>
      <c r="O1344" s="126"/>
      <c r="P1344" s="126"/>
      <c r="Q1344" s="138"/>
      <c r="R1344" s="138"/>
      <c r="S1344" s="138"/>
      <c r="T1344" s="138"/>
      <c r="U1344" s="138"/>
      <c r="V1344" s="138"/>
      <c r="W1344" s="138"/>
      <c r="X1344" s="138"/>
      <c r="Y1344" s="138"/>
      <c r="Z1344" s="138"/>
      <c r="AA1344" s="138"/>
      <c r="AB1344" s="138"/>
      <c r="AC1344" s="138"/>
      <c r="AD1344" s="138"/>
      <c r="AE1344" s="138"/>
      <c r="AF1344" s="138"/>
      <c r="AG1344" s="138"/>
      <c r="AH1344" s="138"/>
      <c r="AI1344" s="138"/>
      <c r="AJ1344" s="138"/>
    </row>
    <row r="1345" ht="28.5" customHeight="1">
      <c r="A1345" s="197"/>
      <c r="B1345" s="198"/>
      <c r="C1345" s="199"/>
      <c r="D1345" s="198"/>
      <c r="E1345" s="198"/>
      <c r="F1345" s="125"/>
      <c r="G1345" s="200"/>
      <c r="H1345" s="126"/>
      <c r="I1345" s="126"/>
      <c r="J1345" s="198"/>
      <c r="K1345" s="126"/>
      <c r="L1345" s="126"/>
      <c r="M1345" s="126"/>
      <c r="N1345" s="126"/>
      <c r="O1345" s="126"/>
      <c r="P1345" s="126"/>
      <c r="Q1345" s="138"/>
      <c r="R1345" s="138"/>
      <c r="S1345" s="138"/>
      <c r="T1345" s="138"/>
      <c r="U1345" s="138"/>
      <c r="V1345" s="138"/>
      <c r="W1345" s="138"/>
      <c r="X1345" s="138"/>
      <c r="Y1345" s="138"/>
      <c r="Z1345" s="138"/>
      <c r="AA1345" s="138"/>
      <c r="AB1345" s="138"/>
      <c r="AC1345" s="138"/>
      <c r="AD1345" s="138"/>
      <c r="AE1345" s="138"/>
      <c r="AF1345" s="138"/>
      <c r="AG1345" s="138"/>
      <c r="AH1345" s="138"/>
      <c r="AI1345" s="138"/>
      <c r="AJ1345" s="138"/>
    </row>
    <row r="1346" ht="28.5" customHeight="1">
      <c r="A1346" s="197"/>
      <c r="B1346" s="198"/>
      <c r="C1346" s="199"/>
      <c r="D1346" s="198"/>
      <c r="E1346" s="198"/>
      <c r="F1346" s="125"/>
      <c r="G1346" s="200"/>
      <c r="H1346" s="126"/>
      <c r="I1346" s="126"/>
      <c r="J1346" s="198"/>
      <c r="K1346" s="126"/>
      <c r="L1346" s="126"/>
      <c r="M1346" s="126"/>
      <c r="N1346" s="126"/>
      <c r="O1346" s="126"/>
      <c r="P1346" s="126"/>
      <c r="Q1346" s="138"/>
      <c r="R1346" s="138"/>
      <c r="S1346" s="138"/>
      <c r="T1346" s="138"/>
      <c r="U1346" s="138"/>
      <c r="V1346" s="138"/>
      <c r="W1346" s="138"/>
      <c r="X1346" s="138"/>
      <c r="Y1346" s="138"/>
      <c r="Z1346" s="138"/>
      <c r="AA1346" s="138"/>
      <c r="AB1346" s="138"/>
      <c r="AC1346" s="138"/>
      <c r="AD1346" s="138"/>
      <c r="AE1346" s="138"/>
      <c r="AF1346" s="138"/>
      <c r="AG1346" s="138"/>
      <c r="AH1346" s="138"/>
      <c r="AI1346" s="138"/>
      <c r="AJ1346" s="138"/>
    </row>
    <row r="1347" ht="28.5" customHeight="1">
      <c r="A1347" s="197"/>
      <c r="B1347" s="198"/>
      <c r="C1347" s="199"/>
      <c r="D1347" s="198"/>
      <c r="E1347" s="198"/>
      <c r="F1347" s="125"/>
      <c r="G1347" s="200"/>
      <c r="H1347" s="126"/>
      <c r="I1347" s="126"/>
      <c r="J1347" s="198"/>
      <c r="K1347" s="126"/>
      <c r="L1347" s="126"/>
      <c r="M1347" s="126"/>
      <c r="N1347" s="126"/>
      <c r="O1347" s="126"/>
      <c r="P1347" s="126"/>
      <c r="Q1347" s="138"/>
      <c r="R1347" s="138"/>
      <c r="S1347" s="138"/>
      <c r="T1347" s="138"/>
      <c r="U1347" s="138"/>
      <c r="V1347" s="138"/>
      <c r="W1347" s="138"/>
      <c r="X1347" s="138"/>
      <c r="Y1347" s="138"/>
      <c r="Z1347" s="138"/>
      <c r="AA1347" s="138"/>
      <c r="AB1347" s="138"/>
      <c r="AC1347" s="138"/>
      <c r="AD1347" s="138"/>
      <c r="AE1347" s="138"/>
      <c r="AF1347" s="138"/>
      <c r="AG1347" s="138"/>
      <c r="AH1347" s="138"/>
      <c r="AI1347" s="138"/>
      <c r="AJ1347" s="138"/>
    </row>
    <row r="1348" ht="28.5" customHeight="1">
      <c r="A1348" s="197"/>
      <c r="B1348" s="198"/>
      <c r="C1348" s="199"/>
      <c r="D1348" s="198"/>
      <c r="E1348" s="198"/>
      <c r="F1348" s="125"/>
      <c r="G1348" s="200"/>
      <c r="H1348" s="126"/>
      <c r="I1348" s="126"/>
      <c r="J1348" s="198"/>
      <c r="K1348" s="126"/>
      <c r="L1348" s="126"/>
      <c r="M1348" s="126"/>
      <c r="N1348" s="126"/>
      <c r="O1348" s="126"/>
      <c r="P1348" s="126"/>
      <c r="Q1348" s="138"/>
      <c r="R1348" s="138"/>
      <c r="S1348" s="138"/>
      <c r="T1348" s="138"/>
      <c r="U1348" s="138"/>
      <c r="V1348" s="138"/>
      <c r="W1348" s="138"/>
      <c r="X1348" s="138"/>
      <c r="Y1348" s="138"/>
      <c r="Z1348" s="138"/>
      <c r="AA1348" s="138"/>
      <c r="AB1348" s="138"/>
      <c r="AC1348" s="138"/>
      <c r="AD1348" s="138"/>
      <c r="AE1348" s="138"/>
      <c r="AF1348" s="138"/>
      <c r="AG1348" s="138"/>
      <c r="AH1348" s="138"/>
      <c r="AI1348" s="138"/>
      <c r="AJ1348" s="138"/>
    </row>
    <row r="1349" ht="28.5" customHeight="1">
      <c r="A1349" s="197"/>
      <c r="B1349" s="198"/>
      <c r="C1349" s="199"/>
      <c r="D1349" s="198"/>
      <c r="E1349" s="198"/>
      <c r="F1349" s="125"/>
      <c r="G1349" s="200"/>
      <c r="H1349" s="126"/>
      <c r="I1349" s="126"/>
      <c r="J1349" s="198"/>
      <c r="K1349" s="126"/>
      <c r="L1349" s="126"/>
      <c r="M1349" s="126"/>
      <c r="N1349" s="126"/>
      <c r="O1349" s="126"/>
      <c r="P1349" s="126"/>
      <c r="Q1349" s="138"/>
      <c r="R1349" s="138"/>
      <c r="S1349" s="138"/>
      <c r="T1349" s="138"/>
      <c r="U1349" s="138"/>
      <c r="V1349" s="138"/>
      <c r="W1349" s="138"/>
      <c r="X1349" s="138"/>
      <c r="Y1349" s="138"/>
      <c r="Z1349" s="138"/>
      <c r="AA1349" s="138"/>
      <c r="AB1349" s="138"/>
      <c r="AC1349" s="138"/>
      <c r="AD1349" s="138"/>
      <c r="AE1349" s="138"/>
      <c r="AF1349" s="138"/>
      <c r="AG1349" s="138"/>
      <c r="AH1349" s="138"/>
      <c r="AI1349" s="138"/>
      <c r="AJ1349" s="138"/>
    </row>
    <row r="1350" ht="28.5" customHeight="1">
      <c r="A1350" s="197"/>
      <c r="B1350" s="198"/>
      <c r="C1350" s="199"/>
      <c r="D1350" s="198"/>
      <c r="E1350" s="198"/>
      <c r="F1350" s="125"/>
      <c r="G1350" s="200"/>
      <c r="H1350" s="126"/>
      <c r="I1350" s="126"/>
      <c r="J1350" s="198"/>
      <c r="K1350" s="126"/>
      <c r="L1350" s="126"/>
      <c r="M1350" s="126"/>
      <c r="N1350" s="126"/>
      <c r="O1350" s="126"/>
      <c r="P1350" s="126"/>
      <c r="Q1350" s="138"/>
      <c r="R1350" s="138"/>
      <c r="S1350" s="138"/>
      <c r="T1350" s="138"/>
      <c r="U1350" s="138"/>
      <c r="V1350" s="138"/>
      <c r="W1350" s="138"/>
      <c r="X1350" s="138"/>
      <c r="Y1350" s="138"/>
      <c r="Z1350" s="138"/>
      <c r="AA1350" s="138"/>
      <c r="AB1350" s="138"/>
      <c r="AC1350" s="138"/>
      <c r="AD1350" s="138"/>
      <c r="AE1350" s="138"/>
      <c r="AF1350" s="138"/>
      <c r="AG1350" s="138"/>
      <c r="AH1350" s="138"/>
      <c r="AI1350" s="138"/>
      <c r="AJ1350" s="138"/>
    </row>
    <row r="1351" ht="28.5" customHeight="1">
      <c r="A1351" s="197"/>
      <c r="B1351" s="198"/>
      <c r="C1351" s="199"/>
      <c r="D1351" s="198"/>
      <c r="E1351" s="198"/>
      <c r="F1351" s="125"/>
      <c r="G1351" s="200"/>
      <c r="H1351" s="126"/>
      <c r="I1351" s="126"/>
      <c r="J1351" s="198"/>
      <c r="K1351" s="126"/>
      <c r="L1351" s="126"/>
      <c r="M1351" s="126"/>
      <c r="N1351" s="126"/>
      <c r="O1351" s="126"/>
      <c r="P1351" s="126"/>
      <c r="Q1351" s="138"/>
      <c r="R1351" s="138"/>
      <c r="S1351" s="138"/>
      <c r="T1351" s="138"/>
      <c r="U1351" s="138"/>
      <c r="V1351" s="138"/>
      <c r="W1351" s="138"/>
      <c r="X1351" s="138"/>
      <c r="Y1351" s="138"/>
      <c r="Z1351" s="138"/>
      <c r="AA1351" s="138"/>
      <c r="AB1351" s="138"/>
      <c r="AC1351" s="138"/>
      <c r="AD1351" s="138"/>
      <c r="AE1351" s="138"/>
      <c r="AF1351" s="138"/>
      <c r="AG1351" s="138"/>
      <c r="AH1351" s="138"/>
      <c r="AI1351" s="138"/>
      <c r="AJ1351" s="138"/>
    </row>
    <row r="1352" ht="28.5" customHeight="1">
      <c r="A1352" s="197"/>
      <c r="B1352" s="198"/>
      <c r="C1352" s="199"/>
      <c r="D1352" s="198"/>
      <c r="E1352" s="198"/>
      <c r="F1352" s="125"/>
      <c r="G1352" s="200"/>
      <c r="H1352" s="126"/>
      <c r="I1352" s="126"/>
      <c r="J1352" s="198"/>
      <c r="K1352" s="126"/>
      <c r="L1352" s="126"/>
      <c r="M1352" s="126"/>
      <c r="N1352" s="126"/>
      <c r="O1352" s="126"/>
      <c r="P1352" s="126"/>
      <c r="Q1352" s="138"/>
      <c r="R1352" s="138"/>
      <c r="S1352" s="138"/>
      <c r="T1352" s="138"/>
      <c r="U1352" s="138"/>
      <c r="V1352" s="138"/>
      <c r="W1352" s="138"/>
      <c r="X1352" s="138"/>
      <c r="Y1352" s="138"/>
      <c r="Z1352" s="138"/>
      <c r="AA1352" s="138"/>
      <c r="AB1352" s="138"/>
      <c r="AC1352" s="138"/>
      <c r="AD1352" s="138"/>
      <c r="AE1352" s="138"/>
      <c r="AF1352" s="138"/>
      <c r="AG1352" s="138"/>
      <c r="AH1352" s="138"/>
      <c r="AI1352" s="138"/>
      <c r="AJ1352" s="138"/>
    </row>
    <row r="1353" ht="28.5" customHeight="1">
      <c r="A1353" s="197"/>
      <c r="B1353" s="198"/>
      <c r="C1353" s="199"/>
      <c r="D1353" s="198"/>
      <c r="E1353" s="198"/>
      <c r="F1353" s="125"/>
      <c r="G1353" s="200"/>
      <c r="H1353" s="126"/>
      <c r="I1353" s="126"/>
      <c r="J1353" s="198"/>
      <c r="K1353" s="126"/>
      <c r="L1353" s="126"/>
      <c r="M1353" s="126"/>
      <c r="N1353" s="126"/>
      <c r="O1353" s="126"/>
      <c r="P1353" s="126"/>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row>
    <row r="1354" ht="28.5" customHeight="1">
      <c r="A1354" s="197"/>
      <c r="B1354" s="198"/>
      <c r="C1354" s="199"/>
      <c r="D1354" s="198"/>
      <c r="E1354" s="198"/>
      <c r="F1354" s="125"/>
      <c r="G1354" s="200"/>
      <c r="H1354" s="126"/>
      <c r="I1354" s="126"/>
      <c r="J1354" s="198"/>
      <c r="K1354" s="126"/>
      <c r="L1354" s="126"/>
      <c r="M1354" s="126"/>
      <c r="N1354" s="126"/>
      <c r="O1354" s="126"/>
      <c r="P1354" s="126"/>
      <c r="Q1354" s="138"/>
      <c r="R1354" s="138"/>
      <c r="S1354" s="138"/>
      <c r="T1354" s="138"/>
      <c r="U1354" s="138"/>
      <c r="V1354" s="138"/>
      <c r="W1354" s="138"/>
      <c r="X1354" s="138"/>
      <c r="Y1354" s="138"/>
      <c r="Z1354" s="138"/>
      <c r="AA1354" s="138"/>
      <c r="AB1354" s="138"/>
      <c r="AC1354" s="138"/>
      <c r="AD1354" s="138"/>
      <c r="AE1354" s="138"/>
      <c r="AF1354" s="138"/>
      <c r="AG1354" s="138"/>
      <c r="AH1354" s="138"/>
      <c r="AI1354" s="138"/>
      <c r="AJ1354" s="138"/>
    </row>
    <row r="1355" ht="28.5" customHeight="1">
      <c r="A1355" s="197"/>
      <c r="B1355" s="198"/>
      <c r="C1355" s="199"/>
      <c r="D1355" s="198"/>
      <c r="E1355" s="198"/>
      <c r="F1355" s="125"/>
      <c r="G1355" s="200"/>
      <c r="H1355" s="126"/>
      <c r="I1355" s="126"/>
      <c r="J1355" s="198"/>
      <c r="K1355" s="126"/>
      <c r="L1355" s="126"/>
      <c r="M1355" s="126"/>
      <c r="N1355" s="126"/>
      <c r="O1355" s="126"/>
      <c r="P1355" s="126"/>
      <c r="Q1355" s="138"/>
      <c r="R1355" s="138"/>
      <c r="S1355" s="138"/>
      <c r="T1355" s="138"/>
      <c r="U1355" s="138"/>
      <c r="V1355" s="138"/>
      <c r="W1355" s="138"/>
      <c r="X1355" s="138"/>
      <c r="Y1355" s="138"/>
      <c r="Z1355" s="138"/>
      <c r="AA1355" s="138"/>
      <c r="AB1355" s="138"/>
      <c r="AC1355" s="138"/>
      <c r="AD1355" s="138"/>
      <c r="AE1355" s="138"/>
      <c r="AF1355" s="138"/>
      <c r="AG1355" s="138"/>
      <c r="AH1355" s="138"/>
      <c r="AI1355" s="138"/>
      <c r="AJ1355" s="138"/>
    </row>
    <row r="1356" ht="28.5" customHeight="1">
      <c r="A1356" s="197"/>
      <c r="B1356" s="198"/>
      <c r="C1356" s="199"/>
      <c r="D1356" s="198"/>
      <c r="E1356" s="198"/>
      <c r="F1356" s="125"/>
      <c r="G1356" s="200"/>
      <c r="H1356" s="126"/>
      <c r="I1356" s="126"/>
      <c r="J1356" s="198"/>
      <c r="K1356" s="126"/>
      <c r="L1356" s="126"/>
      <c r="M1356" s="126"/>
      <c r="N1356" s="126"/>
      <c r="O1356" s="126"/>
      <c r="P1356" s="126"/>
      <c r="Q1356" s="138"/>
      <c r="R1356" s="138"/>
      <c r="S1356" s="138"/>
      <c r="T1356" s="138"/>
      <c r="U1356" s="138"/>
      <c r="V1356" s="138"/>
      <c r="W1356" s="138"/>
      <c r="X1356" s="138"/>
      <c r="Y1356" s="138"/>
      <c r="Z1356" s="138"/>
      <c r="AA1356" s="138"/>
      <c r="AB1356" s="138"/>
      <c r="AC1356" s="138"/>
      <c r="AD1356" s="138"/>
      <c r="AE1356" s="138"/>
      <c r="AF1356" s="138"/>
      <c r="AG1356" s="138"/>
      <c r="AH1356" s="138"/>
      <c r="AI1356" s="138"/>
      <c r="AJ1356" s="138"/>
    </row>
    <row r="1357" ht="28.5" customHeight="1">
      <c r="A1357" s="197"/>
      <c r="B1357" s="198"/>
      <c r="C1357" s="199"/>
      <c r="D1357" s="198"/>
      <c r="E1357" s="198"/>
      <c r="F1357" s="125"/>
      <c r="G1357" s="200"/>
      <c r="H1357" s="126"/>
      <c r="I1357" s="126"/>
      <c r="J1357" s="198"/>
      <c r="K1357" s="126"/>
      <c r="L1357" s="126"/>
      <c r="M1357" s="126"/>
      <c r="N1357" s="126"/>
      <c r="O1357" s="126"/>
      <c r="P1357" s="126"/>
      <c r="Q1357" s="138"/>
      <c r="R1357" s="138"/>
      <c r="S1357" s="138"/>
      <c r="T1357" s="138"/>
      <c r="U1357" s="138"/>
      <c r="V1357" s="138"/>
      <c r="W1357" s="138"/>
      <c r="X1357" s="138"/>
      <c r="Y1357" s="138"/>
      <c r="Z1357" s="138"/>
      <c r="AA1357" s="138"/>
      <c r="AB1357" s="138"/>
      <c r="AC1357" s="138"/>
      <c r="AD1357" s="138"/>
      <c r="AE1357" s="138"/>
      <c r="AF1357" s="138"/>
      <c r="AG1357" s="138"/>
      <c r="AH1357" s="138"/>
      <c r="AI1357" s="138"/>
      <c r="AJ1357" s="138"/>
    </row>
    <row r="1358" ht="28.5" customHeight="1">
      <c r="A1358" s="197"/>
      <c r="B1358" s="198"/>
      <c r="C1358" s="199"/>
      <c r="D1358" s="198"/>
      <c r="E1358" s="198"/>
      <c r="F1358" s="125"/>
      <c r="G1358" s="200"/>
      <c r="H1358" s="126"/>
      <c r="I1358" s="126"/>
      <c r="J1358" s="198"/>
      <c r="K1358" s="126"/>
      <c r="L1358" s="126"/>
      <c r="M1358" s="126"/>
      <c r="N1358" s="126"/>
      <c r="O1358" s="126"/>
      <c r="P1358" s="126"/>
      <c r="Q1358" s="138"/>
      <c r="R1358" s="138"/>
      <c r="S1358" s="138"/>
      <c r="T1358" s="138"/>
      <c r="U1358" s="138"/>
      <c r="V1358" s="138"/>
      <c r="W1358" s="138"/>
      <c r="X1358" s="138"/>
      <c r="Y1358" s="138"/>
      <c r="Z1358" s="138"/>
      <c r="AA1358" s="138"/>
      <c r="AB1358" s="138"/>
      <c r="AC1358" s="138"/>
      <c r="AD1358" s="138"/>
      <c r="AE1358" s="138"/>
      <c r="AF1358" s="138"/>
      <c r="AG1358" s="138"/>
      <c r="AH1358" s="138"/>
      <c r="AI1358" s="138"/>
      <c r="AJ1358" s="138"/>
    </row>
    <row r="1359" ht="28.5" customHeight="1">
      <c r="A1359" s="197"/>
      <c r="B1359" s="198"/>
      <c r="C1359" s="199"/>
      <c r="D1359" s="198"/>
      <c r="E1359" s="198"/>
      <c r="F1359" s="125"/>
      <c r="G1359" s="200"/>
      <c r="H1359" s="126"/>
      <c r="I1359" s="126"/>
      <c r="J1359" s="198"/>
      <c r="K1359" s="126"/>
      <c r="L1359" s="126"/>
      <c r="M1359" s="126"/>
      <c r="N1359" s="126"/>
      <c r="O1359" s="126"/>
      <c r="P1359" s="126"/>
      <c r="Q1359" s="138"/>
      <c r="R1359" s="138"/>
      <c r="S1359" s="138"/>
      <c r="T1359" s="138"/>
      <c r="U1359" s="138"/>
      <c r="V1359" s="138"/>
      <c r="W1359" s="138"/>
      <c r="X1359" s="138"/>
      <c r="Y1359" s="138"/>
      <c r="Z1359" s="138"/>
      <c r="AA1359" s="138"/>
      <c r="AB1359" s="138"/>
      <c r="AC1359" s="138"/>
      <c r="AD1359" s="138"/>
      <c r="AE1359" s="138"/>
      <c r="AF1359" s="138"/>
      <c r="AG1359" s="138"/>
      <c r="AH1359" s="138"/>
      <c r="AI1359" s="138"/>
      <c r="AJ1359" s="138"/>
    </row>
    <row r="1360" ht="28.5" customHeight="1">
      <c r="A1360" s="197"/>
      <c r="B1360" s="198"/>
      <c r="C1360" s="199"/>
      <c r="D1360" s="198"/>
      <c r="E1360" s="198"/>
      <c r="F1360" s="125"/>
      <c r="G1360" s="200"/>
      <c r="H1360" s="126"/>
      <c r="I1360" s="126"/>
      <c r="J1360" s="198"/>
      <c r="K1360" s="126"/>
      <c r="L1360" s="126"/>
      <c r="M1360" s="126"/>
      <c r="N1360" s="126"/>
      <c r="O1360" s="126"/>
      <c r="P1360" s="126"/>
      <c r="Q1360" s="138"/>
      <c r="R1360" s="138"/>
      <c r="S1360" s="138"/>
      <c r="T1360" s="138"/>
      <c r="U1360" s="138"/>
      <c r="V1360" s="138"/>
      <c r="W1360" s="138"/>
      <c r="X1360" s="138"/>
      <c r="Y1360" s="138"/>
      <c r="Z1360" s="138"/>
      <c r="AA1360" s="138"/>
      <c r="AB1360" s="138"/>
      <c r="AC1360" s="138"/>
      <c r="AD1360" s="138"/>
      <c r="AE1360" s="138"/>
      <c r="AF1360" s="138"/>
      <c r="AG1360" s="138"/>
      <c r="AH1360" s="138"/>
      <c r="AI1360" s="138"/>
      <c r="AJ1360" s="138"/>
    </row>
    <row r="1361" ht="28.5" customHeight="1">
      <c r="A1361" s="197"/>
      <c r="B1361" s="198"/>
      <c r="C1361" s="199"/>
      <c r="D1361" s="198"/>
      <c r="E1361" s="198"/>
      <c r="F1361" s="125"/>
      <c r="G1361" s="200"/>
      <c r="H1361" s="126"/>
      <c r="I1361" s="126"/>
      <c r="J1361" s="198"/>
      <c r="K1361" s="126"/>
      <c r="L1361" s="126"/>
      <c r="M1361" s="126"/>
      <c r="N1361" s="126"/>
      <c r="O1361" s="126"/>
      <c r="P1361" s="126"/>
      <c r="Q1361" s="138"/>
      <c r="R1361" s="138"/>
      <c r="S1361" s="138"/>
      <c r="T1361" s="138"/>
      <c r="U1361" s="138"/>
      <c r="V1361" s="138"/>
      <c r="W1361" s="138"/>
      <c r="X1361" s="138"/>
      <c r="Y1361" s="138"/>
      <c r="Z1361" s="138"/>
      <c r="AA1361" s="138"/>
      <c r="AB1361" s="138"/>
      <c r="AC1361" s="138"/>
      <c r="AD1361" s="138"/>
      <c r="AE1361" s="138"/>
      <c r="AF1361" s="138"/>
      <c r="AG1361" s="138"/>
      <c r="AH1361" s="138"/>
      <c r="AI1361" s="138"/>
      <c r="AJ1361" s="138"/>
    </row>
    <row r="1362" ht="28.5" customHeight="1">
      <c r="A1362" s="197"/>
      <c r="B1362" s="198"/>
      <c r="C1362" s="199"/>
      <c r="D1362" s="198"/>
      <c r="E1362" s="198"/>
      <c r="F1362" s="125"/>
      <c r="G1362" s="200"/>
      <c r="H1362" s="126"/>
      <c r="I1362" s="126"/>
      <c r="J1362" s="198"/>
      <c r="K1362" s="126"/>
      <c r="L1362" s="126"/>
      <c r="M1362" s="126"/>
      <c r="N1362" s="126"/>
      <c r="O1362" s="126"/>
      <c r="P1362" s="126"/>
      <c r="Q1362" s="138"/>
      <c r="R1362" s="138"/>
      <c r="S1362" s="138"/>
      <c r="T1362" s="138"/>
      <c r="U1362" s="138"/>
      <c r="V1362" s="138"/>
      <c r="W1362" s="138"/>
      <c r="X1362" s="138"/>
      <c r="Y1362" s="138"/>
      <c r="Z1362" s="138"/>
      <c r="AA1362" s="138"/>
      <c r="AB1362" s="138"/>
      <c r="AC1362" s="138"/>
      <c r="AD1362" s="138"/>
      <c r="AE1362" s="138"/>
      <c r="AF1362" s="138"/>
      <c r="AG1362" s="138"/>
      <c r="AH1362" s="138"/>
      <c r="AI1362" s="138"/>
      <c r="AJ1362" s="138"/>
    </row>
    <row r="1363" ht="28.5" customHeight="1">
      <c r="A1363" s="197"/>
      <c r="B1363" s="198"/>
      <c r="C1363" s="199"/>
      <c r="D1363" s="198"/>
      <c r="E1363" s="198"/>
      <c r="F1363" s="125"/>
      <c r="G1363" s="200"/>
      <c r="H1363" s="126"/>
      <c r="I1363" s="126"/>
      <c r="J1363" s="198"/>
      <c r="K1363" s="126"/>
      <c r="L1363" s="126"/>
      <c r="M1363" s="126"/>
      <c r="N1363" s="126"/>
      <c r="O1363" s="126"/>
      <c r="P1363" s="126"/>
      <c r="Q1363" s="138"/>
      <c r="R1363" s="138"/>
      <c r="S1363" s="138"/>
      <c r="T1363" s="138"/>
      <c r="U1363" s="138"/>
      <c r="V1363" s="138"/>
      <c r="W1363" s="138"/>
      <c r="X1363" s="138"/>
      <c r="Y1363" s="138"/>
      <c r="Z1363" s="138"/>
      <c r="AA1363" s="138"/>
      <c r="AB1363" s="138"/>
      <c r="AC1363" s="138"/>
      <c r="AD1363" s="138"/>
      <c r="AE1363" s="138"/>
      <c r="AF1363" s="138"/>
      <c r="AG1363" s="138"/>
      <c r="AH1363" s="138"/>
      <c r="AI1363" s="138"/>
      <c r="AJ1363" s="138"/>
    </row>
    <row r="1364" ht="28.5" customHeight="1">
      <c r="A1364" s="197"/>
      <c r="B1364" s="198"/>
      <c r="C1364" s="199"/>
      <c r="D1364" s="198"/>
      <c r="E1364" s="198"/>
      <c r="F1364" s="125"/>
      <c r="G1364" s="200"/>
      <c r="H1364" s="126"/>
      <c r="I1364" s="126"/>
      <c r="J1364" s="198"/>
      <c r="K1364" s="126"/>
      <c r="L1364" s="126"/>
      <c r="M1364" s="126"/>
      <c r="N1364" s="126"/>
      <c r="O1364" s="126"/>
      <c r="P1364" s="126"/>
      <c r="Q1364" s="138"/>
      <c r="R1364" s="138"/>
      <c r="S1364" s="138"/>
      <c r="T1364" s="138"/>
      <c r="U1364" s="138"/>
      <c r="V1364" s="138"/>
      <c r="W1364" s="138"/>
      <c r="X1364" s="138"/>
      <c r="Y1364" s="138"/>
      <c r="Z1364" s="138"/>
      <c r="AA1364" s="138"/>
      <c r="AB1364" s="138"/>
      <c r="AC1364" s="138"/>
      <c r="AD1364" s="138"/>
      <c r="AE1364" s="138"/>
      <c r="AF1364" s="138"/>
      <c r="AG1364" s="138"/>
      <c r="AH1364" s="138"/>
      <c r="AI1364" s="138"/>
      <c r="AJ1364" s="138"/>
    </row>
    <row r="1365" ht="28.5" customHeight="1">
      <c r="A1365" s="197"/>
      <c r="B1365" s="198"/>
      <c r="C1365" s="199"/>
      <c r="D1365" s="198"/>
      <c r="E1365" s="198"/>
      <c r="F1365" s="125"/>
      <c r="G1365" s="200"/>
      <c r="H1365" s="126"/>
      <c r="I1365" s="126"/>
      <c r="J1365" s="198"/>
      <c r="K1365" s="126"/>
      <c r="L1365" s="126"/>
      <c r="M1365" s="126"/>
      <c r="N1365" s="126"/>
      <c r="O1365" s="126"/>
      <c r="P1365" s="126"/>
      <c r="Q1365" s="138"/>
      <c r="R1365" s="138"/>
      <c r="S1365" s="138"/>
      <c r="T1365" s="138"/>
      <c r="U1365" s="138"/>
      <c r="V1365" s="138"/>
      <c r="W1365" s="138"/>
      <c r="X1365" s="138"/>
      <c r="Y1365" s="138"/>
      <c r="Z1365" s="138"/>
      <c r="AA1365" s="138"/>
      <c r="AB1365" s="138"/>
      <c r="AC1365" s="138"/>
      <c r="AD1365" s="138"/>
      <c r="AE1365" s="138"/>
      <c r="AF1365" s="138"/>
      <c r="AG1365" s="138"/>
      <c r="AH1365" s="138"/>
      <c r="AI1365" s="138"/>
      <c r="AJ1365" s="138"/>
    </row>
    <row r="1366" ht="28.5" customHeight="1">
      <c r="A1366" s="197"/>
      <c r="B1366" s="198"/>
      <c r="C1366" s="199"/>
      <c r="D1366" s="198"/>
      <c r="E1366" s="198"/>
      <c r="F1366" s="125"/>
      <c r="G1366" s="200"/>
      <c r="H1366" s="126"/>
      <c r="I1366" s="126"/>
      <c r="J1366" s="198"/>
      <c r="K1366" s="126"/>
      <c r="L1366" s="126"/>
      <c r="M1366" s="126"/>
      <c r="N1366" s="126"/>
      <c r="O1366" s="126"/>
      <c r="P1366" s="126"/>
      <c r="Q1366" s="138"/>
      <c r="R1366" s="138"/>
      <c r="S1366" s="138"/>
      <c r="T1366" s="138"/>
      <c r="U1366" s="138"/>
      <c r="V1366" s="138"/>
      <c r="W1366" s="138"/>
      <c r="X1366" s="138"/>
      <c r="Y1366" s="138"/>
      <c r="Z1366" s="138"/>
      <c r="AA1366" s="138"/>
      <c r="AB1366" s="138"/>
      <c r="AC1366" s="138"/>
      <c r="AD1366" s="138"/>
      <c r="AE1366" s="138"/>
      <c r="AF1366" s="138"/>
      <c r="AG1366" s="138"/>
      <c r="AH1366" s="138"/>
      <c r="AI1366" s="138"/>
      <c r="AJ1366" s="138"/>
    </row>
    <row r="1367" ht="28.5" customHeight="1">
      <c r="A1367" s="197"/>
      <c r="B1367" s="198"/>
      <c r="C1367" s="199"/>
      <c r="D1367" s="198"/>
      <c r="E1367" s="198"/>
      <c r="F1367" s="125"/>
      <c r="G1367" s="200"/>
      <c r="H1367" s="126"/>
      <c r="I1367" s="126"/>
      <c r="J1367" s="198"/>
      <c r="K1367" s="126"/>
      <c r="L1367" s="126"/>
      <c r="M1367" s="126"/>
      <c r="N1367" s="126"/>
      <c r="O1367" s="126"/>
      <c r="P1367" s="126"/>
      <c r="Q1367" s="138"/>
      <c r="R1367" s="138"/>
      <c r="S1367" s="138"/>
      <c r="T1367" s="138"/>
      <c r="U1367" s="138"/>
      <c r="V1367" s="138"/>
      <c r="W1367" s="138"/>
      <c r="X1367" s="138"/>
      <c r="Y1367" s="138"/>
      <c r="Z1367" s="138"/>
      <c r="AA1367" s="138"/>
      <c r="AB1367" s="138"/>
      <c r="AC1367" s="138"/>
      <c r="AD1367" s="138"/>
      <c r="AE1367" s="138"/>
      <c r="AF1367" s="138"/>
      <c r="AG1367" s="138"/>
      <c r="AH1367" s="138"/>
      <c r="AI1367" s="138"/>
      <c r="AJ1367" s="138"/>
    </row>
    <row r="1368" ht="28.5" customHeight="1">
      <c r="A1368" s="197"/>
      <c r="B1368" s="198"/>
      <c r="C1368" s="199"/>
      <c r="D1368" s="198"/>
      <c r="E1368" s="198"/>
      <c r="F1368" s="125"/>
      <c r="G1368" s="200"/>
      <c r="H1368" s="126"/>
      <c r="I1368" s="126"/>
      <c r="J1368" s="198"/>
      <c r="K1368" s="126"/>
      <c r="L1368" s="126"/>
      <c r="M1368" s="126"/>
      <c r="N1368" s="126"/>
      <c r="O1368" s="126"/>
      <c r="P1368" s="126"/>
      <c r="Q1368" s="138"/>
      <c r="R1368" s="138"/>
      <c r="S1368" s="138"/>
      <c r="T1368" s="138"/>
      <c r="U1368" s="138"/>
      <c r="V1368" s="138"/>
      <c r="W1368" s="138"/>
      <c r="X1368" s="138"/>
      <c r="Y1368" s="138"/>
      <c r="Z1368" s="138"/>
      <c r="AA1368" s="138"/>
      <c r="AB1368" s="138"/>
      <c r="AC1368" s="138"/>
      <c r="AD1368" s="138"/>
      <c r="AE1368" s="138"/>
      <c r="AF1368" s="138"/>
      <c r="AG1368" s="138"/>
      <c r="AH1368" s="138"/>
      <c r="AI1368" s="138"/>
      <c r="AJ1368" s="138"/>
    </row>
    <row r="1369" ht="28.5" customHeight="1">
      <c r="A1369" s="197"/>
      <c r="B1369" s="198"/>
      <c r="C1369" s="199"/>
      <c r="D1369" s="198"/>
      <c r="E1369" s="198"/>
      <c r="F1369" s="125"/>
      <c r="G1369" s="200"/>
      <c r="H1369" s="126"/>
      <c r="I1369" s="126"/>
      <c r="J1369" s="198"/>
      <c r="K1369" s="126"/>
      <c r="L1369" s="126"/>
      <c r="M1369" s="126"/>
      <c r="N1369" s="126"/>
      <c r="O1369" s="126"/>
      <c r="P1369" s="126"/>
      <c r="Q1369" s="138"/>
      <c r="R1369" s="138"/>
      <c r="S1369" s="138"/>
      <c r="T1369" s="138"/>
      <c r="U1369" s="138"/>
      <c r="V1369" s="138"/>
      <c r="W1369" s="138"/>
      <c r="X1369" s="138"/>
      <c r="Y1369" s="138"/>
      <c r="Z1369" s="138"/>
      <c r="AA1369" s="138"/>
      <c r="AB1369" s="138"/>
      <c r="AC1369" s="138"/>
      <c r="AD1369" s="138"/>
      <c r="AE1369" s="138"/>
      <c r="AF1369" s="138"/>
      <c r="AG1369" s="138"/>
      <c r="AH1369" s="138"/>
      <c r="AI1369" s="138"/>
      <c r="AJ1369" s="138"/>
    </row>
    <row r="1370" ht="28.5" customHeight="1">
      <c r="A1370" s="197"/>
      <c r="B1370" s="198"/>
      <c r="C1370" s="199"/>
      <c r="D1370" s="198"/>
      <c r="E1370" s="198"/>
      <c r="F1370" s="125"/>
      <c r="G1370" s="200"/>
      <c r="H1370" s="126"/>
      <c r="I1370" s="126"/>
      <c r="J1370" s="198"/>
      <c r="K1370" s="126"/>
      <c r="L1370" s="126"/>
      <c r="M1370" s="126"/>
      <c r="N1370" s="126"/>
      <c r="O1370" s="126"/>
      <c r="P1370" s="126"/>
      <c r="Q1370" s="138"/>
      <c r="R1370" s="138"/>
      <c r="S1370" s="138"/>
      <c r="T1370" s="138"/>
      <c r="U1370" s="138"/>
      <c r="V1370" s="138"/>
      <c r="W1370" s="138"/>
      <c r="X1370" s="138"/>
      <c r="Y1370" s="138"/>
      <c r="Z1370" s="138"/>
      <c r="AA1370" s="138"/>
      <c r="AB1370" s="138"/>
      <c r="AC1370" s="138"/>
      <c r="AD1370" s="138"/>
      <c r="AE1370" s="138"/>
      <c r="AF1370" s="138"/>
      <c r="AG1370" s="138"/>
      <c r="AH1370" s="138"/>
      <c r="AI1370" s="138"/>
      <c r="AJ1370" s="138"/>
    </row>
    <row r="1371" ht="28.5" customHeight="1">
      <c r="A1371" s="197"/>
      <c r="B1371" s="198"/>
      <c r="C1371" s="199"/>
      <c r="D1371" s="198"/>
      <c r="E1371" s="198"/>
      <c r="F1371" s="125"/>
      <c r="G1371" s="200"/>
      <c r="H1371" s="126"/>
      <c r="I1371" s="126"/>
      <c r="J1371" s="198"/>
      <c r="K1371" s="126"/>
      <c r="L1371" s="126"/>
      <c r="M1371" s="126"/>
      <c r="N1371" s="126"/>
      <c r="O1371" s="126"/>
      <c r="P1371" s="126"/>
      <c r="Q1371" s="138"/>
      <c r="R1371" s="138"/>
      <c r="S1371" s="138"/>
      <c r="T1371" s="138"/>
      <c r="U1371" s="138"/>
      <c r="V1371" s="138"/>
      <c r="W1371" s="138"/>
      <c r="X1371" s="138"/>
      <c r="Y1371" s="138"/>
      <c r="Z1371" s="138"/>
      <c r="AA1371" s="138"/>
      <c r="AB1371" s="138"/>
      <c r="AC1371" s="138"/>
      <c r="AD1371" s="138"/>
      <c r="AE1371" s="138"/>
      <c r="AF1371" s="138"/>
      <c r="AG1371" s="138"/>
      <c r="AH1371" s="138"/>
      <c r="AI1371" s="138"/>
      <c r="AJ1371" s="138"/>
    </row>
    <row r="1372" ht="28.5" customHeight="1">
      <c r="A1372" s="197"/>
      <c r="B1372" s="198"/>
      <c r="C1372" s="199"/>
      <c r="D1372" s="198"/>
      <c r="E1372" s="198"/>
      <c r="F1372" s="125"/>
      <c r="G1372" s="200"/>
      <c r="H1372" s="126"/>
      <c r="I1372" s="126"/>
      <c r="J1372" s="198"/>
      <c r="K1372" s="126"/>
      <c r="L1372" s="126"/>
      <c r="M1372" s="126"/>
      <c r="N1372" s="126"/>
      <c r="O1372" s="126"/>
      <c r="P1372" s="126"/>
      <c r="Q1372" s="138"/>
      <c r="R1372" s="138"/>
      <c r="S1372" s="138"/>
      <c r="T1372" s="138"/>
      <c r="U1372" s="138"/>
      <c r="V1372" s="138"/>
      <c r="W1372" s="138"/>
      <c r="X1372" s="138"/>
      <c r="Y1372" s="138"/>
      <c r="Z1372" s="138"/>
      <c r="AA1372" s="138"/>
      <c r="AB1372" s="138"/>
      <c r="AC1372" s="138"/>
      <c r="AD1372" s="138"/>
      <c r="AE1372" s="138"/>
      <c r="AF1372" s="138"/>
      <c r="AG1372" s="138"/>
      <c r="AH1372" s="138"/>
      <c r="AI1372" s="138"/>
      <c r="AJ1372" s="138"/>
    </row>
    <row r="1373" ht="28.5" customHeight="1">
      <c r="A1373" s="197"/>
      <c r="B1373" s="198"/>
      <c r="C1373" s="199"/>
      <c r="D1373" s="198"/>
      <c r="E1373" s="198"/>
      <c r="F1373" s="125"/>
      <c r="G1373" s="200"/>
      <c r="H1373" s="126"/>
      <c r="I1373" s="126"/>
      <c r="J1373" s="198"/>
      <c r="K1373" s="126"/>
      <c r="L1373" s="126"/>
      <c r="M1373" s="126"/>
      <c r="N1373" s="126"/>
      <c r="O1373" s="126"/>
      <c r="P1373" s="126"/>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row>
    <row r="1374" ht="28.5" customHeight="1">
      <c r="A1374" s="197"/>
      <c r="B1374" s="198"/>
      <c r="C1374" s="199"/>
      <c r="D1374" s="198"/>
      <c r="E1374" s="198"/>
      <c r="F1374" s="125"/>
      <c r="G1374" s="200"/>
      <c r="H1374" s="126"/>
      <c r="I1374" s="126"/>
      <c r="J1374" s="198"/>
      <c r="K1374" s="126"/>
      <c r="L1374" s="126"/>
      <c r="M1374" s="126"/>
      <c r="N1374" s="126"/>
      <c r="O1374" s="126"/>
      <c r="P1374" s="126"/>
      <c r="Q1374" s="138"/>
      <c r="R1374" s="138"/>
      <c r="S1374" s="138"/>
      <c r="T1374" s="138"/>
      <c r="U1374" s="138"/>
      <c r="V1374" s="138"/>
      <c r="W1374" s="138"/>
      <c r="X1374" s="138"/>
      <c r="Y1374" s="138"/>
      <c r="Z1374" s="138"/>
      <c r="AA1374" s="138"/>
      <c r="AB1374" s="138"/>
      <c r="AC1374" s="138"/>
      <c r="AD1374" s="138"/>
      <c r="AE1374" s="138"/>
      <c r="AF1374" s="138"/>
      <c r="AG1374" s="138"/>
      <c r="AH1374" s="138"/>
      <c r="AI1374" s="138"/>
      <c r="AJ1374" s="138"/>
    </row>
    <row r="1375" ht="28.5" customHeight="1">
      <c r="A1375" s="197"/>
      <c r="B1375" s="198"/>
      <c r="C1375" s="199"/>
      <c r="D1375" s="198"/>
      <c r="E1375" s="198"/>
      <c r="F1375" s="125"/>
      <c r="G1375" s="200"/>
      <c r="H1375" s="126"/>
      <c r="I1375" s="126"/>
      <c r="J1375" s="198"/>
      <c r="K1375" s="126"/>
      <c r="L1375" s="126"/>
      <c r="M1375" s="126"/>
      <c r="N1375" s="126"/>
      <c r="O1375" s="126"/>
      <c r="P1375" s="126"/>
      <c r="Q1375" s="138"/>
      <c r="R1375" s="138"/>
      <c r="S1375" s="138"/>
      <c r="T1375" s="138"/>
      <c r="U1375" s="138"/>
      <c r="V1375" s="138"/>
      <c r="W1375" s="138"/>
      <c r="X1375" s="138"/>
      <c r="Y1375" s="138"/>
      <c r="Z1375" s="138"/>
      <c r="AA1375" s="138"/>
      <c r="AB1375" s="138"/>
      <c r="AC1375" s="138"/>
      <c r="AD1375" s="138"/>
      <c r="AE1375" s="138"/>
      <c r="AF1375" s="138"/>
      <c r="AG1375" s="138"/>
      <c r="AH1375" s="138"/>
      <c r="AI1375" s="138"/>
      <c r="AJ1375" s="138"/>
    </row>
    <row r="1376" ht="28.5" customHeight="1">
      <c r="A1376" s="197"/>
      <c r="B1376" s="198"/>
      <c r="C1376" s="199"/>
      <c r="D1376" s="198"/>
      <c r="E1376" s="198"/>
      <c r="F1376" s="125"/>
      <c r="G1376" s="200"/>
      <c r="H1376" s="126"/>
      <c r="I1376" s="126"/>
      <c r="J1376" s="198"/>
      <c r="K1376" s="126"/>
      <c r="L1376" s="126"/>
      <c r="M1376" s="126"/>
      <c r="N1376" s="126"/>
      <c r="O1376" s="126"/>
      <c r="P1376" s="126"/>
      <c r="Q1376" s="138"/>
      <c r="R1376" s="138"/>
      <c r="S1376" s="138"/>
      <c r="T1376" s="138"/>
      <c r="U1376" s="138"/>
      <c r="V1376" s="138"/>
      <c r="W1376" s="138"/>
      <c r="X1376" s="138"/>
      <c r="Y1376" s="138"/>
      <c r="Z1376" s="138"/>
      <c r="AA1376" s="138"/>
      <c r="AB1376" s="138"/>
      <c r="AC1376" s="138"/>
      <c r="AD1376" s="138"/>
      <c r="AE1376" s="138"/>
      <c r="AF1376" s="138"/>
      <c r="AG1376" s="138"/>
      <c r="AH1376" s="138"/>
      <c r="AI1376" s="138"/>
      <c r="AJ1376" s="138"/>
    </row>
    <row r="1377" ht="28.5" customHeight="1">
      <c r="A1377" s="197"/>
      <c r="B1377" s="198"/>
      <c r="C1377" s="199"/>
      <c r="D1377" s="198"/>
      <c r="E1377" s="198"/>
      <c r="F1377" s="125"/>
      <c r="G1377" s="200"/>
      <c r="H1377" s="126"/>
      <c r="I1377" s="126"/>
      <c r="J1377" s="198"/>
      <c r="K1377" s="126"/>
      <c r="L1377" s="126"/>
      <c r="M1377" s="126"/>
      <c r="N1377" s="126"/>
      <c r="O1377" s="126"/>
      <c r="P1377" s="126"/>
      <c r="Q1377" s="138"/>
      <c r="R1377" s="138"/>
      <c r="S1377" s="138"/>
      <c r="T1377" s="138"/>
      <c r="U1377" s="138"/>
      <c r="V1377" s="138"/>
      <c r="W1377" s="138"/>
      <c r="X1377" s="138"/>
      <c r="Y1377" s="138"/>
      <c r="Z1377" s="138"/>
      <c r="AA1377" s="138"/>
      <c r="AB1377" s="138"/>
      <c r="AC1377" s="138"/>
      <c r="AD1377" s="138"/>
      <c r="AE1377" s="138"/>
      <c r="AF1377" s="138"/>
      <c r="AG1377" s="138"/>
      <c r="AH1377" s="138"/>
      <c r="AI1377" s="138"/>
      <c r="AJ1377" s="138"/>
    </row>
    <row r="1378" ht="28.5" customHeight="1">
      <c r="A1378" s="197"/>
      <c r="B1378" s="198"/>
      <c r="C1378" s="199"/>
      <c r="D1378" s="198"/>
      <c r="E1378" s="198"/>
      <c r="F1378" s="125"/>
      <c r="G1378" s="200"/>
      <c r="H1378" s="126"/>
      <c r="I1378" s="126"/>
      <c r="J1378" s="198"/>
      <c r="K1378" s="126"/>
      <c r="L1378" s="126"/>
      <c r="M1378" s="126"/>
      <c r="N1378" s="126"/>
      <c r="O1378" s="126"/>
      <c r="P1378" s="126"/>
      <c r="Q1378" s="138"/>
      <c r="R1378" s="138"/>
      <c r="S1378" s="138"/>
      <c r="T1378" s="138"/>
      <c r="U1378" s="138"/>
      <c r="V1378" s="138"/>
      <c r="W1378" s="138"/>
      <c r="X1378" s="138"/>
      <c r="Y1378" s="138"/>
      <c r="Z1378" s="138"/>
      <c r="AA1378" s="138"/>
      <c r="AB1378" s="138"/>
      <c r="AC1378" s="138"/>
      <c r="AD1378" s="138"/>
      <c r="AE1378" s="138"/>
      <c r="AF1378" s="138"/>
      <c r="AG1378" s="138"/>
      <c r="AH1378" s="138"/>
      <c r="AI1378" s="138"/>
      <c r="AJ1378" s="138"/>
    </row>
    <row r="1379" ht="28.5" customHeight="1">
      <c r="A1379" s="197"/>
      <c r="B1379" s="198"/>
      <c r="C1379" s="199"/>
      <c r="D1379" s="198"/>
      <c r="E1379" s="198"/>
      <c r="F1379" s="125"/>
      <c r="G1379" s="200"/>
      <c r="H1379" s="126"/>
      <c r="I1379" s="126"/>
      <c r="J1379" s="198"/>
      <c r="K1379" s="126"/>
      <c r="L1379" s="126"/>
      <c r="M1379" s="126"/>
      <c r="N1379" s="126"/>
      <c r="O1379" s="126"/>
      <c r="P1379" s="126"/>
      <c r="Q1379" s="138"/>
      <c r="R1379" s="138"/>
      <c r="S1379" s="138"/>
      <c r="T1379" s="138"/>
      <c r="U1379" s="138"/>
      <c r="V1379" s="138"/>
      <c r="W1379" s="138"/>
      <c r="X1379" s="138"/>
      <c r="Y1379" s="138"/>
      <c r="Z1379" s="138"/>
      <c r="AA1379" s="138"/>
      <c r="AB1379" s="138"/>
      <c r="AC1379" s="138"/>
      <c r="AD1379" s="138"/>
      <c r="AE1379" s="138"/>
      <c r="AF1379" s="138"/>
      <c r="AG1379" s="138"/>
      <c r="AH1379" s="138"/>
      <c r="AI1379" s="138"/>
      <c r="AJ1379" s="138"/>
    </row>
    <row r="1380" ht="28.5" customHeight="1">
      <c r="A1380" s="197"/>
      <c r="B1380" s="198"/>
      <c r="C1380" s="199"/>
      <c r="D1380" s="198"/>
      <c r="E1380" s="198"/>
      <c r="F1380" s="125"/>
      <c r="G1380" s="200"/>
      <c r="H1380" s="126"/>
      <c r="I1380" s="126"/>
      <c r="J1380" s="198"/>
      <c r="K1380" s="126"/>
      <c r="L1380" s="126"/>
      <c r="M1380" s="126"/>
      <c r="N1380" s="126"/>
      <c r="O1380" s="126"/>
      <c r="P1380" s="126"/>
      <c r="Q1380" s="138"/>
      <c r="R1380" s="138"/>
      <c r="S1380" s="138"/>
      <c r="T1380" s="138"/>
      <c r="U1380" s="138"/>
      <c r="V1380" s="138"/>
      <c r="W1380" s="138"/>
      <c r="X1380" s="138"/>
      <c r="Y1380" s="138"/>
      <c r="Z1380" s="138"/>
      <c r="AA1380" s="138"/>
      <c r="AB1380" s="138"/>
      <c r="AC1380" s="138"/>
      <c r="AD1380" s="138"/>
      <c r="AE1380" s="138"/>
      <c r="AF1380" s="138"/>
      <c r="AG1380" s="138"/>
      <c r="AH1380" s="138"/>
      <c r="AI1380" s="138"/>
      <c r="AJ1380" s="138"/>
    </row>
    <row r="1381" ht="28.5" customHeight="1">
      <c r="A1381" s="197"/>
      <c r="B1381" s="198"/>
      <c r="C1381" s="199"/>
      <c r="D1381" s="198"/>
      <c r="E1381" s="198"/>
      <c r="F1381" s="125"/>
      <c r="G1381" s="200"/>
      <c r="H1381" s="126"/>
      <c r="I1381" s="126"/>
      <c r="J1381" s="198"/>
      <c r="K1381" s="126"/>
      <c r="L1381" s="126"/>
      <c r="M1381" s="126"/>
      <c r="N1381" s="126"/>
      <c r="O1381" s="126"/>
      <c r="P1381" s="126"/>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row>
    <row r="1382" ht="28.5" customHeight="1">
      <c r="A1382" s="197"/>
      <c r="B1382" s="198"/>
      <c r="C1382" s="199"/>
      <c r="D1382" s="198"/>
      <c r="E1382" s="198"/>
      <c r="F1382" s="125"/>
      <c r="G1382" s="200"/>
      <c r="H1382" s="126"/>
      <c r="I1382" s="126"/>
      <c r="J1382" s="198"/>
      <c r="K1382" s="126"/>
      <c r="L1382" s="126"/>
      <c r="M1382" s="126"/>
      <c r="N1382" s="126"/>
      <c r="O1382" s="126"/>
      <c r="P1382" s="126"/>
      <c r="Q1382" s="138"/>
      <c r="R1382" s="138"/>
      <c r="S1382" s="138"/>
      <c r="T1382" s="138"/>
      <c r="U1382" s="138"/>
      <c r="V1382" s="138"/>
      <c r="W1382" s="138"/>
      <c r="X1382" s="138"/>
      <c r="Y1382" s="138"/>
      <c r="Z1382" s="138"/>
      <c r="AA1382" s="138"/>
      <c r="AB1382" s="138"/>
      <c r="AC1382" s="138"/>
      <c r="AD1382" s="138"/>
      <c r="AE1382" s="138"/>
      <c r="AF1382" s="138"/>
      <c r="AG1382" s="138"/>
      <c r="AH1382" s="138"/>
      <c r="AI1382" s="138"/>
      <c r="AJ1382" s="138"/>
    </row>
    <row r="1383" ht="28.5" customHeight="1">
      <c r="A1383" s="197"/>
      <c r="B1383" s="198"/>
      <c r="C1383" s="199"/>
      <c r="D1383" s="198"/>
      <c r="E1383" s="198"/>
      <c r="F1383" s="125"/>
      <c r="G1383" s="200"/>
      <c r="H1383" s="126"/>
      <c r="I1383" s="126"/>
      <c r="J1383" s="198"/>
      <c r="K1383" s="126"/>
      <c r="L1383" s="126"/>
      <c r="M1383" s="126"/>
      <c r="N1383" s="126"/>
      <c r="O1383" s="126"/>
      <c r="P1383" s="126"/>
      <c r="Q1383" s="138"/>
      <c r="R1383" s="138"/>
      <c r="S1383" s="138"/>
      <c r="T1383" s="138"/>
      <c r="U1383" s="138"/>
      <c r="V1383" s="138"/>
      <c r="W1383" s="138"/>
      <c r="X1383" s="138"/>
      <c r="Y1383" s="138"/>
      <c r="Z1383" s="138"/>
      <c r="AA1383" s="138"/>
      <c r="AB1383" s="138"/>
      <c r="AC1383" s="138"/>
      <c r="AD1383" s="138"/>
      <c r="AE1383" s="138"/>
      <c r="AF1383" s="138"/>
      <c r="AG1383" s="138"/>
      <c r="AH1383" s="138"/>
      <c r="AI1383" s="138"/>
      <c r="AJ1383" s="138"/>
    </row>
    <row r="1384" ht="28.5" customHeight="1">
      <c r="A1384" s="197"/>
      <c r="B1384" s="198"/>
      <c r="C1384" s="199"/>
      <c r="D1384" s="198"/>
      <c r="E1384" s="198"/>
      <c r="F1384" s="125"/>
      <c r="G1384" s="200"/>
      <c r="H1384" s="126"/>
      <c r="I1384" s="126"/>
      <c r="J1384" s="198"/>
      <c r="K1384" s="126"/>
      <c r="L1384" s="126"/>
      <c r="M1384" s="126"/>
      <c r="N1384" s="126"/>
      <c r="O1384" s="126"/>
      <c r="P1384" s="126"/>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row>
    <row r="1385" ht="28.5" customHeight="1">
      <c r="A1385" s="197"/>
      <c r="B1385" s="198"/>
      <c r="C1385" s="199"/>
      <c r="D1385" s="198"/>
      <c r="E1385" s="198"/>
      <c r="F1385" s="125"/>
      <c r="G1385" s="200"/>
      <c r="H1385" s="126"/>
      <c r="I1385" s="126"/>
      <c r="J1385" s="198"/>
      <c r="K1385" s="126"/>
      <c r="L1385" s="126"/>
      <c r="M1385" s="126"/>
      <c r="N1385" s="126"/>
      <c r="O1385" s="126"/>
      <c r="P1385" s="126"/>
      <c r="Q1385" s="138"/>
      <c r="R1385" s="138"/>
      <c r="S1385" s="138"/>
      <c r="T1385" s="138"/>
      <c r="U1385" s="138"/>
      <c r="V1385" s="138"/>
      <c r="W1385" s="138"/>
      <c r="X1385" s="138"/>
      <c r="Y1385" s="138"/>
      <c r="Z1385" s="138"/>
      <c r="AA1385" s="138"/>
      <c r="AB1385" s="138"/>
      <c r="AC1385" s="138"/>
      <c r="AD1385" s="138"/>
      <c r="AE1385" s="138"/>
      <c r="AF1385" s="138"/>
      <c r="AG1385" s="138"/>
      <c r="AH1385" s="138"/>
      <c r="AI1385" s="138"/>
      <c r="AJ1385" s="138"/>
    </row>
    <row r="1386" ht="28.5" customHeight="1">
      <c r="A1386" s="197"/>
      <c r="B1386" s="198"/>
      <c r="C1386" s="199"/>
      <c r="D1386" s="198"/>
      <c r="E1386" s="198"/>
      <c r="F1386" s="125"/>
      <c r="G1386" s="200"/>
      <c r="H1386" s="126"/>
      <c r="I1386" s="126"/>
      <c r="J1386" s="198"/>
      <c r="K1386" s="126"/>
      <c r="L1386" s="126"/>
      <c r="M1386" s="126"/>
      <c r="N1386" s="126"/>
      <c r="O1386" s="126"/>
      <c r="P1386" s="126"/>
      <c r="Q1386" s="138"/>
      <c r="R1386" s="138"/>
      <c r="S1386" s="138"/>
      <c r="T1386" s="138"/>
      <c r="U1386" s="138"/>
      <c r="V1386" s="138"/>
      <c r="W1386" s="138"/>
      <c r="X1386" s="138"/>
      <c r="Y1386" s="138"/>
      <c r="Z1386" s="138"/>
      <c r="AA1386" s="138"/>
      <c r="AB1386" s="138"/>
      <c r="AC1386" s="138"/>
      <c r="AD1386" s="138"/>
      <c r="AE1386" s="138"/>
      <c r="AF1386" s="138"/>
      <c r="AG1386" s="138"/>
      <c r="AH1386" s="138"/>
      <c r="AI1386" s="138"/>
      <c r="AJ1386" s="138"/>
    </row>
    <row r="1387" ht="28.5" customHeight="1">
      <c r="A1387" s="197"/>
      <c r="B1387" s="198"/>
      <c r="C1387" s="199"/>
      <c r="D1387" s="198"/>
      <c r="E1387" s="198"/>
      <c r="F1387" s="125"/>
      <c r="G1387" s="200"/>
      <c r="H1387" s="126"/>
      <c r="I1387" s="126"/>
      <c r="J1387" s="198"/>
      <c r="K1387" s="126"/>
      <c r="L1387" s="126"/>
      <c r="M1387" s="126"/>
      <c r="N1387" s="126"/>
      <c r="O1387" s="126"/>
      <c r="P1387" s="126"/>
      <c r="Q1387" s="138"/>
      <c r="R1387" s="138"/>
      <c r="S1387" s="138"/>
      <c r="T1387" s="138"/>
      <c r="U1387" s="138"/>
      <c r="V1387" s="138"/>
      <c r="W1387" s="138"/>
      <c r="X1387" s="138"/>
      <c r="Y1387" s="138"/>
      <c r="Z1387" s="138"/>
      <c r="AA1387" s="138"/>
      <c r="AB1387" s="138"/>
      <c r="AC1387" s="138"/>
      <c r="AD1387" s="138"/>
      <c r="AE1387" s="138"/>
      <c r="AF1387" s="138"/>
      <c r="AG1387" s="138"/>
      <c r="AH1387" s="138"/>
      <c r="AI1387" s="138"/>
      <c r="AJ1387" s="138"/>
    </row>
    <row r="1388" ht="28.5" customHeight="1">
      <c r="A1388" s="197"/>
      <c r="B1388" s="198"/>
      <c r="C1388" s="199"/>
      <c r="D1388" s="198"/>
      <c r="E1388" s="198"/>
      <c r="F1388" s="125"/>
      <c r="G1388" s="200"/>
      <c r="H1388" s="126"/>
      <c r="I1388" s="126"/>
      <c r="J1388" s="198"/>
      <c r="K1388" s="126"/>
      <c r="L1388" s="126"/>
      <c r="M1388" s="126"/>
      <c r="N1388" s="126"/>
      <c r="O1388" s="126"/>
      <c r="P1388" s="126"/>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row>
    <row r="1389" ht="28.5" customHeight="1">
      <c r="A1389" s="197"/>
      <c r="B1389" s="198"/>
      <c r="C1389" s="199"/>
      <c r="D1389" s="198"/>
      <c r="E1389" s="198"/>
      <c r="F1389" s="125"/>
      <c r="G1389" s="200"/>
      <c r="H1389" s="126"/>
      <c r="I1389" s="126"/>
      <c r="J1389" s="198"/>
      <c r="K1389" s="126"/>
      <c r="L1389" s="126"/>
      <c r="M1389" s="126"/>
      <c r="N1389" s="126"/>
      <c r="O1389" s="126"/>
      <c r="P1389" s="126"/>
      <c r="Q1389" s="138"/>
      <c r="R1389" s="138"/>
      <c r="S1389" s="138"/>
      <c r="T1389" s="138"/>
      <c r="U1389" s="138"/>
      <c r="V1389" s="138"/>
      <c r="W1389" s="138"/>
      <c r="X1389" s="138"/>
      <c r="Y1389" s="138"/>
      <c r="Z1389" s="138"/>
      <c r="AA1389" s="138"/>
      <c r="AB1389" s="138"/>
      <c r="AC1389" s="138"/>
      <c r="AD1389" s="138"/>
      <c r="AE1389" s="138"/>
      <c r="AF1389" s="138"/>
      <c r="AG1389" s="138"/>
      <c r="AH1389" s="138"/>
      <c r="AI1389" s="138"/>
      <c r="AJ1389" s="138"/>
    </row>
    <row r="1390" ht="28.5" customHeight="1">
      <c r="A1390" s="197"/>
      <c r="B1390" s="198"/>
      <c r="C1390" s="199"/>
      <c r="D1390" s="198"/>
      <c r="E1390" s="198"/>
      <c r="F1390" s="125"/>
      <c r="G1390" s="200"/>
      <c r="H1390" s="126"/>
      <c r="I1390" s="126"/>
      <c r="J1390" s="198"/>
      <c r="K1390" s="126"/>
      <c r="L1390" s="126"/>
      <c r="M1390" s="126"/>
      <c r="N1390" s="126"/>
      <c r="O1390" s="126"/>
      <c r="P1390" s="126"/>
      <c r="Q1390" s="138"/>
      <c r="R1390" s="138"/>
      <c r="S1390" s="138"/>
      <c r="T1390" s="138"/>
      <c r="U1390" s="138"/>
      <c r="V1390" s="138"/>
      <c r="W1390" s="138"/>
      <c r="X1390" s="138"/>
      <c r="Y1390" s="138"/>
      <c r="Z1390" s="138"/>
      <c r="AA1390" s="138"/>
      <c r="AB1390" s="138"/>
      <c r="AC1390" s="138"/>
      <c r="AD1390" s="138"/>
      <c r="AE1390" s="138"/>
      <c r="AF1390" s="138"/>
      <c r="AG1390" s="138"/>
      <c r="AH1390" s="138"/>
      <c r="AI1390" s="138"/>
      <c r="AJ1390" s="138"/>
    </row>
    <row r="1391" ht="28.5" customHeight="1">
      <c r="A1391" s="197"/>
      <c r="B1391" s="198"/>
      <c r="C1391" s="199"/>
      <c r="D1391" s="198"/>
      <c r="E1391" s="198"/>
      <c r="F1391" s="125"/>
      <c r="G1391" s="200"/>
      <c r="H1391" s="126"/>
      <c r="I1391" s="126"/>
      <c r="J1391" s="198"/>
      <c r="K1391" s="126"/>
      <c r="L1391" s="126"/>
      <c r="M1391" s="126"/>
      <c r="N1391" s="126"/>
      <c r="O1391" s="126"/>
      <c r="P1391" s="126"/>
      <c r="Q1391" s="138"/>
      <c r="R1391" s="138"/>
      <c r="S1391" s="138"/>
      <c r="T1391" s="138"/>
      <c r="U1391" s="138"/>
      <c r="V1391" s="138"/>
      <c r="W1391" s="138"/>
      <c r="X1391" s="138"/>
      <c r="Y1391" s="138"/>
      <c r="Z1391" s="138"/>
      <c r="AA1391" s="138"/>
      <c r="AB1391" s="138"/>
      <c r="AC1391" s="138"/>
      <c r="AD1391" s="138"/>
      <c r="AE1391" s="138"/>
      <c r="AF1391" s="138"/>
      <c r="AG1391" s="138"/>
      <c r="AH1391" s="138"/>
      <c r="AI1391" s="138"/>
      <c r="AJ1391" s="138"/>
    </row>
    <row r="1392" ht="28.5" customHeight="1">
      <c r="A1392" s="197"/>
      <c r="B1392" s="198"/>
      <c r="C1392" s="199"/>
      <c r="D1392" s="198"/>
      <c r="E1392" s="198"/>
      <c r="F1392" s="125"/>
      <c r="G1392" s="200"/>
      <c r="H1392" s="126"/>
      <c r="I1392" s="126"/>
      <c r="J1392" s="198"/>
      <c r="K1392" s="126"/>
      <c r="L1392" s="126"/>
      <c r="M1392" s="126"/>
      <c r="N1392" s="126"/>
      <c r="O1392" s="126"/>
      <c r="P1392" s="126"/>
      <c r="Q1392" s="138"/>
      <c r="R1392" s="138"/>
      <c r="S1392" s="138"/>
      <c r="T1392" s="138"/>
      <c r="U1392" s="138"/>
      <c r="V1392" s="138"/>
      <c r="W1392" s="138"/>
      <c r="X1392" s="138"/>
      <c r="Y1392" s="138"/>
      <c r="Z1392" s="138"/>
      <c r="AA1392" s="138"/>
      <c r="AB1392" s="138"/>
      <c r="AC1392" s="138"/>
      <c r="AD1392" s="138"/>
      <c r="AE1392" s="138"/>
      <c r="AF1392" s="138"/>
      <c r="AG1392" s="138"/>
      <c r="AH1392" s="138"/>
      <c r="AI1392" s="138"/>
      <c r="AJ1392" s="138"/>
    </row>
    <row r="1393" ht="28.5" customHeight="1">
      <c r="A1393" s="197"/>
      <c r="B1393" s="198"/>
      <c r="C1393" s="199"/>
      <c r="D1393" s="198"/>
      <c r="E1393" s="198"/>
      <c r="F1393" s="125"/>
      <c r="G1393" s="200"/>
      <c r="H1393" s="126"/>
      <c r="I1393" s="126"/>
      <c r="J1393" s="198"/>
      <c r="K1393" s="126"/>
      <c r="L1393" s="126"/>
      <c r="M1393" s="126"/>
      <c r="N1393" s="126"/>
      <c r="O1393" s="126"/>
      <c r="P1393" s="126"/>
      <c r="Q1393" s="138"/>
      <c r="R1393" s="138"/>
      <c r="S1393" s="138"/>
      <c r="T1393" s="138"/>
      <c r="U1393" s="138"/>
      <c r="V1393" s="138"/>
      <c r="W1393" s="138"/>
      <c r="X1393" s="138"/>
      <c r="Y1393" s="138"/>
      <c r="Z1393" s="138"/>
      <c r="AA1393" s="138"/>
      <c r="AB1393" s="138"/>
      <c r="AC1393" s="138"/>
      <c r="AD1393" s="138"/>
      <c r="AE1393" s="138"/>
      <c r="AF1393" s="138"/>
      <c r="AG1393" s="138"/>
      <c r="AH1393" s="138"/>
      <c r="AI1393" s="138"/>
      <c r="AJ1393" s="138"/>
    </row>
    <row r="1394" ht="28.5" customHeight="1">
      <c r="A1394" s="197"/>
      <c r="B1394" s="198"/>
      <c r="C1394" s="199"/>
      <c r="D1394" s="198"/>
      <c r="E1394" s="198"/>
      <c r="F1394" s="125"/>
      <c r="G1394" s="200"/>
      <c r="H1394" s="126"/>
      <c r="I1394" s="126"/>
      <c r="J1394" s="198"/>
      <c r="K1394" s="126"/>
      <c r="L1394" s="126"/>
      <c r="M1394" s="126"/>
      <c r="N1394" s="126"/>
      <c r="O1394" s="126"/>
      <c r="P1394" s="126"/>
      <c r="Q1394" s="138"/>
      <c r="R1394" s="138"/>
      <c r="S1394" s="138"/>
      <c r="T1394" s="138"/>
      <c r="U1394" s="138"/>
      <c r="V1394" s="138"/>
      <c r="W1394" s="138"/>
      <c r="X1394" s="138"/>
      <c r="Y1394" s="138"/>
      <c r="Z1394" s="138"/>
      <c r="AA1394" s="138"/>
      <c r="AB1394" s="138"/>
      <c r="AC1394" s="138"/>
      <c r="AD1394" s="138"/>
      <c r="AE1394" s="138"/>
      <c r="AF1394" s="138"/>
      <c r="AG1394" s="138"/>
      <c r="AH1394" s="138"/>
      <c r="AI1394" s="138"/>
      <c r="AJ1394" s="138"/>
    </row>
    <row r="1395" ht="28.5" customHeight="1">
      <c r="A1395" s="197"/>
      <c r="B1395" s="198"/>
      <c r="C1395" s="199"/>
      <c r="D1395" s="198"/>
      <c r="E1395" s="198"/>
      <c r="F1395" s="125"/>
      <c r="G1395" s="200"/>
      <c r="H1395" s="126"/>
      <c r="I1395" s="126"/>
      <c r="J1395" s="198"/>
      <c r="K1395" s="126"/>
      <c r="L1395" s="126"/>
      <c r="M1395" s="126"/>
      <c r="N1395" s="126"/>
      <c r="O1395" s="126"/>
      <c r="P1395" s="126"/>
      <c r="Q1395" s="138"/>
      <c r="R1395" s="138"/>
      <c r="S1395" s="138"/>
      <c r="T1395" s="138"/>
      <c r="U1395" s="138"/>
      <c r="V1395" s="138"/>
      <c r="W1395" s="138"/>
      <c r="X1395" s="138"/>
      <c r="Y1395" s="138"/>
      <c r="Z1395" s="138"/>
      <c r="AA1395" s="138"/>
      <c r="AB1395" s="138"/>
      <c r="AC1395" s="138"/>
      <c r="AD1395" s="138"/>
      <c r="AE1395" s="138"/>
      <c r="AF1395" s="138"/>
      <c r="AG1395" s="138"/>
      <c r="AH1395" s="138"/>
      <c r="AI1395" s="138"/>
      <c r="AJ1395" s="138"/>
    </row>
    <row r="1396" ht="28.5" customHeight="1">
      <c r="A1396" s="197"/>
      <c r="B1396" s="198"/>
      <c r="C1396" s="199"/>
      <c r="D1396" s="198"/>
      <c r="E1396" s="198"/>
      <c r="F1396" s="125"/>
      <c r="G1396" s="200"/>
      <c r="H1396" s="126"/>
      <c r="I1396" s="126"/>
      <c r="J1396" s="198"/>
      <c r="K1396" s="126"/>
      <c r="L1396" s="126"/>
      <c r="M1396" s="126"/>
      <c r="N1396" s="126"/>
      <c r="O1396" s="126"/>
      <c r="P1396" s="126"/>
      <c r="Q1396" s="138"/>
      <c r="R1396" s="138"/>
      <c r="S1396" s="138"/>
      <c r="T1396" s="138"/>
      <c r="U1396" s="138"/>
      <c r="V1396" s="138"/>
      <c r="W1396" s="138"/>
      <c r="X1396" s="138"/>
      <c r="Y1396" s="138"/>
      <c r="Z1396" s="138"/>
      <c r="AA1396" s="138"/>
      <c r="AB1396" s="138"/>
      <c r="AC1396" s="138"/>
      <c r="AD1396" s="138"/>
      <c r="AE1396" s="138"/>
      <c r="AF1396" s="138"/>
      <c r="AG1396" s="138"/>
      <c r="AH1396" s="138"/>
      <c r="AI1396" s="138"/>
      <c r="AJ1396" s="138"/>
    </row>
    <row r="1397" ht="28.5" customHeight="1">
      <c r="A1397" s="197"/>
      <c r="B1397" s="198"/>
      <c r="C1397" s="199"/>
      <c r="D1397" s="198"/>
      <c r="E1397" s="198"/>
      <c r="F1397" s="125"/>
      <c r="G1397" s="200"/>
      <c r="H1397" s="126"/>
      <c r="I1397" s="126"/>
      <c r="J1397" s="198"/>
      <c r="K1397" s="126"/>
      <c r="L1397" s="126"/>
      <c r="M1397" s="126"/>
      <c r="N1397" s="126"/>
      <c r="O1397" s="126"/>
      <c r="P1397" s="126"/>
      <c r="Q1397" s="138"/>
      <c r="R1397" s="138"/>
      <c r="S1397" s="138"/>
      <c r="T1397" s="138"/>
      <c r="U1397" s="138"/>
      <c r="V1397" s="138"/>
      <c r="W1397" s="138"/>
      <c r="X1397" s="138"/>
      <c r="Y1397" s="138"/>
      <c r="Z1397" s="138"/>
      <c r="AA1397" s="138"/>
      <c r="AB1397" s="138"/>
      <c r="AC1397" s="138"/>
      <c r="AD1397" s="138"/>
      <c r="AE1397" s="138"/>
      <c r="AF1397" s="138"/>
      <c r="AG1397" s="138"/>
      <c r="AH1397" s="138"/>
      <c r="AI1397" s="138"/>
      <c r="AJ1397" s="138"/>
    </row>
    <row r="1398" ht="28.5" customHeight="1">
      <c r="A1398" s="197"/>
      <c r="B1398" s="198"/>
      <c r="C1398" s="199"/>
      <c r="D1398" s="198"/>
      <c r="E1398" s="198"/>
      <c r="F1398" s="125"/>
      <c r="G1398" s="200"/>
      <c r="H1398" s="126"/>
      <c r="I1398" s="126"/>
      <c r="J1398" s="198"/>
      <c r="K1398" s="126"/>
      <c r="L1398" s="126"/>
      <c r="M1398" s="126"/>
      <c r="N1398" s="126"/>
      <c r="O1398" s="126"/>
      <c r="P1398" s="126"/>
      <c r="Q1398" s="138"/>
      <c r="R1398" s="138"/>
      <c r="S1398" s="138"/>
      <c r="T1398" s="138"/>
      <c r="U1398" s="138"/>
      <c r="V1398" s="138"/>
      <c r="W1398" s="138"/>
      <c r="X1398" s="138"/>
      <c r="Y1398" s="138"/>
      <c r="Z1398" s="138"/>
      <c r="AA1398" s="138"/>
      <c r="AB1398" s="138"/>
      <c r="AC1398" s="138"/>
      <c r="AD1398" s="138"/>
      <c r="AE1398" s="138"/>
      <c r="AF1398" s="138"/>
      <c r="AG1398" s="138"/>
      <c r="AH1398" s="138"/>
      <c r="AI1398" s="138"/>
      <c r="AJ1398" s="138"/>
    </row>
    <row r="1399" ht="28.5" customHeight="1">
      <c r="A1399" s="197"/>
      <c r="B1399" s="198"/>
      <c r="C1399" s="199"/>
      <c r="D1399" s="198"/>
      <c r="E1399" s="198"/>
      <c r="F1399" s="125"/>
      <c r="G1399" s="200"/>
      <c r="H1399" s="126"/>
      <c r="I1399" s="126"/>
      <c r="J1399" s="198"/>
      <c r="K1399" s="126"/>
      <c r="L1399" s="126"/>
      <c r="M1399" s="126"/>
      <c r="N1399" s="126"/>
      <c r="O1399" s="126"/>
      <c r="P1399" s="126"/>
      <c r="Q1399" s="138"/>
      <c r="R1399" s="138"/>
      <c r="S1399" s="138"/>
      <c r="T1399" s="138"/>
      <c r="U1399" s="138"/>
      <c r="V1399" s="138"/>
      <c r="W1399" s="138"/>
      <c r="X1399" s="138"/>
      <c r="Y1399" s="138"/>
      <c r="Z1399" s="138"/>
      <c r="AA1399" s="138"/>
      <c r="AB1399" s="138"/>
      <c r="AC1399" s="138"/>
      <c r="AD1399" s="138"/>
      <c r="AE1399" s="138"/>
      <c r="AF1399" s="138"/>
      <c r="AG1399" s="138"/>
      <c r="AH1399" s="138"/>
      <c r="AI1399" s="138"/>
      <c r="AJ1399" s="138"/>
    </row>
    <row r="1400" ht="28.5" customHeight="1">
      <c r="A1400" s="197"/>
      <c r="B1400" s="198"/>
      <c r="C1400" s="199"/>
      <c r="D1400" s="198"/>
      <c r="E1400" s="198"/>
      <c r="F1400" s="125"/>
      <c r="G1400" s="200"/>
      <c r="H1400" s="126"/>
      <c r="I1400" s="126"/>
      <c r="J1400" s="198"/>
      <c r="K1400" s="126"/>
      <c r="L1400" s="126"/>
      <c r="M1400" s="126"/>
      <c r="N1400" s="126"/>
      <c r="O1400" s="126"/>
      <c r="P1400" s="126"/>
      <c r="Q1400" s="138"/>
      <c r="R1400" s="138"/>
      <c r="S1400" s="138"/>
      <c r="T1400" s="138"/>
      <c r="U1400" s="138"/>
      <c r="V1400" s="138"/>
      <c r="W1400" s="138"/>
      <c r="X1400" s="138"/>
      <c r="Y1400" s="138"/>
      <c r="Z1400" s="138"/>
      <c r="AA1400" s="138"/>
      <c r="AB1400" s="138"/>
      <c r="AC1400" s="138"/>
      <c r="AD1400" s="138"/>
      <c r="AE1400" s="138"/>
      <c r="AF1400" s="138"/>
      <c r="AG1400" s="138"/>
      <c r="AH1400" s="138"/>
      <c r="AI1400" s="138"/>
      <c r="AJ1400" s="138"/>
    </row>
    <row r="1401" ht="28.5" customHeight="1">
      <c r="A1401" s="197"/>
      <c r="B1401" s="198"/>
      <c r="C1401" s="199"/>
      <c r="D1401" s="198"/>
      <c r="E1401" s="198"/>
      <c r="F1401" s="125"/>
      <c r="G1401" s="200"/>
      <c r="H1401" s="126"/>
      <c r="I1401" s="126"/>
      <c r="J1401" s="198"/>
      <c r="K1401" s="126"/>
      <c r="L1401" s="126"/>
      <c r="M1401" s="126"/>
      <c r="N1401" s="126"/>
      <c r="O1401" s="126"/>
      <c r="P1401" s="126"/>
      <c r="Q1401" s="138"/>
      <c r="R1401" s="138"/>
      <c r="S1401" s="138"/>
      <c r="T1401" s="138"/>
      <c r="U1401" s="138"/>
      <c r="V1401" s="138"/>
      <c r="W1401" s="138"/>
      <c r="X1401" s="138"/>
      <c r="Y1401" s="138"/>
      <c r="Z1401" s="138"/>
      <c r="AA1401" s="138"/>
      <c r="AB1401" s="138"/>
      <c r="AC1401" s="138"/>
      <c r="AD1401" s="138"/>
      <c r="AE1401" s="138"/>
      <c r="AF1401" s="138"/>
      <c r="AG1401" s="138"/>
      <c r="AH1401" s="138"/>
      <c r="AI1401" s="138"/>
      <c r="AJ1401" s="138"/>
    </row>
    <row r="1402" ht="28.5" customHeight="1">
      <c r="A1402" s="197"/>
      <c r="B1402" s="198"/>
      <c r="C1402" s="199"/>
      <c r="D1402" s="198"/>
      <c r="E1402" s="198"/>
      <c r="F1402" s="125"/>
      <c r="G1402" s="200"/>
      <c r="H1402" s="126"/>
      <c r="I1402" s="126"/>
      <c r="J1402" s="198"/>
      <c r="K1402" s="126"/>
      <c r="L1402" s="126"/>
      <c r="M1402" s="126"/>
      <c r="N1402" s="126"/>
      <c r="O1402" s="126"/>
      <c r="P1402" s="126"/>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row>
    <row r="1403" ht="28.5" customHeight="1">
      <c r="A1403" s="197"/>
      <c r="B1403" s="198"/>
      <c r="C1403" s="199"/>
      <c r="D1403" s="198"/>
      <c r="E1403" s="198"/>
      <c r="F1403" s="125"/>
      <c r="G1403" s="200"/>
      <c r="H1403" s="126"/>
      <c r="I1403" s="126"/>
      <c r="J1403" s="198"/>
      <c r="K1403" s="126"/>
      <c r="L1403" s="126"/>
      <c r="M1403" s="126"/>
      <c r="N1403" s="126"/>
      <c r="O1403" s="126"/>
      <c r="P1403" s="126"/>
      <c r="Q1403" s="138"/>
      <c r="R1403" s="138"/>
      <c r="S1403" s="138"/>
      <c r="T1403" s="138"/>
      <c r="U1403" s="138"/>
      <c r="V1403" s="138"/>
      <c r="W1403" s="138"/>
      <c r="X1403" s="138"/>
      <c r="Y1403" s="138"/>
      <c r="Z1403" s="138"/>
      <c r="AA1403" s="138"/>
      <c r="AB1403" s="138"/>
      <c r="AC1403" s="138"/>
      <c r="AD1403" s="138"/>
      <c r="AE1403" s="138"/>
      <c r="AF1403" s="138"/>
      <c r="AG1403" s="138"/>
      <c r="AH1403" s="138"/>
      <c r="AI1403" s="138"/>
      <c r="AJ1403" s="138"/>
    </row>
    <row r="1404" ht="28.5" customHeight="1">
      <c r="A1404" s="197"/>
      <c r="B1404" s="198"/>
      <c r="C1404" s="199"/>
      <c r="D1404" s="198"/>
      <c r="E1404" s="198"/>
      <c r="F1404" s="125"/>
      <c r="G1404" s="200"/>
      <c r="H1404" s="126"/>
      <c r="I1404" s="126"/>
      <c r="J1404" s="198"/>
      <c r="K1404" s="126"/>
      <c r="L1404" s="126"/>
      <c r="M1404" s="126"/>
      <c r="N1404" s="126"/>
      <c r="O1404" s="126"/>
      <c r="P1404" s="126"/>
      <c r="Q1404" s="138"/>
      <c r="R1404" s="138"/>
      <c r="S1404" s="138"/>
      <c r="T1404" s="138"/>
      <c r="U1404" s="138"/>
      <c r="V1404" s="138"/>
      <c r="W1404" s="138"/>
      <c r="X1404" s="138"/>
      <c r="Y1404" s="138"/>
      <c r="Z1404" s="138"/>
      <c r="AA1404" s="138"/>
      <c r="AB1404" s="138"/>
      <c r="AC1404" s="138"/>
      <c r="AD1404" s="138"/>
      <c r="AE1404" s="138"/>
      <c r="AF1404" s="138"/>
      <c r="AG1404" s="138"/>
      <c r="AH1404" s="138"/>
      <c r="AI1404" s="138"/>
      <c r="AJ1404" s="138"/>
    </row>
    <row r="1405" ht="28.5" customHeight="1">
      <c r="A1405" s="197"/>
      <c r="B1405" s="198"/>
      <c r="C1405" s="199"/>
      <c r="D1405" s="198"/>
      <c r="E1405" s="198"/>
      <c r="F1405" s="125"/>
      <c r="G1405" s="200"/>
      <c r="H1405" s="126"/>
      <c r="I1405" s="126"/>
      <c r="J1405" s="198"/>
      <c r="K1405" s="126"/>
      <c r="L1405" s="126"/>
      <c r="M1405" s="126"/>
      <c r="N1405" s="126"/>
      <c r="O1405" s="126"/>
      <c r="P1405" s="126"/>
      <c r="Q1405" s="138"/>
      <c r="R1405" s="138"/>
      <c r="S1405" s="138"/>
      <c r="T1405" s="138"/>
      <c r="U1405" s="138"/>
      <c r="V1405" s="138"/>
      <c r="W1405" s="138"/>
      <c r="X1405" s="138"/>
      <c r="Y1405" s="138"/>
      <c r="Z1405" s="138"/>
      <c r="AA1405" s="138"/>
      <c r="AB1405" s="138"/>
      <c r="AC1405" s="138"/>
      <c r="AD1405" s="138"/>
      <c r="AE1405" s="138"/>
      <c r="AF1405" s="138"/>
      <c r="AG1405" s="138"/>
      <c r="AH1405" s="138"/>
      <c r="AI1405" s="138"/>
      <c r="AJ1405" s="138"/>
    </row>
    <row r="1406" ht="28.5" customHeight="1">
      <c r="A1406" s="197"/>
      <c r="B1406" s="198"/>
      <c r="C1406" s="199"/>
      <c r="D1406" s="198"/>
      <c r="E1406" s="198"/>
      <c r="F1406" s="125"/>
      <c r="G1406" s="200"/>
      <c r="H1406" s="126"/>
      <c r="I1406" s="126"/>
      <c r="J1406" s="198"/>
      <c r="K1406" s="126"/>
      <c r="L1406" s="126"/>
      <c r="M1406" s="126"/>
      <c r="N1406" s="126"/>
      <c r="O1406" s="126"/>
      <c r="P1406" s="126"/>
      <c r="Q1406" s="138"/>
      <c r="R1406" s="138"/>
      <c r="S1406" s="138"/>
      <c r="T1406" s="138"/>
      <c r="U1406" s="138"/>
      <c r="V1406" s="138"/>
      <c r="W1406" s="138"/>
      <c r="X1406" s="138"/>
      <c r="Y1406" s="138"/>
      <c r="Z1406" s="138"/>
      <c r="AA1406" s="138"/>
      <c r="AB1406" s="138"/>
      <c r="AC1406" s="138"/>
      <c r="AD1406" s="138"/>
      <c r="AE1406" s="138"/>
      <c r="AF1406" s="138"/>
      <c r="AG1406" s="138"/>
      <c r="AH1406" s="138"/>
      <c r="AI1406" s="138"/>
      <c r="AJ1406" s="138"/>
    </row>
    <row r="1407" ht="28.5" customHeight="1">
      <c r="A1407" s="197"/>
      <c r="B1407" s="198"/>
      <c r="C1407" s="199"/>
      <c r="D1407" s="198"/>
      <c r="E1407" s="198"/>
      <c r="F1407" s="125"/>
      <c r="G1407" s="200"/>
      <c r="H1407" s="126"/>
      <c r="I1407" s="126"/>
      <c r="J1407" s="198"/>
      <c r="K1407" s="126"/>
      <c r="L1407" s="126"/>
      <c r="M1407" s="126"/>
      <c r="N1407" s="126"/>
      <c r="O1407" s="126"/>
      <c r="P1407" s="126"/>
      <c r="Q1407" s="138"/>
      <c r="R1407" s="138"/>
      <c r="S1407" s="138"/>
      <c r="T1407" s="138"/>
      <c r="U1407" s="138"/>
      <c r="V1407" s="138"/>
      <c r="W1407" s="138"/>
      <c r="X1407" s="138"/>
      <c r="Y1407" s="138"/>
      <c r="Z1407" s="138"/>
      <c r="AA1407" s="138"/>
      <c r="AB1407" s="138"/>
      <c r="AC1407" s="138"/>
      <c r="AD1407" s="138"/>
      <c r="AE1407" s="138"/>
      <c r="AF1407" s="138"/>
      <c r="AG1407" s="138"/>
      <c r="AH1407" s="138"/>
      <c r="AI1407" s="138"/>
      <c r="AJ1407" s="138"/>
    </row>
    <row r="1408" ht="28.5" customHeight="1">
      <c r="A1408" s="197"/>
      <c r="B1408" s="198"/>
      <c r="C1408" s="199"/>
      <c r="D1408" s="198"/>
      <c r="E1408" s="198"/>
      <c r="F1408" s="125"/>
      <c r="G1408" s="200"/>
      <c r="H1408" s="126"/>
      <c r="I1408" s="126"/>
      <c r="J1408" s="198"/>
      <c r="K1408" s="126"/>
      <c r="L1408" s="126"/>
      <c r="M1408" s="126"/>
      <c r="N1408" s="126"/>
      <c r="O1408" s="126"/>
      <c r="P1408" s="126"/>
      <c r="Q1408" s="138"/>
      <c r="R1408" s="138"/>
      <c r="S1408" s="138"/>
      <c r="T1408" s="138"/>
      <c r="U1408" s="138"/>
      <c r="V1408" s="138"/>
      <c r="W1408" s="138"/>
      <c r="X1408" s="138"/>
      <c r="Y1408" s="138"/>
      <c r="Z1408" s="138"/>
      <c r="AA1408" s="138"/>
      <c r="AB1408" s="138"/>
      <c r="AC1408" s="138"/>
      <c r="AD1408" s="138"/>
      <c r="AE1408" s="138"/>
      <c r="AF1408" s="138"/>
      <c r="AG1408" s="138"/>
      <c r="AH1408" s="138"/>
      <c r="AI1408" s="138"/>
      <c r="AJ1408" s="138"/>
    </row>
    <row r="1409" ht="28.5" customHeight="1">
      <c r="A1409" s="197"/>
      <c r="B1409" s="198"/>
      <c r="C1409" s="199"/>
      <c r="D1409" s="198"/>
      <c r="E1409" s="198"/>
      <c r="F1409" s="125"/>
      <c r="G1409" s="200"/>
      <c r="H1409" s="126"/>
      <c r="I1409" s="126"/>
      <c r="J1409" s="198"/>
      <c r="K1409" s="126"/>
      <c r="L1409" s="126"/>
      <c r="M1409" s="126"/>
      <c r="N1409" s="126"/>
      <c r="O1409" s="126"/>
      <c r="P1409" s="126"/>
      <c r="Q1409" s="138"/>
      <c r="R1409" s="138"/>
      <c r="S1409" s="138"/>
      <c r="T1409" s="138"/>
      <c r="U1409" s="138"/>
      <c r="V1409" s="138"/>
      <c r="W1409" s="138"/>
      <c r="X1409" s="138"/>
      <c r="Y1409" s="138"/>
      <c r="Z1409" s="138"/>
      <c r="AA1409" s="138"/>
      <c r="AB1409" s="138"/>
      <c r="AC1409" s="138"/>
      <c r="AD1409" s="138"/>
      <c r="AE1409" s="138"/>
      <c r="AF1409" s="138"/>
      <c r="AG1409" s="138"/>
      <c r="AH1409" s="138"/>
      <c r="AI1409" s="138"/>
      <c r="AJ1409" s="138"/>
    </row>
    <row r="1410" ht="28.5" customHeight="1">
      <c r="A1410" s="197"/>
      <c r="B1410" s="198"/>
      <c r="C1410" s="199"/>
      <c r="D1410" s="198"/>
      <c r="E1410" s="198"/>
      <c r="F1410" s="125"/>
      <c r="G1410" s="200"/>
      <c r="H1410" s="126"/>
      <c r="I1410" s="126"/>
      <c r="J1410" s="198"/>
      <c r="K1410" s="126"/>
      <c r="L1410" s="126"/>
      <c r="M1410" s="126"/>
      <c r="N1410" s="126"/>
      <c r="O1410" s="126"/>
      <c r="P1410" s="126"/>
      <c r="Q1410" s="138"/>
      <c r="R1410" s="138"/>
      <c r="S1410" s="138"/>
      <c r="T1410" s="138"/>
      <c r="U1410" s="138"/>
      <c r="V1410" s="138"/>
      <c r="W1410" s="138"/>
      <c r="X1410" s="138"/>
      <c r="Y1410" s="138"/>
      <c r="Z1410" s="138"/>
      <c r="AA1410" s="138"/>
      <c r="AB1410" s="138"/>
      <c r="AC1410" s="138"/>
      <c r="AD1410" s="138"/>
      <c r="AE1410" s="138"/>
      <c r="AF1410" s="138"/>
      <c r="AG1410" s="138"/>
      <c r="AH1410" s="138"/>
      <c r="AI1410" s="138"/>
      <c r="AJ1410" s="138"/>
    </row>
    <row r="1411" ht="28.5" customHeight="1">
      <c r="A1411" s="197"/>
      <c r="B1411" s="198"/>
      <c r="C1411" s="199"/>
      <c r="D1411" s="198"/>
      <c r="E1411" s="198"/>
      <c r="F1411" s="125"/>
      <c r="G1411" s="200"/>
      <c r="H1411" s="126"/>
      <c r="I1411" s="126"/>
      <c r="J1411" s="198"/>
      <c r="K1411" s="126"/>
      <c r="L1411" s="126"/>
      <c r="M1411" s="126"/>
      <c r="N1411" s="126"/>
      <c r="O1411" s="126"/>
      <c r="P1411" s="126"/>
      <c r="Q1411" s="138"/>
      <c r="R1411" s="138"/>
      <c r="S1411" s="138"/>
      <c r="T1411" s="138"/>
      <c r="U1411" s="138"/>
      <c r="V1411" s="138"/>
      <c r="W1411" s="138"/>
      <c r="X1411" s="138"/>
      <c r="Y1411" s="138"/>
      <c r="Z1411" s="138"/>
      <c r="AA1411" s="138"/>
      <c r="AB1411" s="138"/>
      <c r="AC1411" s="138"/>
      <c r="AD1411" s="138"/>
      <c r="AE1411" s="138"/>
      <c r="AF1411" s="138"/>
      <c r="AG1411" s="138"/>
      <c r="AH1411" s="138"/>
      <c r="AI1411" s="138"/>
      <c r="AJ1411" s="138"/>
    </row>
    <row r="1412" ht="28.5" customHeight="1">
      <c r="A1412" s="197"/>
      <c r="B1412" s="198"/>
      <c r="C1412" s="199"/>
      <c r="D1412" s="198"/>
      <c r="E1412" s="198"/>
      <c r="F1412" s="125"/>
      <c r="G1412" s="200"/>
      <c r="H1412" s="126"/>
      <c r="I1412" s="126"/>
      <c r="J1412" s="198"/>
      <c r="K1412" s="126"/>
      <c r="L1412" s="126"/>
      <c r="M1412" s="126"/>
      <c r="N1412" s="126"/>
      <c r="O1412" s="126"/>
      <c r="P1412" s="126"/>
      <c r="Q1412" s="138"/>
      <c r="R1412" s="138"/>
      <c r="S1412" s="138"/>
      <c r="T1412" s="138"/>
      <c r="U1412" s="138"/>
      <c r="V1412" s="138"/>
      <c r="W1412" s="138"/>
      <c r="X1412" s="138"/>
      <c r="Y1412" s="138"/>
      <c r="Z1412" s="138"/>
      <c r="AA1412" s="138"/>
      <c r="AB1412" s="138"/>
      <c r="AC1412" s="138"/>
      <c r="AD1412" s="138"/>
      <c r="AE1412" s="138"/>
      <c r="AF1412" s="138"/>
      <c r="AG1412" s="138"/>
      <c r="AH1412" s="138"/>
      <c r="AI1412" s="138"/>
      <c r="AJ1412" s="138"/>
    </row>
    <row r="1413" ht="28.5" customHeight="1">
      <c r="A1413" s="197"/>
      <c r="B1413" s="198"/>
      <c r="C1413" s="199"/>
      <c r="D1413" s="198"/>
      <c r="E1413" s="198"/>
      <c r="F1413" s="125"/>
      <c r="G1413" s="200"/>
      <c r="H1413" s="126"/>
      <c r="I1413" s="126"/>
      <c r="J1413" s="198"/>
      <c r="K1413" s="126"/>
      <c r="L1413" s="126"/>
      <c r="M1413" s="126"/>
      <c r="N1413" s="126"/>
      <c r="O1413" s="126"/>
      <c r="P1413" s="126"/>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row>
    <row r="1414" ht="28.5" customHeight="1">
      <c r="A1414" s="197"/>
      <c r="B1414" s="198"/>
      <c r="C1414" s="199"/>
      <c r="D1414" s="198"/>
      <c r="E1414" s="198"/>
      <c r="F1414" s="125"/>
      <c r="G1414" s="200"/>
      <c r="H1414" s="126"/>
      <c r="I1414" s="126"/>
      <c r="J1414" s="198"/>
      <c r="K1414" s="126"/>
      <c r="L1414" s="126"/>
      <c r="M1414" s="126"/>
      <c r="N1414" s="126"/>
      <c r="O1414" s="126"/>
      <c r="P1414" s="126"/>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row>
    <row r="1415" ht="28.5" customHeight="1">
      <c r="A1415" s="197"/>
      <c r="B1415" s="198"/>
      <c r="C1415" s="199"/>
      <c r="D1415" s="198"/>
      <c r="E1415" s="198"/>
      <c r="F1415" s="125"/>
      <c r="G1415" s="200"/>
      <c r="H1415" s="126"/>
      <c r="I1415" s="126"/>
      <c r="J1415" s="198"/>
      <c r="K1415" s="126"/>
      <c r="L1415" s="126"/>
      <c r="M1415" s="126"/>
      <c r="N1415" s="126"/>
      <c r="O1415" s="126"/>
      <c r="P1415" s="126"/>
      <c r="Q1415" s="138"/>
      <c r="R1415" s="138"/>
      <c r="S1415" s="138"/>
      <c r="T1415" s="138"/>
      <c r="U1415" s="138"/>
      <c r="V1415" s="138"/>
      <c r="W1415" s="138"/>
      <c r="X1415" s="138"/>
      <c r="Y1415" s="138"/>
      <c r="Z1415" s="138"/>
      <c r="AA1415" s="138"/>
      <c r="AB1415" s="138"/>
      <c r="AC1415" s="138"/>
      <c r="AD1415" s="138"/>
      <c r="AE1415" s="138"/>
      <c r="AF1415" s="138"/>
      <c r="AG1415" s="138"/>
      <c r="AH1415" s="138"/>
      <c r="AI1415" s="138"/>
      <c r="AJ1415" s="138"/>
    </row>
    <row r="1416" ht="28.5" customHeight="1">
      <c r="A1416" s="197"/>
      <c r="B1416" s="198"/>
      <c r="C1416" s="199"/>
      <c r="D1416" s="198"/>
      <c r="E1416" s="198"/>
      <c r="F1416" s="125"/>
      <c r="G1416" s="200"/>
      <c r="H1416" s="126"/>
      <c r="I1416" s="126"/>
      <c r="J1416" s="198"/>
      <c r="K1416" s="126"/>
      <c r="L1416" s="126"/>
      <c r="M1416" s="126"/>
      <c r="N1416" s="126"/>
      <c r="O1416" s="126"/>
      <c r="P1416" s="126"/>
      <c r="Q1416" s="138"/>
      <c r="R1416" s="138"/>
      <c r="S1416" s="138"/>
      <c r="T1416" s="138"/>
      <c r="U1416" s="138"/>
      <c r="V1416" s="138"/>
      <c r="W1416" s="138"/>
      <c r="X1416" s="138"/>
      <c r="Y1416" s="138"/>
      <c r="Z1416" s="138"/>
      <c r="AA1416" s="138"/>
      <c r="AB1416" s="138"/>
      <c r="AC1416" s="138"/>
      <c r="AD1416" s="138"/>
      <c r="AE1416" s="138"/>
      <c r="AF1416" s="138"/>
      <c r="AG1416" s="138"/>
      <c r="AH1416" s="138"/>
      <c r="AI1416" s="138"/>
      <c r="AJ1416" s="138"/>
    </row>
    <row r="1417" ht="28.5" customHeight="1">
      <c r="A1417" s="197"/>
      <c r="B1417" s="198"/>
      <c r="C1417" s="199"/>
      <c r="D1417" s="198"/>
      <c r="E1417" s="198"/>
      <c r="F1417" s="125"/>
      <c r="G1417" s="200"/>
      <c r="H1417" s="126"/>
      <c r="I1417" s="126"/>
      <c r="J1417" s="198"/>
      <c r="K1417" s="126"/>
      <c r="L1417" s="126"/>
      <c r="M1417" s="126"/>
      <c r="N1417" s="126"/>
      <c r="O1417" s="126"/>
      <c r="P1417" s="126"/>
      <c r="Q1417" s="138"/>
      <c r="R1417" s="138"/>
      <c r="S1417" s="138"/>
      <c r="T1417" s="138"/>
      <c r="U1417" s="138"/>
      <c r="V1417" s="138"/>
      <c r="W1417" s="138"/>
      <c r="X1417" s="138"/>
      <c r="Y1417" s="138"/>
      <c r="Z1417" s="138"/>
      <c r="AA1417" s="138"/>
      <c r="AB1417" s="138"/>
      <c r="AC1417" s="138"/>
      <c r="AD1417" s="138"/>
      <c r="AE1417" s="138"/>
      <c r="AF1417" s="138"/>
      <c r="AG1417" s="138"/>
      <c r="AH1417" s="138"/>
      <c r="AI1417" s="138"/>
      <c r="AJ1417" s="138"/>
    </row>
    <row r="1418" ht="28.5" customHeight="1">
      <c r="A1418" s="197"/>
      <c r="B1418" s="198"/>
      <c r="C1418" s="199"/>
      <c r="D1418" s="198"/>
      <c r="E1418" s="198"/>
      <c r="F1418" s="125"/>
      <c r="G1418" s="200"/>
      <c r="H1418" s="126"/>
      <c r="I1418" s="126"/>
      <c r="J1418" s="198"/>
      <c r="K1418" s="126"/>
      <c r="L1418" s="126"/>
      <c r="M1418" s="126"/>
      <c r="N1418" s="126"/>
      <c r="O1418" s="126"/>
      <c r="P1418" s="126"/>
      <c r="Q1418" s="138"/>
      <c r="R1418" s="138"/>
      <c r="S1418" s="138"/>
      <c r="T1418" s="138"/>
      <c r="U1418" s="138"/>
      <c r="V1418" s="138"/>
      <c r="W1418" s="138"/>
      <c r="X1418" s="138"/>
      <c r="Y1418" s="138"/>
      <c r="Z1418" s="138"/>
      <c r="AA1418" s="138"/>
      <c r="AB1418" s="138"/>
      <c r="AC1418" s="138"/>
      <c r="AD1418" s="138"/>
      <c r="AE1418" s="138"/>
      <c r="AF1418" s="138"/>
      <c r="AG1418" s="138"/>
      <c r="AH1418" s="138"/>
      <c r="AI1418" s="138"/>
      <c r="AJ1418" s="138"/>
    </row>
    <row r="1419" ht="28.5" customHeight="1">
      <c r="A1419" s="197"/>
      <c r="B1419" s="198"/>
      <c r="C1419" s="199"/>
      <c r="D1419" s="198"/>
      <c r="E1419" s="198"/>
      <c r="F1419" s="125"/>
      <c r="G1419" s="200"/>
      <c r="H1419" s="126"/>
      <c r="I1419" s="126"/>
      <c r="J1419" s="198"/>
      <c r="K1419" s="126"/>
      <c r="L1419" s="126"/>
      <c r="M1419" s="126"/>
      <c r="N1419" s="126"/>
      <c r="O1419" s="126"/>
      <c r="P1419" s="126"/>
      <c r="Q1419" s="138"/>
      <c r="R1419" s="138"/>
      <c r="S1419" s="138"/>
      <c r="T1419" s="138"/>
      <c r="U1419" s="138"/>
      <c r="V1419" s="138"/>
      <c r="W1419" s="138"/>
      <c r="X1419" s="138"/>
      <c r="Y1419" s="138"/>
      <c r="Z1419" s="138"/>
      <c r="AA1419" s="138"/>
      <c r="AB1419" s="138"/>
      <c r="AC1419" s="138"/>
      <c r="AD1419" s="138"/>
      <c r="AE1419" s="138"/>
      <c r="AF1419" s="138"/>
      <c r="AG1419" s="138"/>
      <c r="AH1419" s="138"/>
      <c r="AI1419" s="138"/>
      <c r="AJ1419" s="138"/>
    </row>
    <row r="1420" ht="28.5" customHeight="1">
      <c r="A1420" s="197"/>
      <c r="B1420" s="198"/>
      <c r="C1420" s="199"/>
      <c r="D1420" s="198"/>
      <c r="E1420" s="198"/>
      <c r="F1420" s="125"/>
      <c r="G1420" s="200"/>
      <c r="H1420" s="126"/>
      <c r="I1420" s="126"/>
      <c r="J1420" s="198"/>
      <c r="K1420" s="126"/>
      <c r="L1420" s="126"/>
      <c r="M1420" s="126"/>
      <c r="N1420" s="126"/>
      <c r="O1420" s="126"/>
      <c r="P1420" s="126"/>
      <c r="Q1420" s="138"/>
      <c r="R1420" s="138"/>
      <c r="S1420" s="138"/>
      <c r="T1420" s="138"/>
      <c r="U1420" s="138"/>
      <c r="V1420" s="138"/>
      <c r="W1420" s="138"/>
      <c r="X1420" s="138"/>
      <c r="Y1420" s="138"/>
      <c r="Z1420" s="138"/>
      <c r="AA1420" s="138"/>
      <c r="AB1420" s="138"/>
      <c r="AC1420" s="138"/>
      <c r="AD1420" s="138"/>
      <c r="AE1420" s="138"/>
      <c r="AF1420" s="138"/>
      <c r="AG1420" s="138"/>
      <c r="AH1420" s="138"/>
      <c r="AI1420" s="138"/>
      <c r="AJ1420" s="138"/>
    </row>
    <row r="1421" ht="28.5" customHeight="1">
      <c r="A1421" s="197"/>
      <c r="B1421" s="198"/>
      <c r="C1421" s="199"/>
      <c r="D1421" s="198"/>
      <c r="E1421" s="198"/>
      <c r="F1421" s="125"/>
      <c r="G1421" s="200"/>
      <c r="H1421" s="126"/>
      <c r="I1421" s="126"/>
      <c r="J1421" s="198"/>
      <c r="K1421" s="126"/>
      <c r="L1421" s="126"/>
      <c r="M1421" s="126"/>
      <c r="N1421" s="126"/>
      <c r="O1421" s="126"/>
      <c r="P1421" s="126"/>
      <c r="Q1421" s="138"/>
      <c r="R1421" s="138"/>
      <c r="S1421" s="138"/>
      <c r="T1421" s="138"/>
      <c r="U1421" s="138"/>
      <c r="V1421" s="138"/>
      <c r="W1421" s="138"/>
      <c r="X1421" s="138"/>
      <c r="Y1421" s="138"/>
      <c r="Z1421" s="138"/>
      <c r="AA1421" s="138"/>
      <c r="AB1421" s="138"/>
      <c r="AC1421" s="138"/>
      <c r="AD1421" s="138"/>
      <c r="AE1421" s="138"/>
      <c r="AF1421" s="138"/>
      <c r="AG1421" s="138"/>
      <c r="AH1421" s="138"/>
      <c r="AI1421" s="138"/>
      <c r="AJ1421" s="138"/>
    </row>
    <row r="1422" ht="28.5" customHeight="1">
      <c r="A1422" s="197"/>
      <c r="B1422" s="198"/>
      <c r="C1422" s="199"/>
      <c r="D1422" s="198"/>
      <c r="E1422" s="198"/>
      <c r="F1422" s="125"/>
      <c r="G1422" s="200"/>
      <c r="H1422" s="126"/>
      <c r="I1422" s="126"/>
      <c r="J1422" s="198"/>
      <c r="K1422" s="126"/>
      <c r="L1422" s="126"/>
      <c r="M1422" s="126"/>
      <c r="N1422" s="126"/>
      <c r="O1422" s="126"/>
      <c r="P1422" s="126"/>
      <c r="Q1422" s="138"/>
      <c r="R1422" s="138"/>
      <c r="S1422" s="138"/>
      <c r="T1422" s="138"/>
      <c r="U1422" s="138"/>
      <c r="V1422" s="138"/>
      <c r="W1422" s="138"/>
      <c r="X1422" s="138"/>
      <c r="Y1422" s="138"/>
      <c r="Z1422" s="138"/>
      <c r="AA1422" s="138"/>
      <c r="AB1422" s="138"/>
      <c r="AC1422" s="138"/>
      <c r="AD1422" s="138"/>
      <c r="AE1422" s="138"/>
      <c r="AF1422" s="138"/>
      <c r="AG1422" s="138"/>
      <c r="AH1422" s="138"/>
      <c r="AI1422" s="138"/>
      <c r="AJ1422" s="138"/>
    </row>
    <row r="1423" ht="28.5" customHeight="1">
      <c r="A1423" s="197"/>
      <c r="B1423" s="198"/>
      <c r="C1423" s="199"/>
      <c r="D1423" s="198"/>
      <c r="E1423" s="198"/>
      <c r="F1423" s="125"/>
      <c r="G1423" s="200"/>
      <c r="H1423" s="126"/>
      <c r="I1423" s="126"/>
      <c r="J1423" s="198"/>
      <c r="K1423" s="126"/>
      <c r="L1423" s="126"/>
      <c r="M1423" s="126"/>
      <c r="N1423" s="126"/>
      <c r="O1423" s="126"/>
      <c r="P1423" s="126"/>
      <c r="Q1423" s="138"/>
      <c r="R1423" s="138"/>
      <c r="S1423" s="138"/>
      <c r="T1423" s="138"/>
      <c r="U1423" s="138"/>
      <c r="V1423" s="138"/>
      <c r="W1423" s="138"/>
      <c r="X1423" s="138"/>
      <c r="Y1423" s="138"/>
      <c r="Z1423" s="138"/>
      <c r="AA1423" s="138"/>
      <c r="AB1423" s="138"/>
      <c r="AC1423" s="138"/>
      <c r="AD1423" s="138"/>
      <c r="AE1423" s="138"/>
      <c r="AF1423" s="138"/>
      <c r="AG1423" s="138"/>
      <c r="AH1423" s="138"/>
      <c r="AI1423" s="138"/>
      <c r="AJ1423" s="138"/>
    </row>
    <row r="1424" ht="28.5" customHeight="1">
      <c r="A1424" s="197"/>
      <c r="B1424" s="198"/>
      <c r="C1424" s="199"/>
      <c r="D1424" s="198"/>
      <c r="E1424" s="198"/>
      <c r="F1424" s="125"/>
      <c r="G1424" s="200"/>
      <c r="H1424" s="126"/>
      <c r="I1424" s="126"/>
      <c r="J1424" s="198"/>
      <c r="K1424" s="126"/>
      <c r="L1424" s="126"/>
      <c r="M1424" s="126"/>
      <c r="N1424" s="126"/>
      <c r="O1424" s="126"/>
      <c r="P1424" s="126"/>
      <c r="Q1424" s="138"/>
      <c r="R1424" s="138"/>
      <c r="S1424" s="138"/>
      <c r="T1424" s="138"/>
      <c r="U1424" s="138"/>
      <c r="V1424" s="138"/>
      <c r="W1424" s="138"/>
      <c r="X1424" s="138"/>
      <c r="Y1424" s="138"/>
      <c r="Z1424" s="138"/>
      <c r="AA1424" s="138"/>
      <c r="AB1424" s="138"/>
      <c r="AC1424" s="138"/>
      <c r="AD1424" s="138"/>
      <c r="AE1424" s="138"/>
      <c r="AF1424" s="138"/>
      <c r="AG1424" s="138"/>
      <c r="AH1424" s="138"/>
      <c r="AI1424" s="138"/>
      <c r="AJ1424" s="138"/>
    </row>
    <row r="1425" ht="28.5" customHeight="1">
      <c r="A1425" s="197"/>
      <c r="B1425" s="198"/>
      <c r="C1425" s="199"/>
      <c r="D1425" s="198"/>
      <c r="E1425" s="198"/>
      <c r="F1425" s="125"/>
      <c r="G1425" s="200"/>
      <c r="H1425" s="126"/>
      <c r="I1425" s="126"/>
      <c r="J1425" s="198"/>
      <c r="K1425" s="126"/>
      <c r="L1425" s="126"/>
      <c r="M1425" s="126"/>
      <c r="N1425" s="126"/>
      <c r="O1425" s="126"/>
      <c r="P1425" s="126"/>
      <c r="Q1425" s="138"/>
      <c r="R1425" s="138"/>
      <c r="S1425" s="138"/>
      <c r="T1425" s="138"/>
      <c r="U1425" s="138"/>
      <c r="V1425" s="138"/>
      <c r="W1425" s="138"/>
      <c r="X1425" s="138"/>
      <c r="Y1425" s="138"/>
      <c r="Z1425" s="138"/>
      <c r="AA1425" s="138"/>
      <c r="AB1425" s="138"/>
      <c r="AC1425" s="138"/>
      <c r="AD1425" s="138"/>
      <c r="AE1425" s="138"/>
      <c r="AF1425" s="138"/>
      <c r="AG1425" s="138"/>
      <c r="AH1425" s="138"/>
      <c r="AI1425" s="138"/>
      <c r="AJ1425" s="138"/>
    </row>
    <row r="1426" ht="28.5" customHeight="1">
      <c r="A1426" s="197"/>
      <c r="B1426" s="198"/>
      <c r="C1426" s="199"/>
      <c r="D1426" s="198"/>
      <c r="E1426" s="198"/>
      <c r="F1426" s="125"/>
      <c r="G1426" s="200"/>
      <c r="H1426" s="126"/>
      <c r="I1426" s="126"/>
      <c r="J1426" s="198"/>
      <c r="K1426" s="126"/>
      <c r="L1426" s="126"/>
      <c r="M1426" s="126"/>
      <c r="N1426" s="126"/>
      <c r="O1426" s="126"/>
      <c r="P1426" s="126"/>
      <c r="Q1426" s="138"/>
      <c r="R1426" s="138"/>
      <c r="S1426" s="138"/>
      <c r="T1426" s="138"/>
      <c r="U1426" s="138"/>
      <c r="V1426" s="138"/>
      <c r="W1426" s="138"/>
      <c r="X1426" s="138"/>
      <c r="Y1426" s="138"/>
      <c r="Z1426" s="138"/>
      <c r="AA1426" s="138"/>
      <c r="AB1426" s="138"/>
      <c r="AC1426" s="138"/>
      <c r="AD1426" s="138"/>
      <c r="AE1426" s="138"/>
      <c r="AF1426" s="138"/>
      <c r="AG1426" s="138"/>
      <c r="AH1426" s="138"/>
      <c r="AI1426" s="138"/>
      <c r="AJ1426" s="138"/>
    </row>
    <row r="1427" ht="28.5" customHeight="1">
      <c r="A1427" s="197"/>
      <c r="B1427" s="198"/>
      <c r="C1427" s="199"/>
      <c r="D1427" s="198"/>
      <c r="E1427" s="198"/>
      <c r="F1427" s="125"/>
      <c r="G1427" s="200"/>
      <c r="H1427" s="126"/>
      <c r="I1427" s="126"/>
      <c r="J1427" s="198"/>
      <c r="K1427" s="126"/>
      <c r="L1427" s="126"/>
      <c r="M1427" s="126"/>
      <c r="N1427" s="126"/>
      <c r="O1427" s="126"/>
      <c r="P1427" s="126"/>
      <c r="Q1427" s="138"/>
      <c r="R1427" s="138"/>
      <c r="S1427" s="138"/>
      <c r="T1427" s="138"/>
      <c r="U1427" s="138"/>
      <c r="V1427" s="138"/>
      <c r="W1427" s="138"/>
      <c r="X1427" s="138"/>
      <c r="Y1427" s="138"/>
      <c r="Z1427" s="138"/>
      <c r="AA1427" s="138"/>
      <c r="AB1427" s="138"/>
      <c r="AC1427" s="138"/>
      <c r="AD1427" s="138"/>
      <c r="AE1427" s="138"/>
      <c r="AF1427" s="138"/>
      <c r="AG1427" s="138"/>
      <c r="AH1427" s="138"/>
      <c r="AI1427" s="138"/>
      <c r="AJ1427" s="138"/>
    </row>
    <row r="1428" ht="28.5" customHeight="1">
      <c r="A1428" s="197"/>
      <c r="B1428" s="198"/>
      <c r="C1428" s="199"/>
      <c r="D1428" s="198"/>
      <c r="E1428" s="198"/>
      <c r="F1428" s="125"/>
      <c r="G1428" s="200"/>
      <c r="H1428" s="126"/>
      <c r="I1428" s="126"/>
      <c r="J1428" s="198"/>
      <c r="K1428" s="126"/>
      <c r="L1428" s="126"/>
      <c r="M1428" s="126"/>
      <c r="N1428" s="126"/>
      <c r="O1428" s="126"/>
      <c r="P1428" s="126"/>
      <c r="Q1428" s="138"/>
      <c r="R1428" s="138"/>
      <c r="S1428" s="138"/>
      <c r="T1428" s="138"/>
      <c r="U1428" s="138"/>
      <c r="V1428" s="138"/>
      <c r="W1428" s="138"/>
      <c r="X1428" s="138"/>
      <c r="Y1428" s="138"/>
      <c r="Z1428" s="138"/>
      <c r="AA1428" s="138"/>
      <c r="AB1428" s="138"/>
      <c r="AC1428" s="138"/>
      <c r="AD1428" s="138"/>
      <c r="AE1428" s="138"/>
      <c r="AF1428" s="138"/>
      <c r="AG1428" s="138"/>
      <c r="AH1428" s="138"/>
      <c r="AI1428" s="138"/>
      <c r="AJ1428" s="138"/>
    </row>
    <row r="1429" ht="28.5" customHeight="1">
      <c r="A1429" s="197"/>
      <c r="B1429" s="198"/>
      <c r="C1429" s="199"/>
      <c r="D1429" s="198"/>
      <c r="E1429" s="198"/>
      <c r="F1429" s="125"/>
      <c r="G1429" s="200"/>
      <c r="H1429" s="126"/>
      <c r="I1429" s="126"/>
      <c r="J1429" s="198"/>
      <c r="K1429" s="126"/>
      <c r="L1429" s="126"/>
      <c r="M1429" s="126"/>
      <c r="N1429" s="126"/>
      <c r="O1429" s="126"/>
      <c r="P1429" s="126"/>
      <c r="Q1429" s="138"/>
      <c r="R1429" s="138"/>
      <c r="S1429" s="138"/>
      <c r="T1429" s="138"/>
      <c r="U1429" s="138"/>
      <c r="V1429" s="138"/>
      <c r="W1429" s="138"/>
      <c r="X1429" s="138"/>
      <c r="Y1429" s="138"/>
      <c r="Z1429" s="138"/>
      <c r="AA1429" s="138"/>
      <c r="AB1429" s="138"/>
      <c r="AC1429" s="138"/>
      <c r="AD1429" s="138"/>
      <c r="AE1429" s="138"/>
      <c r="AF1429" s="138"/>
      <c r="AG1429" s="138"/>
      <c r="AH1429" s="138"/>
      <c r="AI1429" s="138"/>
      <c r="AJ1429" s="138"/>
    </row>
    <row r="1430" ht="28.5" customHeight="1">
      <c r="A1430" s="197"/>
      <c r="B1430" s="198"/>
      <c r="C1430" s="199"/>
      <c r="D1430" s="198"/>
      <c r="E1430" s="198"/>
      <c r="F1430" s="125"/>
      <c r="G1430" s="200"/>
      <c r="H1430" s="126"/>
      <c r="I1430" s="126"/>
      <c r="J1430" s="198"/>
      <c r="K1430" s="126"/>
      <c r="L1430" s="126"/>
      <c r="M1430" s="126"/>
      <c r="N1430" s="126"/>
      <c r="O1430" s="126"/>
      <c r="P1430" s="126"/>
      <c r="Q1430" s="138"/>
      <c r="R1430" s="138"/>
      <c r="S1430" s="138"/>
      <c r="T1430" s="138"/>
      <c r="U1430" s="138"/>
      <c r="V1430" s="138"/>
      <c r="W1430" s="138"/>
      <c r="X1430" s="138"/>
      <c r="Y1430" s="138"/>
      <c r="Z1430" s="138"/>
      <c r="AA1430" s="138"/>
      <c r="AB1430" s="138"/>
      <c r="AC1430" s="138"/>
      <c r="AD1430" s="138"/>
      <c r="AE1430" s="138"/>
      <c r="AF1430" s="138"/>
      <c r="AG1430" s="138"/>
      <c r="AH1430" s="138"/>
      <c r="AI1430" s="138"/>
      <c r="AJ1430" s="138"/>
    </row>
    <row r="1431" ht="28.5" customHeight="1">
      <c r="A1431" s="197"/>
      <c r="B1431" s="198"/>
      <c r="C1431" s="199"/>
      <c r="D1431" s="198"/>
      <c r="E1431" s="198"/>
      <c r="F1431" s="125"/>
      <c r="G1431" s="200"/>
      <c r="H1431" s="126"/>
      <c r="I1431" s="126"/>
      <c r="J1431" s="198"/>
      <c r="K1431" s="126"/>
      <c r="L1431" s="126"/>
      <c r="M1431" s="126"/>
      <c r="N1431" s="126"/>
      <c r="O1431" s="126"/>
      <c r="P1431" s="126"/>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row>
    <row r="1432" ht="28.5" customHeight="1">
      <c r="A1432" s="197"/>
      <c r="B1432" s="198"/>
      <c r="C1432" s="199"/>
      <c r="D1432" s="198"/>
      <c r="E1432" s="198"/>
      <c r="F1432" s="125"/>
      <c r="G1432" s="200"/>
      <c r="H1432" s="126"/>
      <c r="I1432" s="126"/>
      <c r="J1432" s="198"/>
      <c r="K1432" s="126"/>
      <c r="L1432" s="126"/>
      <c r="M1432" s="126"/>
      <c r="N1432" s="126"/>
      <c r="O1432" s="126"/>
      <c r="P1432" s="126"/>
      <c r="Q1432" s="138"/>
      <c r="R1432" s="138"/>
      <c r="S1432" s="138"/>
      <c r="T1432" s="138"/>
      <c r="U1432" s="138"/>
      <c r="V1432" s="138"/>
      <c r="W1432" s="138"/>
      <c r="X1432" s="138"/>
      <c r="Y1432" s="138"/>
      <c r="Z1432" s="138"/>
      <c r="AA1432" s="138"/>
      <c r="AB1432" s="138"/>
      <c r="AC1432" s="138"/>
      <c r="AD1432" s="138"/>
      <c r="AE1432" s="138"/>
      <c r="AF1432" s="138"/>
      <c r="AG1432" s="138"/>
      <c r="AH1432" s="138"/>
      <c r="AI1432" s="138"/>
      <c r="AJ1432" s="138"/>
    </row>
    <row r="1433" ht="28.5" customHeight="1">
      <c r="A1433" s="197"/>
      <c r="B1433" s="198"/>
      <c r="C1433" s="199"/>
      <c r="D1433" s="198"/>
      <c r="E1433" s="198"/>
      <c r="F1433" s="125"/>
      <c r="G1433" s="200"/>
      <c r="H1433" s="126"/>
      <c r="I1433" s="126"/>
      <c r="J1433" s="198"/>
      <c r="K1433" s="126"/>
      <c r="L1433" s="126"/>
      <c r="M1433" s="126"/>
      <c r="N1433" s="126"/>
      <c r="O1433" s="126"/>
      <c r="P1433" s="126"/>
      <c r="Q1433" s="138"/>
      <c r="R1433" s="138"/>
      <c r="S1433" s="138"/>
      <c r="T1433" s="138"/>
      <c r="U1433" s="138"/>
      <c r="V1433" s="138"/>
      <c r="W1433" s="138"/>
      <c r="X1433" s="138"/>
      <c r="Y1433" s="138"/>
      <c r="Z1433" s="138"/>
      <c r="AA1433" s="138"/>
      <c r="AB1433" s="138"/>
      <c r="AC1433" s="138"/>
      <c r="AD1433" s="138"/>
      <c r="AE1433" s="138"/>
      <c r="AF1433" s="138"/>
      <c r="AG1433" s="138"/>
      <c r="AH1433" s="138"/>
      <c r="AI1433" s="138"/>
      <c r="AJ1433" s="138"/>
    </row>
    <row r="1434" ht="28.5" customHeight="1">
      <c r="A1434" s="197"/>
      <c r="B1434" s="198"/>
      <c r="C1434" s="199"/>
      <c r="D1434" s="198"/>
      <c r="E1434" s="198"/>
      <c r="F1434" s="125"/>
      <c r="G1434" s="200"/>
      <c r="H1434" s="126"/>
      <c r="I1434" s="126"/>
      <c r="J1434" s="198"/>
      <c r="K1434" s="126"/>
      <c r="L1434" s="126"/>
      <c r="M1434" s="126"/>
      <c r="N1434" s="126"/>
      <c r="O1434" s="126"/>
      <c r="P1434" s="126"/>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row>
    <row r="1435" ht="28.5" customHeight="1">
      <c r="A1435" s="197"/>
      <c r="B1435" s="198"/>
      <c r="C1435" s="199"/>
      <c r="D1435" s="198"/>
      <c r="E1435" s="198"/>
      <c r="F1435" s="125"/>
      <c r="G1435" s="200"/>
      <c r="H1435" s="126"/>
      <c r="I1435" s="126"/>
      <c r="J1435" s="198"/>
      <c r="K1435" s="126"/>
      <c r="L1435" s="126"/>
      <c r="M1435" s="126"/>
      <c r="N1435" s="126"/>
      <c r="O1435" s="126"/>
      <c r="P1435" s="126"/>
      <c r="Q1435" s="138"/>
      <c r="R1435" s="138"/>
      <c r="S1435" s="138"/>
      <c r="T1435" s="138"/>
      <c r="U1435" s="138"/>
      <c r="V1435" s="138"/>
      <c r="W1435" s="138"/>
      <c r="X1435" s="138"/>
      <c r="Y1435" s="138"/>
      <c r="Z1435" s="138"/>
      <c r="AA1435" s="138"/>
      <c r="AB1435" s="138"/>
      <c r="AC1435" s="138"/>
      <c r="AD1435" s="138"/>
      <c r="AE1435" s="138"/>
      <c r="AF1435" s="138"/>
      <c r="AG1435" s="138"/>
      <c r="AH1435" s="138"/>
      <c r="AI1435" s="138"/>
      <c r="AJ1435" s="138"/>
    </row>
    <row r="1436" ht="28.5" customHeight="1">
      <c r="A1436" s="197"/>
      <c r="B1436" s="198"/>
      <c r="C1436" s="199"/>
      <c r="D1436" s="198"/>
      <c r="E1436" s="198"/>
      <c r="F1436" s="125"/>
      <c r="G1436" s="200"/>
      <c r="H1436" s="126"/>
      <c r="I1436" s="126"/>
      <c r="J1436" s="198"/>
      <c r="K1436" s="126"/>
      <c r="L1436" s="126"/>
      <c r="M1436" s="126"/>
      <c r="N1436" s="126"/>
      <c r="O1436" s="126"/>
      <c r="P1436" s="126"/>
      <c r="Q1436" s="138"/>
      <c r="R1436" s="138"/>
      <c r="S1436" s="138"/>
      <c r="T1436" s="138"/>
      <c r="U1436" s="138"/>
      <c r="V1436" s="138"/>
      <c r="W1436" s="138"/>
      <c r="X1436" s="138"/>
      <c r="Y1436" s="138"/>
      <c r="Z1436" s="138"/>
      <c r="AA1436" s="138"/>
      <c r="AB1436" s="138"/>
      <c r="AC1436" s="138"/>
      <c r="AD1436" s="138"/>
      <c r="AE1436" s="138"/>
      <c r="AF1436" s="138"/>
      <c r="AG1436" s="138"/>
      <c r="AH1436" s="138"/>
      <c r="AI1436" s="138"/>
      <c r="AJ1436" s="138"/>
    </row>
    <row r="1437" ht="28.5" customHeight="1">
      <c r="A1437" s="197"/>
      <c r="B1437" s="198"/>
      <c r="C1437" s="199"/>
      <c r="D1437" s="198"/>
      <c r="E1437" s="198"/>
      <c r="F1437" s="125"/>
      <c r="G1437" s="200"/>
      <c r="H1437" s="126"/>
      <c r="I1437" s="126"/>
      <c r="J1437" s="198"/>
      <c r="K1437" s="126"/>
      <c r="L1437" s="126"/>
      <c r="M1437" s="126"/>
      <c r="N1437" s="126"/>
      <c r="O1437" s="126"/>
      <c r="P1437" s="126"/>
      <c r="Q1437" s="138"/>
      <c r="R1437" s="138"/>
      <c r="S1437" s="138"/>
      <c r="T1437" s="138"/>
      <c r="U1437" s="138"/>
      <c r="V1437" s="138"/>
      <c r="W1437" s="138"/>
      <c r="X1437" s="138"/>
      <c r="Y1437" s="138"/>
      <c r="Z1437" s="138"/>
      <c r="AA1437" s="138"/>
      <c r="AB1437" s="138"/>
      <c r="AC1437" s="138"/>
      <c r="AD1437" s="138"/>
      <c r="AE1437" s="138"/>
      <c r="AF1437" s="138"/>
      <c r="AG1437" s="138"/>
      <c r="AH1437" s="138"/>
      <c r="AI1437" s="138"/>
      <c r="AJ1437" s="138"/>
    </row>
    <row r="1438" ht="28.5" customHeight="1">
      <c r="A1438" s="197"/>
      <c r="B1438" s="198"/>
      <c r="C1438" s="199"/>
      <c r="D1438" s="198"/>
      <c r="E1438" s="198"/>
      <c r="F1438" s="125"/>
      <c r="G1438" s="200"/>
      <c r="H1438" s="126"/>
      <c r="I1438" s="126"/>
      <c r="J1438" s="198"/>
      <c r="K1438" s="126"/>
      <c r="L1438" s="126"/>
      <c r="M1438" s="126"/>
      <c r="N1438" s="126"/>
      <c r="O1438" s="126"/>
      <c r="P1438" s="126"/>
      <c r="Q1438" s="138"/>
      <c r="R1438" s="138"/>
      <c r="S1438" s="138"/>
      <c r="T1438" s="138"/>
      <c r="U1438" s="138"/>
      <c r="V1438" s="138"/>
      <c r="W1438" s="138"/>
      <c r="X1438" s="138"/>
      <c r="Y1438" s="138"/>
      <c r="Z1438" s="138"/>
      <c r="AA1438" s="138"/>
      <c r="AB1438" s="138"/>
      <c r="AC1438" s="138"/>
      <c r="AD1438" s="138"/>
      <c r="AE1438" s="138"/>
      <c r="AF1438" s="138"/>
      <c r="AG1438" s="138"/>
      <c r="AH1438" s="138"/>
      <c r="AI1438" s="138"/>
      <c r="AJ1438" s="138"/>
    </row>
    <row r="1439" ht="28.5" customHeight="1">
      <c r="A1439" s="197"/>
      <c r="B1439" s="198"/>
      <c r="C1439" s="199"/>
      <c r="D1439" s="198"/>
      <c r="E1439" s="198"/>
      <c r="F1439" s="125"/>
      <c r="G1439" s="200"/>
      <c r="H1439" s="126"/>
      <c r="I1439" s="126"/>
      <c r="J1439" s="198"/>
      <c r="K1439" s="126"/>
      <c r="L1439" s="126"/>
      <c r="M1439" s="126"/>
      <c r="N1439" s="126"/>
      <c r="O1439" s="126"/>
      <c r="P1439" s="126"/>
      <c r="Q1439" s="138"/>
      <c r="R1439" s="138"/>
      <c r="S1439" s="138"/>
      <c r="T1439" s="138"/>
      <c r="U1439" s="138"/>
      <c r="V1439" s="138"/>
      <c r="W1439" s="138"/>
      <c r="X1439" s="138"/>
      <c r="Y1439" s="138"/>
      <c r="Z1439" s="138"/>
      <c r="AA1439" s="138"/>
      <c r="AB1439" s="138"/>
      <c r="AC1439" s="138"/>
      <c r="AD1439" s="138"/>
      <c r="AE1439" s="138"/>
      <c r="AF1439" s="138"/>
      <c r="AG1439" s="138"/>
      <c r="AH1439" s="138"/>
      <c r="AI1439" s="138"/>
      <c r="AJ1439" s="138"/>
    </row>
    <row r="1440" ht="28.5" customHeight="1">
      <c r="A1440" s="197"/>
      <c r="B1440" s="198"/>
      <c r="C1440" s="199"/>
      <c r="D1440" s="198"/>
      <c r="E1440" s="198"/>
      <c r="F1440" s="125"/>
      <c r="G1440" s="200"/>
      <c r="H1440" s="126"/>
      <c r="I1440" s="126"/>
      <c r="J1440" s="198"/>
      <c r="K1440" s="126"/>
      <c r="L1440" s="126"/>
      <c r="M1440" s="126"/>
      <c r="N1440" s="126"/>
      <c r="O1440" s="126"/>
      <c r="P1440" s="126"/>
      <c r="Q1440" s="138"/>
      <c r="R1440" s="138"/>
      <c r="S1440" s="138"/>
      <c r="T1440" s="138"/>
      <c r="U1440" s="138"/>
      <c r="V1440" s="138"/>
      <c r="W1440" s="138"/>
      <c r="X1440" s="138"/>
      <c r="Y1440" s="138"/>
      <c r="Z1440" s="138"/>
      <c r="AA1440" s="138"/>
      <c r="AB1440" s="138"/>
      <c r="AC1440" s="138"/>
      <c r="AD1440" s="138"/>
      <c r="AE1440" s="138"/>
      <c r="AF1440" s="138"/>
      <c r="AG1440" s="138"/>
      <c r="AH1440" s="138"/>
      <c r="AI1440" s="138"/>
      <c r="AJ1440" s="138"/>
    </row>
    <row r="1441" ht="28.5" customHeight="1">
      <c r="A1441" s="197"/>
      <c r="B1441" s="198"/>
      <c r="C1441" s="199"/>
      <c r="D1441" s="198"/>
      <c r="E1441" s="198"/>
      <c r="F1441" s="125"/>
      <c r="G1441" s="200"/>
      <c r="H1441" s="126"/>
      <c r="I1441" s="126"/>
      <c r="J1441" s="198"/>
      <c r="K1441" s="126"/>
      <c r="L1441" s="126"/>
      <c r="M1441" s="126"/>
      <c r="N1441" s="126"/>
      <c r="O1441" s="126"/>
      <c r="P1441" s="126"/>
      <c r="Q1441" s="138"/>
      <c r="R1441" s="138"/>
      <c r="S1441" s="138"/>
      <c r="T1441" s="138"/>
      <c r="U1441" s="138"/>
      <c r="V1441" s="138"/>
      <c r="W1441" s="138"/>
      <c r="X1441" s="138"/>
      <c r="Y1441" s="138"/>
      <c r="Z1441" s="138"/>
      <c r="AA1441" s="138"/>
      <c r="AB1441" s="138"/>
      <c r="AC1441" s="138"/>
      <c r="AD1441" s="138"/>
      <c r="AE1441" s="138"/>
      <c r="AF1441" s="138"/>
      <c r="AG1441" s="138"/>
      <c r="AH1441" s="138"/>
      <c r="AI1441" s="138"/>
      <c r="AJ1441" s="138"/>
    </row>
    <row r="1442" ht="28.5" customHeight="1">
      <c r="A1442" s="197"/>
      <c r="B1442" s="198"/>
      <c r="C1442" s="199"/>
      <c r="D1442" s="198"/>
      <c r="E1442" s="198"/>
      <c r="F1442" s="125"/>
      <c r="G1442" s="200"/>
      <c r="H1442" s="126"/>
      <c r="I1442" s="126"/>
      <c r="J1442" s="198"/>
      <c r="K1442" s="126"/>
      <c r="L1442" s="126"/>
      <c r="M1442" s="126"/>
      <c r="N1442" s="126"/>
      <c r="O1442" s="126"/>
      <c r="P1442" s="126"/>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row>
    <row r="1443" ht="28.5" customHeight="1">
      <c r="A1443" s="197"/>
      <c r="B1443" s="198"/>
      <c r="C1443" s="199"/>
      <c r="D1443" s="198"/>
      <c r="E1443" s="198"/>
      <c r="F1443" s="125"/>
      <c r="G1443" s="200"/>
      <c r="H1443" s="126"/>
      <c r="I1443" s="126"/>
      <c r="J1443" s="198"/>
      <c r="K1443" s="126"/>
      <c r="L1443" s="126"/>
      <c r="M1443" s="126"/>
      <c r="N1443" s="126"/>
      <c r="O1443" s="126"/>
      <c r="P1443" s="126"/>
      <c r="Q1443" s="138"/>
      <c r="R1443" s="138"/>
      <c r="S1443" s="138"/>
      <c r="T1443" s="138"/>
      <c r="U1443" s="138"/>
      <c r="V1443" s="138"/>
      <c r="W1443" s="138"/>
      <c r="X1443" s="138"/>
      <c r="Y1443" s="138"/>
      <c r="Z1443" s="138"/>
      <c r="AA1443" s="138"/>
      <c r="AB1443" s="138"/>
      <c r="AC1443" s="138"/>
      <c r="AD1443" s="138"/>
      <c r="AE1443" s="138"/>
      <c r="AF1443" s="138"/>
      <c r="AG1443" s="138"/>
      <c r="AH1443" s="138"/>
      <c r="AI1443" s="138"/>
      <c r="AJ1443" s="138"/>
    </row>
    <row r="1444" ht="28.5" customHeight="1">
      <c r="A1444" s="197"/>
      <c r="B1444" s="198"/>
      <c r="C1444" s="199"/>
      <c r="D1444" s="198"/>
      <c r="E1444" s="198"/>
      <c r="F1444" s="125"/>
      <c r="G1444" s="200"/>
      <c r="H1444" s="126"/>
      <c r="I1444" s="126"/>
      <c r="J1444" s="198"/>
      <c r="K1444" s="126"/>
      <c r="L1444" s="126"/>
      <c r="M1444" s="126"/>
      <c r="N1444" s="126"/>
      <c r="O1444" s="126"/>
      <c r="P1444" s="126"/>
      <c r="Q1444" s="138"/>
      <c r="R1444" s="138"/>
      <c r="S1444" s="138"/>
      <c r="T1444" s="138"/>
      <c r="U1444" s="138"/>
      <c r="V1444" s="138"/>
      <c r="W1444" s="138"/>
      <c r="X1444" s="138"/>
      <c r="Y1444" s="138"/>
      <c r="Z1444" s="138"/>
      <c r="AA1444" s="138"/>
      <c r="AB1444" s="138"/>
      <c r="AC1444" s="138"/>
      <c r="AD1444" s="138"/>
      <c r="AE1444" s="138"/>
      <c r="AF1444" s="138"/>
      <c r="AG1444" s="138"/>
      <c r="AH1444" s="138"/>
      <c r="AI1444" s="138"/>
      <c r="AJ1444" s="138"/>
    </row>
    <row r="1445" ht="28.5" customHeight="1">
      <c r="A1445" s="197"/>
      <c r="B1445" s="198"/>
      <c r="C1445" s="199"/>
      <c r="D1445" s="198"/>
      <c r="E1445" s="198"/>
      <c r="F1445" s="125"/>
      <c r="G1445" s="200"/>
      <c r="H1445" s="126"/>
      <c r="I1445" s="126"/>
      <c r="J1445" s="198"/>
      <c r="K1445" s="126"/>
      <c r="L1445" s="126"/>
      <c r="M1445" s="126"/>
      <c r="N1445" s="126"/>
      <c r="O1445" s="126"/>
      <c r="P1445" s="126"/>
      <c r="Q1445" s="138"/>
      <c r="R1445" s="138"/>
      <c r="S1445" s="138"/>
      <c r="T1445" s="138"/>
      <c r="U1445" s="138"/>
      <c r="V1445" s="138"/>
      <c r="W1445" s="138"/>
      <c r="X1445" s="138"/>
      <c r="Y1445" s="138"/>
      <c r="Z1445" s="138"/>
      <c r="AA1445" s="138"/>
      <c r="AB1445" s="138"/>
      <c r="AC1445" s="138"/>
      <c r="AD1445" s="138"/>
      <c r="AE1445" s="138"/>
      <c r="AF1445" s="138"/>
      <c r="AG1445" s="138"/>
      <c r="AH1445" s="138"/>
      <c r="AI1445" s="138"/>
      <c r="AJ1445" s="138"/>
    </row>
    <row r="1446" ht="28.5" customHeight="1">
      <c r="A1446" s="197"/>
      <c r="B1446" s="198"/>
      <c r="C1446" s="199"/>
      <c r="D1446" s="198"/>
      <c r="E1446" s="198"/>
      <c r="F1446" s="125"/>
      <c r="G1446" s="200"/>
      <c r="H1446" s="126"/>
      <c r="I1446" s="126"/>
      <c r="J1446" s="198"/>
      <c r="K1446" s="126"/>
      <c r="L1446" s="126"/>
      <c r="M1446" s="126"/>
      <c r="N1446" s="126"/>
      <c r="O1446" s="126"/>
      <c r="P1446" s="126"/>
      <c r="Q1446" s="138"/>
      <c r="R1446" s="138"/>
      <c r="S1446" s="138"/>
      <c r="T1446" s="138"/>
      <c r="U1446" s="138"/>
      <c r="V1446" s="138"/>
      <c r="W1446" s="138"/>
      <c r="X1446" s="138"/>
      <c r="Y1446" s="138"/>
      <c r="Z1446" s="138"/>
      <c r="AA1446" s="138"/>
      <c r="AB1446" s="138"/>
      <c r="AC1446" s="138"/>
      <c r="AD1446" s="138"/>
      <c r="AE1446" s="138"/>
      <c r="AF1446" s="138"/>
      <c r="AG1446" s="138"/>
      <c r="AH1446" s="138"/>
      <c r="AI1446" s="138"/>
      <c r="AJ1446" s="138"/>
    </row>
    <row r="1447" ht="28.5" customHeight="1">
      <c r="A1447" s="197"/>
      <c r="B1447" s="198"/>
      <c r="C1447" s="199"/>
      <c r="D1447" s="198"/>
      <c r="E1447" s="198"/>
      <c r="F1447" s="125"/>
      <c r="G1447" s="200"/>
      <c r="H1447" s="126"/>
      <c r="I1447" s="126"/>
      <c r="J1447" s="198"/>
      <c r="K1447" s="126"/>
      <c r="L1447" s="126"/>
      <c r="M1447" s="126"/>
      <c r="N1447" s="126"/>
      <c r="O1447" s="126"/>
      <c r="P1447" s="126"/>
      <c r="Q1447" s="138"/>
      <c r="R1447" s="138"/>
      <c r="S1447" s="138"/>
      <c r="T1447" s="138"/>
      <c r="U1447" s="138"/>
      <c r="V1447" s="138"/>
      <c r="W1447" s="138"/>
      <c r="X1447" s="138"/>
      <c r="Y1447" s="138"/>
      <c r="Z1447" s="138"/>
      <c r="AA1447" s="138"/>
      <c r="AB1447" s="138"/>
      <c r="AC1447" s="138"/>
      <c r="AD1447" s="138"/>
      <c r="AE1447" s="138"/>
      <c r="AF1447" s="138"/>
      <c r="AG1447" s="138"/>
      <c r="AH1447" s="138"/>
      <c r="AI1447" s="138"/>
      <c r="AJ1447" s="138"/>
    </row>
    <row r="1448" ht="28.5" customHeight="1">
      <c r="A1448" s="197"/>
      <c r="B1448" s="198"/>
      <c r="C1448" s="199"/>
      <c r="D1448" s="198"/>
      <c r="E1448" s="198"/>
      <c r="F1448" s="125"/>
      <c r="G1448" s="200"/>
      <c r="H1448" s="126"/>
      <c r="I1448" s="126"/>
      <c r="J1448" s="198"/>
      <c r="K1448" s="126"/>
      <c r="L1448" s="126"/>
      <c r="M1448" s="126"/>
      <c r="N1448" s="126"/>
      <c r="O1448" s="126"/>
      <c r="P1448" s="126"/>
      <c r="Q1448" s="138"/>
      <c r="R1448" s="138"/>
      <c r="S1448" s="138"/>
      <c r="T1448" s="138"/>
      <c r="U1448" s="138"/>
      <c r="V1448" s="138"/>
      <c r="W1448" s="138"/>
      <c r="X1448" s="138"/>
      <c r="Y1448" s="138"/>
      <c r="Z1448" s="138"/>
      <c r="AA1448" s="138"/>
      <c r="AB1448" s="138"/>
      <c r="AC1448" s="138"/>
      <c r="AD1448" s="138"/>
      <c r="AE1448" s="138"/>
      <c r="AF1448" s="138"/>
      <c r="AG1448" s="138"/>
      <c r="AH1448" s="138"/>
      <c r="AI1448" s="138"/>
      <c r="AJ1448" s="138"/>
    </row>
    <row r="1449" ht="28.5" customHeight="1">
      <c r="A1449" s="197"/>
      <c r="B1449" s="198"/>
      <c r="C1449" s="199"/>
      <c r="D1449" s="198"/>
      <c r="E1449" s="198"/>
      <c r="F1449" s="125"/>
      <c r="G1449" s="200"/>
      <c r="H1449" s="126"/>
      <c r="I1449" s="126"/>
      <c r="J1449" s="198"/>
      <c r="K1449" s="126"/>
      <c r="L1449" s="126"/>
      <c r="M1449" s="126"/>
      <c r="N1449" s="126"/>
      <c r="O1449" s="126"/>
      <c r="P1449" s="126"/>
      <c r="Q1449" s="138"/>
      <c r="R1449" s="138"/>
      <c r="S1449" s="138"/>
      <c r="T1449" s="138"/>
      <c r="U1449" s="138"/>
      <c r="V1449" s="138"/>
      <c r="W1449" s="138"/>
      <c r="X1449" s="138"/>
      <c r="Y1449" s="138"/>
      <c r="Z1449" s="138"/>
      <c r="AA1449" s="138"/>
      <c r="AB1449" s="138"/>
      <c r="AC1449" s="138"/>
      <c r="AD1449" s="138"/>
      <c r="AE1449" s="138"/>
      <c r="AF1449" s="138"/>
      <c r="AG1449" s="138"/>
      <c r="AH1449" s="138"/>
      <c r="AI1449" s="138"/>
      <c r="AJ1449" s="138"/>
    </row>
    <row r="1450" ht="28.5" customHeight="1">
      <c r="A1450" s="197"/>
      <c r="B1450" s="198"/>
      <c r="C1450" s="199"/>
      <c r="D1450" s="198"/>
      <c r="E1450" s="198"/>
      <c r="F1450" s="125"/>
      <c r="G1450" s="200"/>
      <c r="H1450" s="126"/>
      <c r="I1450" s="126"/>
      <c r="J1450" s="198"/>
      <c r="K1450" s="126"/>
      <c r="L1450" s="126"/>
      <c r="M1450" s="126"/>
      <c r="N1450" s="126"/>
      <c r="O1450" s="126"/>
      <c r="P1450" s="126"/>
      <c r="Q1450" s="138"/>
      <c r="R1450" s="138"/>
      <c r="S1450" s="138"/>
      <c r="T1450" s="138"/>
      <c r="U1450" s="138"/>
      <c r="V1450" s="138"/>
      <c r="W1450" s="138"/>
      <c r="X1450" s="138"/>
      <c r="Y1450" s="138"/>
      <c r="Z1450" s="138"/>
      <c r="AA1450" s="138"/>
      <c r="AB1450" s="138"/>
      <c r="AC1450" s="138"/>
      <c r="AD1450" s="138"/>
      <c r="AE1450" s="138"/>
      <c r="AF1450" s="138"/>
      <c r="AG1450" s="138"/>
      <c r="AH1450" s="138"/>
      <c r="AI1450" s="138"/>
      <c r="AJ1450" s="138"/>
    </row>
    <row r="1451" ht="28.5" customHeight="1">
      <c r="A1451" s="197"/>
      <c r="B1451" s="198"/>
      <c r="C1451" s="199"/>
      <c r="D1451" s="198"/>
      <c r="E1451" s="198"/>
      <c r="F1451" s="125"/>
      <c r="G1451" s="200"/>
      <c r="H1451" s="126"/>
      <c r="I1451" s="126"/>
      <c r="J1451" s="198"/>
      <c r="K1451" s="126"/>
      <c r="L1451" s="126"/>
      <c r="M1451" s="126"/>
      <c r="N1451" s="126"/>
      <c r="O1451" s="126"/>
      <c r="P1451" s="126"/>
      <c r="Q1451" s="138"/>
      <c r="R1451" s="138"/>
      <c r="S1451" s="138"/>
      <c r="T1451" s="138"/>
      <c r="U1451" s="138"/>
      <c r="V1451" s="138"/>
      <c r="W1451" s="138"/>
      <c r="X1451" s="138"/>
      <c r="Y1451" s="138"/>
      <c r="Z1451" s="138"/>
      <c r="AA1451" s="138"/>
      <c r="AB1451" s="138"/>
      <c r="AC1451" s="138"/>
      <c r="AD1451" s="138"/>
      <c r="AE1451" s="138"/>
      <c r="AF1451" s="138"/>
      <c r="AG1451" s="138"/>
      <c r="AH1451" s="138"/>
      <c r="AI1451" s="138"/>
      <c r="AJ1451" s="138"/>
    </row>
    <row r="1452" ht="28.5" customHeight="1">
      <c r="A1452" s="197"/>
      <c r="B1452" s="198"/>
      <c r="C1452" s="199"/>
      <c r="D1452" s="198"/>
      <c r="E1452" s="198"/>
      <c r="F1452" s="125"/>
      <c r="G1452" s="200"/>
      <c r="H1452" s="126"/>
      <c r="I1452" s="126"/>
      <c r="J1452" s="198"/>
      <c r="K1452" s="126"/>
      <c r="L1452" s="126"/>
      <c r="M1452" s="126"/>
      <c r="N1452" s="126"/>
      <c r="O1452" s="126"/>
      <c r="P1452" s="126"/>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row>
    <row r="1453" ht="28.5" customHeight="1">
      <c r="A1453" s="197"/>
      <c r="B1453" s="198"/>
      <c r="C1453" s="199"/>
      <c r="D1453" s="198"/>
      <c r="E1453" s="198"/>
      <c r="F1453" s="125"/>
      <c r="G1453" s="200"/>
      <c r="H1453" s="126"/>
      <c r="I1453" s="126"/>
      <c r="J1453" s="198"/>
      <c r="K1453" s="126"/>
      <c r="L1453" s="126"/>
      <c r="M1453" s="126"/>
      <c r="N1453" s="126"/>
      <c r="O1453" s="126"/>
      <c r="P1453" s="126"/>
      <c r="Q1453" s="138"/>
      <c r="R1453" s="138"/>
      <c r="S1453" s="138"/>
      <c r="T1453" s="138"/>
      <c r="U1453" s="138"/>
      <c r="V1453" s="138"/>
      <c r="W1453" s="138"/>
      <c r="X1453" s="138"/>
      <c r="Y1453" s="138"/>
      <c r="Z1453" s="138"/>
      <c r="AA1453" s="138"/>
      <c r="AB1453" s="138"/>
      <c r="AC1453" s="138"/>
      <c r="AD1453" s="138"/>
      <c r="AE1453" s="138"/>
      <c r="AF1453" s="138"/>
      <c r="AG1453" s="138"/>
      <c r="AH1453" s="138"/>
      <c r="AI1453" s="138"/>
      <c r="AJ1453" s="138"/>
    </row>
    <row r="1454" ht="28.5" customHeight="1">
      <c r="A1454" s="197"/>
      <c r="B1454" s="198"/>
      <c r="C1454" s="199"/>
      <c r="D1454" s="198"/>
      <c r="E1454" s="198"/>
      <c r="F1454" s="125"/>
      <c r="G1454" s="200"/>
      <c r="H1454" s="126"/>
      <c r="I1454" s="126"/>
      <c r="J1454" s="198"/>
      <c r="K1454" s="126"/>
      <c r="L1454" s="126"/>
      <c r="M1454" s="126"/>
      <c r="N1454" s="126"/>
      <c r="O1454" s="126"/>
      <c r="P1454" s="126"/>
      <c r="Q1454" s="138"/>
      <c r="R1454" s="138"/>
      <c r="S1454" s="138"/>
      <c r="T1454" s="138"/>
      <c r="U1454" s="138"/>
      <c r="V1454" s="138"/>
      <c r="W1454" s="138"/>
      <c r="X1454" s="138"/>
      <c r="Y1454" s="138"/>
      <c r="Z1454" s="138"/>
      <c r="AA1454" s="138"/>
      <c r="AB1454" s="138"/>
      <c r="AC1454" s="138"/>
      <c r="AD1454" s="138"/>
      <c r="AE1454" s="138"/>
      <c r="AF1454" s="138"/>
      <c r="AG1454" s="138"/>
      <c r="AH1454" s="138"/>
      <c r="AI1454" s="138"/>
      <c r="AJ1454" s="138"/>
    </row>
    <row r="1455" ht="28.5" customHeight="1">
      <c r="A1455" s="197"/>
      <c r="B1455" s="198"/>
      <c r="C1455" s="199"/>
      <c r="D1455" s="198"/>
      <c r="E1455" s="198"/>
      <c r="F1455" s="125"/>
      <c r="G1455" s="200"/>
      <c r="H1455" s="126"/>
      <c r="I1455" s="126"/>
      <c r="J1455" s="198"/>
      <c r="K1455" s="126"/>
      <c r="L1455" s="126"/>
      <c r="M1455" s="126"/>
      <c r="N1455" s="126"/>
      <c r="O1455" s="126"/>
      <c r="P1455" s="126"/>
      <c r="Q1455" s="138"/>
      <c r="R1455" s="138"/>
      <c r="S1455" s="138"/>
      <c r="T1455" s="138"/>
      <c r="U1455" s="138"/>
      <c r="V1455" s="138"/>
      <c r="W1455" s="138"/>
      <c r="X1455" s="138"/>
      <c r="Y1455" s="138"/>
      <c r="Z1455" s="138"/>
      <c r="AA1455" s="138"/>
      <c r="AB1455" s="138"/>
      <c r="AC1455" s="138"/>
      <c r="AD1455" s="138"/>
      <c r="AE1455" s="138"/>
      <c r="AF1455" s="138"/>
      <c r="AG1455" s="138"/>
      <c r="AH1455" s="138"/>
      <c r="AI1455" s="138"/>
      <c r="AJ1455" s="138"/>
    </row>
    <row r="1456" ht="28.5" customHeight="1">
      <c r="A1456" s="197"/>
      <c r="B1456" s="198"/>
      <c r="C1456" s="199"/>
      <c r="D1456" s="198"/>
      <c r="E1456" s="198"/>
      <c r="F1456" s="125"/>
      <c r="G1456" s="200"/>
      <c r="H1456" s="126"/>
      <c r="I1456" s="126"/>
      <c r="J1456" s="198"/>
      <c r="K1456" s="126"/>
      <c r="L1456" s="126"/>
      <c r="M1456" s="126"/>
      <c r="N1456" s="126"/>
      <c r="O1456" s="126"/>
      <c r="P1456" s="126"/>
      <c r="Q1456" s="138"/>
      <c r="R1456" s="138"/>
      <c r="S1456" s="138"/>
      <c r="T1456" s="138"/>
      <c r="U1456" s="138"/>
      <c r="V1456" s="138"/>
      <c r="W1456" s="138"/>
      <c r="X1456" s="138"/>
      <c r="Y1456" s="138"/>
      <c r="Z1456" s="138"/>
      <c r="AA1456" s="138"/>
      <c r="AB1456" s="138"/>
      <c r="AC1456" s="138"/>
      <c r="AD1456" s="138"/>
      <c r="AE1456" s="138"/>
      <c r="AF1456" s="138"/>
      <c r="AG1456" s="138"/>
      <c r="AH1456" s="138"/>
      <c r="AI1456" s="138"/>
      <c r="AJ1456" s="138"/>
    </row>
    <row r="1457" ht="28.5" customHeight="1">
      <c r="A1457" s="197"/>
      <c r="B1457" s="198"/>
      <c r="C1457" s="199"/>
      <c r="D1457" s="198"/>
      <c r="E1457" s="198"/>
      <c r="F1457" s="125"/>
      <c r="G1457" s="200"/>
      <c r="H1457" s="126"/>
      <c r="I1457" s="126"/>
      <c r="J1457" s="198"/>
      <c r="K1457" s="126"/>
      <c r="L1457" s="126"/>
      <c r="M1457" s="126"/>
      <c r="N1457" s="126"/>
      <c r="O1457" s="126"/>
      <c r="P1457" s="126"/>
      <c r="Q1457" s="138"/>
      <c r="R1457" s="138"/>
      <c r="S1457" s="138"/>
      <c r="T1457" s="138"/>
      <c r="U1457" s="138"/>
      <c r="V1457" s="138"/>
      <c r="W1457" s="138"/>
      <c r="X1457" s="138"/>
      <c r="Y1457" s="138"/>
      <c r="Z1457" s="138"/>
      <c r="AA1457" s="138"/>
      <c r="AB1457" s="138"/>
      <c r="AC1457" s="138"/>
      <c r="AD1457" s="138"/>
      <c r="AE1457" s="138"/>
      <c r="AF1457" s="138"/>
      <c r="AG1457" s="138"/>
      <c r="AH1457" s="138"/>
      <c r="AI1457" s="138"/>
      <c r="AJ1457" s="138"/>
    </row>
    <row r="1458" ht="28.5" customHeight="1">
      <c r="A1458" s="197"/>
      <c r="B1458" s="198"/>
      <c r="C1458" s="199"/>
      <c r="D1458" s="198"/>
      <c r="E1458" s="198"/>
      <c r="F1458" s="125"/>
      <c r="G1458" s="200"/>
      <c r="H1458" s="126"/>
      <c r="I1458" s="126"/>
      <c r="J1458" s="198"/>
      <c r="K1458" s="126"/>
      <c r="L1458" s="126"/>
      <c r="M1458" s="126"/>
      <c r="N1458" s="126"/>
      <c r="O1458" s="126"/>
      <c r="P1458" s="126"/>
      <c r="Q1458" s="138"/>
      <c r="R1458" s="138"/>
      <c r="S1458" s="138"/>
      <c r="T1458" s="138"/>
      <c r="U1458" s="138"/>
      <c r="V1458" s="138"/>
      <c r="W1458" s="138"/>
      <c r="X1458" s="138"/>
      <c r="Y1458" s="138"/>
      <c r="Z1458" s="138"/>
      <c r="AA1458" s="138"/>
      <c r="AB1458" s="138"/>
      <c r="AC1458" s="138"/>
      <c r="AD1458" s="138"/>
      <c r="AE1458" s="138"/>
      <c r="AF1458" s="138"/>
      <c r="AG1458" s="138"/>
      <c r="AH1458" s="138"/>
      <c r="AI1458" s="138"/>
      <c r="AJ1458" s="138"/>
    </row>
    <row r="1459" ht="28.5" customHeight="1">
      <c r="A1459" s="197"/>
      <c r="B1459" s="198"/>
      <c r="C1459" s="199"/>
      <c r="D1459" s="198"/>
      <c r="E1459" s="198"/>
      <c r="F1459" s="125"/>
      <c r="G1459" s="200"/>
      <c r="H1459" s="126"/>
      <c r="I1459" s="126"/>
      <c r="J1459" s="198"/>
      <c r="K1459" s="126"/>
      <c r="L1459" s="126"/>
      <c r="M1459" s="126"/>
      <c r="N1459" s="126"/>
      <c r="O1459" s="126"/>
      <c r="P1459" s="126"/>
      <c r="Q1459" s="138"/>
      <c r="R1459" s="138"/>
      <c r="S1459" s="138"/>
      <c r="T1459" s="138"/>
      <c r="U1459" s="138"/>
      <c r="V1459" s="138"/>
      <c r="W1459" s="138"/>
      <c r="X1459" s="138"/>
      <c r="Y1459" s="138"/>
      <c r="Z1459" s="138"/>
      <c r="AA1459" s="138"/>
      <c r="AB1459" s="138"/>
      <c r="AC1459" s="138"/>
      <c r="AD1459" s="138"/>
      <c r="AE1459" s="138"/>
      <c r="AF1459" s="138"/>
      <c r="AG1459" s="138"/>
      <c r="AH1459" s="138"/>
      <c r="AI1459" s="138"/>
      <c r="AJ1459" s="138"/>
    </row>
    <row r="1460" ht="28.5" customHeight="1">
      <c r="A1460" s="197"/>
      <c r="B1460" s="198"/>
      <c r="C1460" s="199"/>
      <c r="D1460" s="198"/>
      <c r="E1460" s="198"/>
      <c r="F1460" s="125"/>
      <c r="G1460" s="200"/>
      <c r="H1460" s="126"/>
      <c r="I1460" s="126"/>
      <c r="J1460" s="198"/>
      <c r="K1460" s="126"/>
      <c r="L1460" s="126"/>
      <c r="M1460" s="126"/>
      <c r="N1460" s="126"/>
      <c r="O1460" s="126"/>
      <c r="P1460" s="126"/>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row>
    <row r="1461" ht="28.5" customHeight="1">
      <c r="A1461" s="197"/>
      <c r="B1461" s="198"/>
      <c r="C1461" s="199"/>
      <c r="D1461" s="198"/>
      <c r="E1461" s="198"/>
      <c r="F1461" s="125"/>
      <c r="G1461" s="200"/>
      <c r="H1461" s="126"/>
      <c r="I1461" s="126"/>
      <c r="J1461" s="198"/>
      <c r="K1461" s="126"/>
      <c r="L1461" s="126"/>
      <c r="M1461" s="126"/>
      <c r="N1461" s="126"/>
      <c r="O1461" s="126"/>
      <c r="P1461" s="126"/>
      <c r="Q1461" s="138"/>
      <c r="R1461" s="138"/>
      <c r="S1461" s="138"/>
      <c r="T1461" s="138"/>
      <c r="U1461" s="138"/>
      <c r="V1461" s="138"/>
      <c r="W1461" s="138"/>
      <c r="X1461" s="138"/>
      <c r="Y1461" s="138"/>
      <c r="Z1461" s="138"/>
      <c r="AA1461" s="138"/>
      <c r="AB1461" s="138"/>
      <c r="AC1461" s="138"/>
      <c r="AD1461" s="138"/>
      <c r="AE1461" s="138"/>
      <c r="AF1461" s="138"/>
      <c r="AG1461" s="138"/>
      <c r="AH1461" s="138"/>
      <c r="AI1461" s="138"/>
      <c r="AJ1461" s="138"/>
    </row>
    <row r="1462" ht="28.5" customHeight="1">
      <c r="A1462" s="197"/>
      <c r="B1462" s="198"/>
      <c r="C1462" s="199"/>
      <c r="D1462" s="198"/>
      <c r="E1462" s="198"/>
      <c r="F1462" s="125"/>
      <c r="G1462" s="200"/>
      <c r="H1462" s="126"/>
      <c r="I1462" s="126"/>
      <c r="J1462" s="198"/>
      <c r="K1462" s="126"/>
      <c r="L1462" s="126"/>
      <c r="M1462" s="126"/>
      <c r="N1462" s="126"/>
      <c r="O1462" s="126"/>
      <c r="P1462" s="126"/>
      <c r="Q1462" s="138"/>
      <c r="R1462" s="138"/>
      <c r="S1462" s="138"/>
      <c r="T1462" s="138"/>
      <c r="U1462" s="138"/>
      <c r="V1462" s="138"/>
      <c r="W1462" s="138"/>
      <c r="X1462" s="138"/>
      <c r="Y1462" s="138"/>
      <c r="Z1462" s="138"/>
      <c r="AA1462" s="138"/>
      <c r="AB1462" s="138"/>
      <c r="AC1462" s="138"/>
      <c r="AD1462" s="138"/>
      <c r="AE1462" s="138"/>
      <c r="AF1462" s="138"/>
      <c r="AG1462" s="138"/>
      <c r="AH1462" s="138"/>
      <c r="AI1462" s="138"/>
      <c r="AJ1462" s="138"/>
    </row>
    <row r="1463" ht="28.5" customHeight="1">
      <c r="A1463" s="197"/>
      <c r="B1463" s="198"/>
      <c r="C1463" s="199"/>
      <c r="D1463" s="198"/>
      <c r="E1463" s="198"/>
      <c r="F1463" s="125"/>
      <c r="G1463" s="200"/>
      <c r="H1463" s="126"/>
      <c r="I1463" s="126"/>
      <c r="J1463" s="198"/>
      <c r="K1463" s="126"/>
      <c r="L1463" s="126"/>
      <c r="M1463" s="126"/>
      <c r="N1463" s="126"/>
      <c r="O1463" s="126"/>
      <c r="P1463" s="126"/>
      <c r="Q1463" s="138"/>
      <c r="R1463" s="138"/>
      <c r="S1463" s="138"/>
      <c r="T1463" s="138"/>
      <c r="U1463" s="138"/>
      <c r="V1463" s="138"/>
      <c r="W1463" s="138"/>
      <c r="X1463" s="138"/>
      <c r="Y1463" s="138"/>
      <c r="Z1463" s="138"/>
      <c r="AA1463" s="138"/>
      <c r="AB1463" s="138"/>
      <c r="AC1463" s="138"/>
      <c r="AD1463" s="138"/>
      <c r="AE1463" s="138"/>
      <c r="AF1463" s="138"/>
      <c r="AG1463" s="138"/>
      <c r="AH1463" s="138"/>
      <c r="AI1463" s="138"/>
      <c r="AJ1463" s="138"/>
    </row>
    <row r="1464" ht="28.5" customHeight="1">
      <c r="A1464" s="197"/>
      <c r="B1464" s="198"/>
      <c r="C1464" s="199"/>
      <c r="D1464" s="198"/>
      <c r="E1464" s="198"/>
      <c r="F1464" s="125"/>
      <c r="G1464" s="200"/>
      <c r="H1464" s="126"/>
      <c r="I1464" s="126"/>
      <c r="J1464" s="198"/>
      <c r="K1464" s="126"/>
      <c r="L1464" s="126"/>
      <c r="M1464" s="126"/>
      <c r="N1464" s="126"/>
      <c r="O1464" s="126"/>
      <c r="P1464" s="126"/>
      <c r="Q1464" s="138"/>
      <c r="R1464" s="138"/>
      <c r="S1464" s="138"/>
      <c r="T1464" s="138"/>
      <c r="U1464" s="138"/>
      <c r="V1464" s="138"/>
      <c r="W1464" s="138"/>
      <c r="X1464" s="138"/>
      <c r="Y1464" s="138"/>
      <c r="Z1464" s="138"/>
      <c r="AA1464" s="138"/>
      <c r="AB1464" s="138"/>
      <c r="AC1464" s="138"/>
      <c r="AD1464" s="138"/>
      <c r="AE1464" s="138"/>
      <c r="AF1464" s="138"/>
      <c r="AG1464" s="138"/>
      <c r="AH1464" s="138"/>
      <c r="AI1464" s="138"/>
      <c r="AJ1464" s="138"/>
    </row>
    <row r="1465" ht="28.5" customHeight="1">
      <c r="A1465" s="197"/>
      <c r="B1465" s="198"/>
      <c r="C1465" s="199"/>
      <c r="D1465" s="198"/>
      <c r="E1465" s="198"/>
      <c r="F1465" s="125"/>
      <c r="G1465" s="200"/>
      <c r="H1465" s="126"/>
      <c r="I1465" s="126"/>
      <c r="J1465" s="198"/>
      <c r="K1465" s="126"/>
      <c r="L1465" s="126"/>
      <c r="M1465" s="126"/>
      <c r="N1465" s="126"/>
      <c r="O1465" s="126"/>
      <c r="P1465" s="126"/>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row>
    <row r="1466" ht="28.5" customHeight="1">
      <c r="A1466" s="197"/>
      <c r="B1466" s="198"/>
      <c r="C1466" s="199"/>
      <c r="D1466" s="198"/>
      <c r="E1466" s="198"/>
      <c r="F1466" s="125"/>
      <c r="G1466" s="200"/>
      <c r="H1466" s="126"/>
      <c r="I1466" s="126"/>
      <c r="J1466" s="198"/>
      <c r="K1466" s="126"/>
      <c r="L1466" s="126"/>
      <c r="M1466" s="126"/>
      <c r="N1466" s="126"/>
      <c r="O1466" s="126"/>
      <c r="P1466" s="126"/>
      <c r="Q1466" s="138"/>
      <c r="R1466" s="138"/>
      <c r="S1466" s="138"/>
      <c r="T1466" s="138"/>
      <c r="U1466" s="138"/>
      <c r="V1466" s="138"/>
      <c r="W1466" s="138"/>
      <c r="X1466" s="138"/>
      <c r="Y1466" s="138"/>
      <c r="Z1466" s="138"/>
      <c r="AA1466" s="138"/>
      <c r="AB1466" s="138"/>
      <c r="AC1466" s="138"/>
      <c r="AD1466" s="138"/>
      <c r="AE1466" s="138"/>
      <c r="AF1466" s="138"/>
      <c r="AG1466" s="138"/>
      <c r="AH1466" s="138"/>
      <c r="AI1466" s="138"/>
      <c r="AJ1466" s="138"/>
    </row>
    <row r="1467" ht="28.5" customHeight="1">
      <c r="A1467" s="197"/>
      <c r="B1467" s="198"/>
      <c r="C1467" s="199"/>
      <c r="D1467" s="198"/>
      <c r="E1467" s="198"/>
      <c r="F1467" s="125"/>
      <c r="G1467" s="200"/>
      <c r="H1467" s="126"/>
      <c r="I1467" s="126"/>
      <c r="J1467" s="198"/>
      <c r="K1467" s="126"/>
      <c r="L1467" s="126"/>
      <c r="M1467" s="126"/>
      <c r="N1467" s="126"/>
      <c r="O1467" s="126"/>
      <c r="P1467" s="126"/>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row>
    <row r="1468" ht="28.5" customHeight="1">
      <c r="A1468" s="197"/>
      <c r="B1468" s="198"/>
      <c r="C1468" s="199"/>
      <c r="D1468" s="198"/>
      <c r="E1468" s="198"/>
      <c r="F1468" s="125"/>
      <c r="G1468" s="200"/>
      <c r="H1468" s="126"/>
      <c r="I1468" s="126"/>
      <c r="J1468" s="198"/>
      <c r="K1468" s="126"/>
      <c r="L1468" s="126"/>
      <c r="M1468" s="126"/>
      <c r="N1468" s="126"/>
      <c r="O1468" s="126"/>
      <c r="P1468" s="126"/>
      <c r="Q1468" s="138"/>
      <c r="R1468" s="138"/>
      <c r="S1468" s="138"/>
      <c r="T1468" s="138"/>
      <c r="U1468" s="138"/>
      <c r="V1468" s="138"/>
      <c r="W1468" s="138"/>
      <c r="X1468" s="138"/>
      <c r="Y1468" s="138"/>
      <c r="Z1468" s="138"/>
      <c r="AA1468" s="138"/>
      <c r="AB1468" s="138"/>
      <c r="AC1468" s="138"/>
      <c r="AD1468" s="138"/>
      <c r="AE1468" s="138"/>
      <c r="AF1468" s="138"/>
      <c r="AG1468" s="138"/>
      <c r="AH1468" s="138"/>
      <c r="AI1468" s="138"/>
      <c r="AJ1468" s="138"/>
    </row>
    <row r="1469" ht="28.5" customHeight="1">
      <c r="A1469" s="197"/>
      <c r="B1469" s="198"/>
      <c r="C1469" s="199"/>
      <c r="D1469" s="198"/>
      <c r="E1469" s="198"/>
      <c r="F1469" s="125"/>
      <c r="G1469" s="200"/>
      <c r="H1469" s="126"/>
      <c r="I1469" s="126"/>
      <c r="J1469" s="198"/>
      <c r="K1469" s="126"/>
      <c r="L1469" s="126"/>
      <c r="M1469" s="126"/>
      <c r="N1469" s="126"/>
      <c r="O1469" s="126"/>
      <c r="P1469" s="126"/>
      <c r="Q1469" s="138"/>
      <c r="R1469" s="138"/>
      <c r="S1469" s="138"/>
      <c r="T1469" s="138"/>
      <c r="U1469" s="138"/>
      <c r="V1469" s="138"/>
      <c r="W1469" s="138"/>
      <c r="X1469" s="138"/>
      <c r="Y1469" s="138"/>
      <c r="Z1469" s="138"/>
      <c r="AA1469" s="138"/>
      <c r="AB1469" s="138"/>
      <c r="AC1469" s="138"/>
      <c r="AD1469" s="138"/>
      <c r="AE1469" s="138"/>
      <c r="AF1469" s="138"/>
      <c r="AG1469" s="138"/>
      <c r="AH1469" s="138"/>
      <c r="AI1469" s="138"/>
      <c r="AJ1469" s="138"/>
    </row>
    <row r="1470" ht="28.5" customHeight="1">
      <c r="A1470" s="197"/>
      <c r="B1470" s="198"/>
      <c r="C1470" s="199"/>
      <c r="D1470" s="198"/>
      <c r="E1470" s="198"/>
      <c r="F1470" s="125"/>
      <c r="G1470" s="200"/>
      <c r="H1470" s="126"/>
      <c r="I1470" s="126"/>
      <c r="J1470" s="198"/>
      <c r="K1470" s="126"/>
      <c r="L1470" s="126"/>
      <c r="M1470" s="126"/>
      <c r="N1470" s="126"/>
      <c r="O1470" s="126"/>
      <c r="P1470" s="126"/>
      <c r="Q1470" s="138"/>
      <c r="R1470" s="138"/>
      <c r="S1470" s="138"/>
      <c r="T1470" s="138"/>
      <c r="U1470" s="138"/>
      <c r="V1470" s="138"/>
      <c r="W1470" s="138"/>
      <c r="X1470" s="138"/>
      <c r="Y1470" s="138"/>
      <c r="Z1470" s="138"/>
      <c r="AA1470" s="138"/>
      <c r="AB1470" s="138"/>
      <c r="AC1470" s="138"/>
      <c r="AD1470" s="138"/>
      <c r="AE1470" s="138"/>
      <c r="AF1470" s="138"/>
      <c r="AG1470" s="138"/>
      <c r="AH1470" s="138"/>
      <c r="AI1470" s="138"/>
      <c r="AJ1470" s="138"/>
    </row>
    <row r="1471" ht="28.5" customHeight="1">
      <c r="A1471" s="197"/>
      <c r="B1471" s="198"/>
      <c r="C1471" s="199"/>
      <c r="D1471" s="198"/>
      <c r="E1471" s="198"/>
      <c r="F1471" s="125"/>
      <c r="G1471" s="200"/>
      <c r="H1471" s="126"/>
      <c r="I1471" s="126"/>
      <c r="J1471" s="198"/>
      <c r="K1471" s="126"/>
      <c r="L1471" s="126"/>
      <c r="M1471" s="126"/>
      <c r="N1471" s="126"/>
      <c r="O1471" s="126"/>
      <c r="P1471" s="126"/>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row>
    <row r="1472" ht="28.5" customHeight="1">
      <c r="A1472" s="197"/>
      <c r="B1472" s="198"/>
      <c r="C1472" s="199"/>
      <c r="D1472" s="198"/>
      <c r="E1472" s="198"/>
      <c r="F1472" s="125"/>
      <c r="G1472" s="200"/>
      <c r="H1472" s="126"/>
      <c r="I1472" s="126"/>
      <c r="J1472" s="198"/>
      <c r="K1472" s="126"/>
      <c r="L1472" s="126"/>
      <c r="M1472" s="126"/>
      <c r="N1472" s="126"/>
      <c r="O1472" s="126"/>
      <c r="P1472" s="126"/>
      <c r="Q1472" s="138"/>
      <c r="R1472" s="138"/>
      <c r="S1472" s="138"/>
      <c r="T1472" s="138"/>
      <c r="U1472" s="138"/>
      <c r="V1472" s="138"/>
      <c r="W1472" s="138"/>
      <c r="X1472" s="138"/>
      <c r="Y1472" s="138"/>
      <c r="Z1472" s="138"/>
      <c r="AA1472" s="138"/>
      <c r="AB1472" s="138"/>
      <c r="AC1472" s="138"/>
      <c r="AD1472" s="138"/>
      <c r="AE1472" s="138"/>
      <c r="AF1472" s="138"/>
      <c r="AG1472" s="138"/>
      <c r="AH1472" s="138"/>
      <c r="AI1472" s="138"/>
      <c r="AJ1472" s="138"/>
    </row>
    <row r="1473" ht="28.5" customHeight="1">
      <c r="A1473" s="197"/>
      <c r="B1473" s="198"/>
      <c r="C1473" s="199"/>
      <c r="D1473" s="198"/>
      <c r="E1473" s="198"/>
      <c r="F1473" s="125"/>
      <c r="G1473" s="200"/>
      <c r="H1473" s="126"/>
      <c r="I1473" s="126"/>
      <c r="J1473" s="198"/>
      <c r="K1473" s="126"/>
      <c r="L1473" s="126"/>
      <c r="M1473" s="126"/>
      <c r="N1473" s="126"/>
      <c r="O1473" s="126"/>
      <c r="P1473" s="126"/>
      <c r="Q1473" s="138"/>
      <c r="R1473" s="138"/>
      <c r="S1473" s="138"/>
      <c r="T1473" s="138"/>
      <c r="U1473" s="138"/>
      <c r="V1473" s="138"/>
      <c r="W1473" s="138"/>
      <c r="X1473" s="138"/>
      <c r="Y1473" s="138"/>
      <c r="Z1473" s="138"/>
      <c r="AA1473" s="138"/>
      <c r="AB1473" s="138"/>
      <c r="AC1473" s="138"/>
      <c r="AD1473" s="138"/>
      <c r="AE1473" s="138"/>
      <c r="AF1473" s="138"/>
      <c r="AG1473" s="138"/>
      <c r="AH1473" s="138"/>
      <c r="AI1473" s="138"/>
      <c r="AJ1473" s="138"/>
    </row>
    <row r="1474" ht="28.5" customHeight="1">
      <c r="A1474" s="197"/>
      <c r="B1474" s="198"/>
      <c r="C1474" s="199"/>
      <c r="D1474" s="198"/>
      <c r="E1474" s="198"/>
      <c r="F1474" s="125"/>
      <c r="G1474" s="200"/>
      <c r="H1474" s="126"/>
      <c r="I1474" s="126"/>
      <c r="J1474" s="198"/>
      <c r="K1474" s="126"/>
      <c r="L1474" s="126"/>
      <c r="M1474" s="126"/>
      <c r="N1474" s="126"/>
      <c r="O1474" s="126"/>
      <c r="P1474" s="126"/>
      <c r="Q1474" s="138"/>
      <c r="R1474" s="138"/>
      <c r="S1474" s="138"/>
      <c r="T1474" s="138"/>
      <c r="U1474" s="138"/>
      <c r="V1474" s="138"/>
      <c r="W1474" s="138"/>
      <c r="X1474" s="138"/>
      <c r="Y1474" s="138"/>
      <c r="Z1474" s="138"/>
      <c r="AA1474" s="138"/>
      <c r="AB1474" s="138"/>
      <c r="AC1474" s="138"/>
      <c r="AD1474" s="138"/>
      <c r="AE1474" s="138"/>
      <c r="AF1474" s="138"/>
      <c r="AG1474" s="138"/>
      <c r="AH1474" s="138"/>
      <c r="AI1474" s="138"/>
      <c r="AJ1474" s="138"/>
    </row>
    <row r="1475" ht="28.5" customHeight="1">
      <c r="A1475" s="197"/>
      <c r="B1475" s="198"/>
      <c r="C1475" s="199"/>
      <c r="D1475" s="198"/>
      <c r="E1475" s="198"/>
      <c r="F1475" s="125"/>
      <c r="G1475" s="200"/>
      <c r="H1475" s="126"/>
      <c r="I1475" s="126"/>
      <c r="J1475" s="198"/>
      <c r="K1475" s="126"/>
      <c r="L1475" s="126"/>
      <c r="M1475" s="126"/>
      <c r="N1475" s="126"/>
      <c r="O1475" s="126"/>
      <c r="P1475" s="126"/>
      <c r="Q1475" s="138"/>
      <c r="R1475" s="138"/>
      <c r="S1475" s="138"/>
      <c r="T1475" s="138"/>
      <c r="U1475" s="138"/>
      <c r="V1475" s="138"/>
      <c r="W1475" s="138"/>
      <c r="X1475" s="138"/>
      <c r="Y1475" s="138"/>
      <c r="Z1475" s="138"/>
      <c r="AA1475" s="138"/>
      <c r="AB1475" s="138"/>
      <c r="AC1475" s="138"/>
      <c r="AD1475" s="138"/>
      <c r="AE1475" s="138"/>
      <c r="AF1475" s="138"/>
      <c r="AG1475" s="138"/>
      <c r="AH1475" s="138"/>
      <c r="AI1475" s="138"/>
      <c r="AJ1475" s="138"/>
    </row>
    <row r="1476" ht="28.5" customHeight="1">
      <c r="A1476" s="197"/>
      <c r="B1476" s="198"/>
      <c r="C1476" s="199"/>
      <c r="D1476" s="198"/>
      <c r="E1476" s="198"/>
      <c r="F1476" s="125"/>
      <c r="G1476" s="200"/>
      <c r="H1476" s="126"/>
      <c r="I1476" s="126"/>
      <c r="J1476" s="198"/>
      <c r="K1476" s="126"/>
      <c r="L1476" s="126"/>
      <c r="M1476" s="126"/>
      <c r="N1476" s="126"/>
      <c r="O1476" s="126"/>
      <c r="P1476" s="126"/>
      <c r="Q1476" s="138"/>
      <c r="R1476" s="138"/>
      <c r="S1476" s="138"/>
      <c r="T1476" s="138"/>
      <c r="U1476" s="138"/>
      <c r="V1476" s="138"/>
      <c r="W1476" s="138"/>
      <c r="X1476" s="138"/>
      <c r="Y1476" s="138"/>
      <c r="Z1476" s="138"/>
      <c r="AA1476" s="138"/>
      <c r="AB1476" s="138"/>
      <c r="AC1476" s="138"/>
      <c r="AD1476" s="138"/>
      <c r="AE1476" s="138"/>
      <c r="AF1476" s="138"/>
      <c r="AG1476" s="138"/>
      <c r="AH1476" s="138"/>
      <c r="AI1476" s="138"/>
      <c r="AJ1476" s="138"/>
    </row>
    <row r="1477" ht="28.5" customHeight="1">
      <c r="A1477" s="197"/>
      <c r="B1477" s="198"/>
      <c r="C1477" s="199"/>
      <c r="D1477" s="198"/>
      <c r="E1477" s="198"/>
      <c r="F1477" s="125"/>
      <c r="G1477" s="200"/>
      <c r="H1477" s="126"/>
      <c r="I1477" s="126"/>
      <c r="J1477" s="198"/>
      <c r="K1477" s="126"/>
      <c r="L1477" s="126"/>
      <c r="M1477" s="126"/>
      <c r="N1477" s="126"/>
      <c r="O1477" s="126"/>
      <c r="P1477" s="126"/>
      <c r="Q1477" s="138"/>
      <c r="R1477" s="138"/>
      <c r="S1477" s="138"/>
      <c r="T1477" s="138"/>
      <c r="U1477" s="138"/>
      <c r="V1477" s="138"/>
      <c r="W1477" s="138"/>
      <c r="X1477" s="138"/>
      <c r="Y1477" s="138"/>
      <c r="Z1477" s="138"/>
      <c r="AA1477" s="138"/>
      <c r="AB1477" s="138"/>
      <c r="AC1477" s="138"/>
      <c r="AD1477" s="138"/>
      <c r="AE1477" s="138"/>
      <c r="AF1477" s="138"/>
      <c r="AG1477" s="138"/>
      <c r="AH1477" s="138"/>
      <c r="AI1477" s="138"/>
      <c r="AJ1477" s="138"/>
    </row>
    <row r="1478" ht="28.5" customHeight="1">
      <c r="A1478" s="197"/>
      <c r="B1478" s="198"/>
      <c r="C1478" s="199"/>
      <c r="D1478" s="198"/>
      <c r="E1478" s="198"/>
      <c r="F1478" s="125"/>
      <c r="G1478" s="200"/>
      <c r="H1478" s="126"/>
      <c r="I1478" s="126"/>
      <c r="J1478" s="198"/>
      <c r="K1478" s="126"/>
      <c r="L1478" s="126"/>
      <c r="M1478" s="126"/>
      <c r="N1478" s="126"/>
      <c r="O1478" s="126"/>
      <c r="P1478" s="126"/>
      <c r="Q1478" s="138"/>
      <c r="R1478" s="138"/>
      <c r="S1478" s="138"/>
      <c r="T1478" s="138"/>
      <c r="U1478" s="138"/>
      <c r="V1478" s="138"/>
      <c r="W1478" s="138"/>
      <c r="X1478" s="138"/>
      <c r="Y1478" s="138"/>
      <c r="Z1478" s="138"/>
      <c r="AA1478" s="138"/>
      <c r="AB1478" s="138"/>
      <c r="AC1478" s="138"/>
      <c r="AD1478" s="138"/>
      <c r="AE1478" s="138"/>
      <c r="AF1478" s="138"/>
      <c r="AG1478" s="138"/>
      <c r="AH1478" s="138"/>
      <c r="AI1478" s="138"/>
      <c r="AJ1478" s="138"/>
    </row>
    <row r="1479" ht="28.5" customHeight="1">
      <c r="A1479" s="197"/>
      <c r="B1479" s="198"/>
      <c r="C1479" s="199"/>
      <c r="D1479" s="198"/>
      <c r="E1479" s="198"/>
      <c r="F1479" s="125"/>
      <c r="G1479" s="200"/>
      <c r="H1479" s="126"/>
      <c r="I1479" s="126"/>
      <c r="J1479" s="198"/>
      <c r="K1479" s="126"/>
      <c r="L1479" s="126"/>
      <c r="M1479" s="126"/>
      <c r="N1479" s="126"/>
      <c r="O1479" s="126"/>
      <c r="P1479" s="126"/>
      <c r="Q1479" s="138"/>
      <c r="R1479" s="138"/>
      <c r="S1479" s="138"/>
      <c r="T1479" s="138"/>
      <c r="U1479" s="138"/>
      <c r="V1479" s="138"/>
      <c r="W1479" s="138"/>
      <c r="X1479" s="138"/>
      <c r="Y1479" s="138"/>
      <c r="Z1479" s="138"/>
      <c r="AA1479" s="138"/>
      <c r="AB1479" s="138"/>
      <c r="AC1479" s="138"/>
      <c r="AD1479" s="138"/>
      <c r="AE1479" s="138"/>
      <c r="AF1479" s="138"/>
      <c r="AG1479" s="138"/>
      <c r="AH1479" s="138"/>
      <c r="AI1479" s="138"/>
      <c r="AJ1479" s="138"/>
    </row>
    <row r="1480" ht="28.5" customHeight="1">
      <c r="A1480" s="197"/>
      <c r="B1480" s="198"/>
      <c r="C1480" s="199"/>
      <c r="D1480" s="198"/>
      <c r="E1480" s="198"/>
      <c r="F1480" s="125"/>
      <c r="G1480" s="200"/>
      <c r="H1480" s="126"/>
      <c r="I1480" s="126"/>
      <c r="J1480" s="198"/>
      <c r="K1480" s="126"/>
      <c r="L1480" s="126"/>
      <c r="M1480" s="126"/>
      <c r="N1480" s="126"/>
      <c r="O1480" s="126"/>
      <c r="P1480" s="126"/>
      <c r="Q1480" s="138"/>
      <c r="R1480" s="138"/>
      <c r="S1480" s="138"/>
      <c r="T1480" s="138"/>
      <c r="U1480" s="138"/>
      <c r="V1480" s="138"/>
      <c r="W1480" s="138"/>
      <c r="X1480" s="138"/>
      <c r="Y1480" s="138"/>
      <c r="Z1480" s="138"/>
      <c r="AA1480" s="138"/>
      <c r="AB1480" s="138"/>
      <c r="AC1480" s="138"/>
      <c r="AD1480" s="138"/>
      <c r="AE1480" s="138"/>
      <c r="AF1480" s="138"/>
      <c r="AG1480" s="138"/>
      <c r="AH1480" s="138"/>
      <c r="AI1480" s="138"/>
      <c r="AJ1480" s="138"/>
    </row>
    <row r="1481" ht="28.5" customHeight="1">
      <c r="A1481" s="197"/>
      <c r="B1481" s="198"/>
      <c r="C1481" s="199"/>
      <c r="D1481" s="198"/>
      <c r="E1481" s="198"/>
      <c r="F1481" s="125"/>
      <c r="G1481" s="200"/>
      <c r="H1481" s="126"/>
      <c r="I1481" s="126"/>
      <c r="J1481" s="198"/>
      <c r="K1481" s="126"/>
      <c r="L1481" s="126"/>
      <c r="M1481" s="126"/>
      <c r="N1481" s="126"/>
      <c r="O1481" s="126"/>
      <c r="P1481" s="126"/>
      <c r="Q1481" s="138"/>
      <c r="R1481" s="138"/>
      <c r="S1481" s="138"/>
      <c r="T1481" s="138"/>
      <c r="U1481" s="138"/>
      <c r="V1481" s="138"/>
      <c r="W1481" s="138"/>
      <c r="X1481" s="138"/>
      <c r="Y1481" s="138"/>
      <c r="Z1481" s="138"/>
      <c r="AA1481" s="138"/>
      <c r="AB1481" s="138"/>
      <c r="AC1481" s="138"/>
      <c r="AD1481" s="138"/>
      <c r="AE1481" s="138"/>
      <c r="AF1481" s="138"/>
      <c r="AG1481" s="138"/>
      <c r="AH1481" s="138"/>
      <c r="AI1481" s="138"/>
      <c r="AJ1481" s="138"/>
    </row>
    <row r="1482" ht="28.5" customHeight="1">
      <c r="A1482" s="197"/>
      <c r="B1482" s="198"/>
      <c r="C1482" s="199"/>
      <c r="D1482" s="198"/>
      <c r="E1482" s="198"/>
      <c r="F1482" s="125"/>
      <c r="G1482" s="200"/>
      <c r="H1482" s="126"/>
      <c r="I1482" s="126"/>
      <c r="J1482" s="198"/>
      <c r="K1482" s="126"/>
      <c r="L1482" s="126"/>
      <c r="M1482" s="126"/>
      <c r="N1482" s="126"/>
      <c r="O1482" s="126"/>
      <c r="P1482" s="126"/>
      <c r="Q1482" s="138"/>
      <c r="R1482" s="138"/>
      <c r="S1482" s="138"/>
      <c r="T1482" s="138"/>
      <c r="U1482" s="138"/>
      <c r="V1482" s="138"/>
      <c r="W1482" s="138"/>
      <c r="X1482" s="138"/>
      <c r="Y1482" s="138"/>
      <c r="Z1482" s="138"/>
      <c r="AA1482" s="138"/>
      <c r="AB1482" s="138"/>
      <c r="AC1482" s="138"/>
      <c r="AD1482" s="138"/>
      <c r="AE1482" s="138"/>
      <c r="AF1482" s="138"/>
      <c r="AG1482" s="138"/>
      <c r="AH1482" s="138"/>
      <c r="AI1482" s="138"/>
      <c r="AJ1482" s="138"/>
    </row>
    <row r="1483" ht="28.5" customHeight="1">
      <c r="A1483" s="197"/>
      <c r="B1483" s="198"/>
      <c r="C1483" s="199"/>
      <c r="D1483" s="198"/>
      <c r="E1483" s="198"/>
      <c r="F1483" s="125"/>
      <c r="G1483" s="200"/>
      <c r="H1483" s="126"/>
      <c r="I1483" s="126"/>
      <c r="J1483" s="198"/>
      <c r="K1483" s="126"/>
      <c r="L1483" s="126"/>
      <c r="M1483" s="126"/>
      <c r="N1483" s="126"/>
      <c r="O1483" s="126"/>
      <c r="P1483" s="126"/>
      <c r="Q1483" s="138"/>
      <c r="R1483" s="138"/>
      <c r="S1483" s="138"/>
      <c r="T1483" s="138"/>
      <c r="U1483" s="138"/>
      <c r="V1483" s="138"/>
      <c r="W1483" s="138"/>
      <c r="X1483" s="138"/>
      <c r="Y1483" s="138"/>
      <c r="Z1483" s="138"/>
      <c r="AA1483" s="138"/>
      <c r="AB1483" s="138"/>
      <c r="AC1483" s="138"/>
      <c r="AD1483" s="138"/>
      <c r="AE1483" s="138"/>
      <c r="AF1483" s="138"/>
      <c r="AG1483" s="138"/>
      <c r="AH1483" s="138"/>
      <c r="AI1483" s="138"/>
      <c r="AJ1483" s="138"/>
    </row>
    <row r="1484" ht="28.5" customHeight="1">
      <c r="A1484" s="197"/>
      <c r="B1484" s="198"/>
      <c r="C1484" s="199"/>
      <c r="D1484" s="198"/>
      <c r="E1484" s="198"/>
      <c r="F1484" s="125"/>
      <c r="G1484" s="200"/>
      <c r="H1484" s="126"/>
      <c r="I1484" s="126"/>
      <c r="J1484" s="198"/>
      <c r="K1484" s="126"/>
      <c r="L1484" s="126"/>
      <c r="M1484" s="126"/>
      <c r="N1484" s="126"/>
      <c r="O1484" s="126"/>
      <c r="P1484" s="126"/>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row>
    <row r="1485" ht="28.5" customHeight="1">
      <c r="A1485" s="197"/>
      <c r="B1485" s="198"/>
      <c r="C1485" s="199"/>
      <c r="D1485" s="198"/>
      <c r="E1485" s="198"/>
      <c r="F1485" s="125"/>
      <c r="G1485" s="200"/>
      <c r="H1485" s="126"/>
      <c r="I1485" s="126"/>
      <c r="J1485" s="198"/>
      <c r="K1485" s="126"/>
      <c r="L1485" s="126"/>
      <c r="M1485" s="126"/>
      <c r="N1485" s="126"/>
      <c r="O1485" s="126"/>
      <c r="P1485" s="126"/>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row>
    <row r="1486" ht="28.5" customHeight="1">
      <c r="A1486" s="197"/>
      <c r="B1486" s="198"/>
      <c r="C1486" s="199"/>
      <c r="D1486" s="198"/>
      <c r="E1486" s="198"/>
      <c r="F1486" s="125"/>
      <c r="G1486" s="200"/>
      <c r="H1486" s="126"/>
      <c r="I1486" s="126"/>
      <c r="J1486" s="198"/>
      <c r="K1486" s="126"/>
      <c r="L1486" s="126"/>
      <c r="M1486" s="126"/>
      <c r="N1486" s="126"/>
      <c r="O1486" s="126"/>
      <c r="P1486" s="126"/>
      <c r="Q1486" s="138"/>
      <c r="R1486" s="138"/>
      <c r="S1486" s="138"/>
      <c r="T1486" s="138"/>
      <c r="U1486" s="138"/>
      <c r="V1486" s="138"/>
      <c r="W1486" s="138"/>
      <c r="X1486" s="138"/>
      <c r="Y1486" s="138"/>
      <c r="Z1486" s="138"/>
      <c r="AA1486" s="138"/>
      <c r="AB1486" s="138"/>
      <c r="AC1486" s="138"/>
      <c r="AD1486" s="138"/>
      <c r="AE1486" s="138"/>
      <c r="AF1486" s="138"/>
      <c r="AG1486" s="138"/>
      <c r="AH1486" s="138"/>
      <c r="AI1486" s="138"/>
      <c r="AJ1486" s="138"/>
    </row>
    <row r="1487" ht="28.5" customHeight="1">
      <c r="A1487" s="197"/>
      <c r="B1487" s="198"/>
      <c r="C1487" s="199"/>
      <c r="D1487" s="198"/>
      <c r="E1487" s="198"/>
      <c r="F1487" s="125"/>
      <c r="G1487" s="200"/>
      <c r="H1487" s="126"/>
      <c r="I1487" s="126"/>
      <c r="J1487" s="198"/>
      <c r="K1487" s="126"/>
      <c r="L1487" s="126"/>
      <c r="M1487" s="126"/>
      <c r="N1487" s="126"/>
      <c r="O1487" s="126"/>
      <c r="P1487" s="126"/>
      <c r="Q1487" s="138"/>
      <c r="R1487" s="138"/>
      <c r="S1487" s="138"/>
      <c r="T1487" s="138"/>
      <c r="U1487" s="138"/>
      <c r="V1487" s="138"/>
      <c r="W1487" s="138"/>
      <c r="X1487" s="138"/>
      <c r="Y1487" s="138"/>
      <c r="Z1487" s="138"/>
      <c r="AA1487" s="138"/>
      <c r="AB1487" s="138"/>
      <c r="AC1487" s="138"/>
      <c r="AD1487" s="138"/>
      <c r="AE1487" s="138"/>
      <c r="AF1487" s="138"/>
      <c r="AG1487" s="138"/>
      <c r="AH1487" s="138"/>
      <c r="AI1487" s="138"/>
      <c r="AJ1487" s="138"/>
    </row>
    <row r="1488" ht="28.5" customHeight="1">
      <c r="A1488" s="197"/>
      <c r="B1488" s="198"/>
      <c r="C1488" s="199"/>
      <c r="D1488" s="198"/>
      <c r="E1488" s="198"/>
      <c r="F1488" s="125"/>
      <c r="G1488" s="200"/>
      <c r="H1488" s="126"/>
      <c r="I1488" s="126"/>
      <c r="J1488" s="198"/>
      <c r="K1488" s="126"/>
      <c r="L1488" s="126"/>
      <c r="M1488" s="126"/>
      <c r="N1488" s="126"/>
      <c r="O1488" s="126"/>
      <c r="P1488" s="126"/>
      <c r="Q1488" s="138"/>
      <c r="R1488" s="138"/>
      <c r="S1488" s="138"/>
      <c r="T1488" s="138"/>
      <c r="U1488" s="138"/>
      <c r="V1488" s="138"/>
      <c r="W1488" s="138"/>
      <c r="X1488" s="138"/>
      <c r="Y1488" s="138"/>
      <c r="Z1488" s="138"/>
      <c r="AA1488" s="138"/>
      <c r="AB1488" s="138"/>
      <c r="AC1488" s="138"/>
      <c r="AD1488" s="138"/>
      <c r="AE1488" s="138"/>
      <c r="AF1488" s="138"/>
      <c r="AG1488" s="138"/>
      <c r="AH1488" s="138"/>
      <c r="AI1488" s="138"/>
      <c r="AJ1488" s="138"/>
    </row>
    <row r="1489" ht="28.5" customHeight="1">
      <c r="A1489" s="197"/>
      <c r="B1489" s="198"/>
      <c r="C1489" s="199"/>
      <c r="D1489" s="198"/>
      <c r="E1489" s="198"/>
      <c r="F1489" s="125"/>
      <c r="G1489" s="200"/>
      <c r="H1489" s="126"/>
      <c r="I1489" s="126"/>
      <c r="J1489" s="198"/>
      <c r="K1489" s="126"/>
      <c r="L1489" s="126"/>
      <c r="M1489" s="126"/>
      <c r="N1489" s="126"/>
      <c r="O1489" s="126"/>
      <c r="P1489" s="126"/>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row>
    <row r="1490" ht="28.5" customHeight="1">
      <c r="A1490" s="197"/>
      <c r="B1490" s="198"/>
      <c r="C1490" s="199"/>
      <c r="D1490" s="198"/>
      <c r="E1490" s="198"/>
      <c r="F1490" s="125"/>
      <c r="G1490" s="200"/>
      <c r="H1490" s="126"/>
      <c r="I1490" s="126"/>
      <c r="J1490" s="198"/>
      <c r="K1490" s="126"/>
      <c r="L1490" s="126"/>
      <c r="M1490" s="126"/>
      <c r="N1490" s="126"/>
      <c r="O1490" s="126"/>
      <c r="P1490" s="126"/>
      <c r="Q1490" s="138"/>
      <c r="R1490" s="138"/>
      <c r="S1490" s="138"/>
      <c r="T1490" s="138"/>
      <c r="U1490" s="138"/>
      <c r="V1490" s="138"/>
      <c r="W1490" s="138"/>
      <c r="X1490" s="138"/>
      <c r="Y1490" s="138"/>
      <c r="Z1490" s="138"/>
      <c r="AA1490" s="138"/>
      <c r="AB1490" s="138"/>
      <c r="AC1490" s="138"/>
      <c r="AD1490" s="138"/>
      <c r="AE1490" s="138"/>
      <c r="AF1490" s="138"/>
      <c r="AG1490" s="138"/>
      <c r="AH1490" s="138"/>
      <c r="AI1490" s="138"/>
      <c r="AJ1490" s="138"/>
    </row>
    <row r="1491" ht="28.5" customHeight="1">
      <c r="A1491" s="197"/>
      <c r="B1491" s="198"/>
      <c r="C1491" s="199"/>
      <c r="D1491" s="198"/>
      <c r="E1491" s="198"/>
      <c r="F1491" s="125"/>
      <c r="G1491" s="200"/>
      <c r="H1491" s="126"/>
      <c r="I1491" s="126"/>
      <c r="J1491" s="198"/>
      <c r="K1491" s="126"/>
      <c r="L1491" s="126"/>
      <c r="M1491" s="126"/>
      <c r="N1491" s="126"/>
      <c r="O1491" s="126"/>
      <c r="P1491" s="126"/>
      <c r="Q1491" s="138"/>
      <c r="R1491" s="138"/>
      <c r="S1491" s="138"/>
      <c r="T1491" s="138"/>
      <c r="U1491" s="138"/>
      <c r="V1491" s="138"/>
      <c r="W1491" s="138"/>
      <c r="X1491" s="138"/>
      <c r="Y1491" s="138"/>
      <c r="Z1491" s="138"/>
      <c r="AA1491" s="138"/>
      <c r="AB1491" s="138"/>
      <c r="AC1491" s="138"/>
      <c r="AD1491" s="138"/>
      <c r="AE1491" s="138"/>
      <c r="AF1491" s="138"/>
      <c r="AG1491" s="138"/>
      <c r="AH1491" s="138"/>
      <c r="AI1491" s="138"/>
      <c r="AJ1491" s="138"/>
    </row>
    <row r="1492" ht="28.5" customHeight="1">
      <c r="A1492" s="197"/>
      <c r="B1492" s="198"/>
      <c r="C1492" s="199"/>
      <c r="D1492" s="198"/>
      <c r="E1492" s="198"/>
      <c r="F1492" s="125"/>
      <c r="G1492" s="200"/>
      <c r="H1492" s="126"/>
      <c r="I1492" s="126"/>
      <c r="J1492" s="198"/>
      <c r="K1492" s="126"/>
      <c r="L1492" s="126"/>
      <c r="M1492" s="126"/>
      <c r="N1492" s="126"/>
      <c r="O1492" s="126"/>
      <c r="P1492" s="126"/>
      <c r="Q1492" s="138"/>
      <c r="R1492" s="138"/>
      <c r="S1492" s="138"/>
      <c r="T1492" s="138"/>
      <c r="U1492" s="138"/>
      <c r="V1492" s="138"/>
      <c r="W1492" s="138"/>
      <c r="X1492" s="138"/>
      <c r="Y1492" s="138"/>
      <c r="Z1492" s="138"/>
      <c r="AA1492" s="138"/>
      <c r="AB1492" s="138"/>
      <c r="AC1492" s="138"/>
      <c r="AD1492" s="138"/>
      <c r="AE1492" s="138"/>
      <c r="AF1492" s="138"/>
      <c r="AG1492" s="138"/>
      <c r="AH1492" s="138"/>
      <c r="AI1492" s="138"/>
      <c r="AJ1492" s="138"/>
    </row>
    <row r="1493" ht="28.5" customHeight="1">
      <c r="A1493" s="197"/>
      <c r="B1493" s="198"/>
      <c r="C1493" s="199"/>
      <c r="D1493" s="198"/>
      <c r="E1493" s="198"/>
      <c r="F1493" s="125"/>
      <c r="G1493" s="200"/>
      <c r="H1493" s="126"/>
      <c r="I1493" s="126"/>
      <c r="J1493" s="198"/>
      <c r="K1493" s="126"/>
      <c r="L1493" s="126"/>
      <c r="M1493" s="126"/>
      <c r="N1493" s="126"/>
      <c r="O1493" s="126"/>
      <c r="P1493" s="126"/>
      <c r="Q1493" s="138"/>
      <c r="R1493" s="138"/>
      <c r="S1493" s="138"/>
      <c r="T1493" s="138"/>
      <c r="U1493" s="138"/>
      <c r="V1493" s="138"/>
      <c r="W1493" s="138"/>
      <c r="X1493" s="138"/>
      <c r="Y1493" s="138"/>
      <c r="Z1493" s="138"/>
      <c r="AA1493" s="138"/>
      <c r="AB1493" s="138"/>
      <c r="AC1493" s="138"/>
      <c r="AD1493" s="138"/>
      <c r="AE1493" s="138"/>
      <c r="AF1493" s="138"/>
      <c r="AG1493" s="138"/>
      <c r="AH1493" s="138"/>
      <c r="AI1493" s="138"/>
      <c r="AJ1493" s="138"/>
    </row>
    <row r="1494" ht="28.5" customHeight="1">
      <c r="A1494" s="197"/>
      <c r="B1494" s="198"/>
      <c r="C1494" s="199"/>
      <c r="D1494" s="198"/>
      <c r="E1494" s="198"/>
      <c r="F1494" s="125"/>
      <c r="G1494" s="200"/>
      <c r="H1494" s="126"/>
      <c r="I1494" s="126"/>
      <c r="J1494" s="198"/>
      <c r="K1494" s="126"/>
      <c r="L1494" s="126"/>
      <c r="M1494" s="126"/>
      <c r="N1494" s="126"/>
      <c r="O1494" s="126"/>
      <c r="P1494" s="126"/>
      <c r="Q1494" s="138"/>
      <c r="R1494" s="138"/>
      <c r="S1494" s="138"/>
      <c r="T1494" s="138"/>
      <c r="U1494" s="138"/>
      <c r="V1494" s="138"/>
      <c r="W1494" s="138"/>
      <c r="X1494" s="138"/>
      <c r="Y1494" s="138"/>
      <c r="Z1494" s="138"/>
      <c r="AA1494" s="138"/>
      <c r="AB1494" s="138"/>
      <c r="AC1494" s="138"/>
      <c r="AD1494" s="138"/>
      <c r="AE1494" s="138"/>
      <c r="AF1494" s="138"/>
      <c r="AG1494" s="138"/>
      <c r="AH1494" s="138"/>
      <c r="AI1494" s="138"/>
      <c r="AJ1494" s="138"/>
    </row>
    <row r="1495" ht="28.5" customHeight="1">
      <c r="A1495" s="197"/>
      <c r="B1495" s="198"/>
      <c r="C1495" s="199"/>
      <c r="D1495" s="198"/>
      <c r="E1495" s="198"/>
      <c r="F1495" s="125"/>
      <c r="G1495" s="200"/>
      <c r="H1495" s="126"/>
      <c r="I1495" s="126"/>
      <c r="J1495" s="198"/>
      <c r="K1495" s="126"/>
      <c r="L1495" s="126"/>
      <c r="M1495" s="126"/>
      <c r="N1495" s="126"/>
      <c r="O1495" s="126"/>
      <c r="P1495" s="126"/>
      <c r="Q1495" s="138"/>
      <c r="R1495" s="138"/>
      <c r="S1495" s="138"/>
      <c r="T1495" s="138"/>
      <c r="U1495" s="138"/>
      <c r="V1495" s="138"/>
      <c r="W1495" s="138"/>
      <c r="X1495" s="138"/>
      <c r="Y1495" s="138"/>
      <c r="Z1495" s="138"/>
      <c r="AA1495" s="138"/>
      <c r="AB1495" s="138"/>
      <c r="AC1495" s="138"/>
      <c r="AD1495" s="138"/>
      <c r="AE1495" s="138"/>
      <c r="AF1495" s="138"/>
      <c r="AG1495" s="138"/>
      <c r="AH1495" s="138"/>
      <c r="AI1495" s="138"/>
      <c r="AJ1495" s="138"/>
    </row>
    <row r="1496" ht="28.5" customHeight="1">
      <c r="A1496" s="197"/>
      <c r="B1496" s="198"/>
      <c r="C1496" s="199"/>
      <c r="D1496" s="198"/>
      <c r="E1496" s="198"/>
      <c r="F1496" s="125"/>
      <c r="G1496" s="200"/>
      <c r="H1496" s="126"/>
      <c r="I1496" s="126"/>
      <c r="J1496" s="198"/>
      <c r="K1496" s="126"/>
      <c r="L1496" s="126"/>
      <c r="M1496" s="126"/>
      <c r="N1496" s="126"/>
      <c r="O1496" s="126"/>
      <c r="P1496" s="126"/>
      <c r="Q1496" s="138"/>
      <c r="R1496" s="138"/>
      <c r="S1496" s="138"/>
      <c r="T1496" s="138"/>
      <c r="U1496" s="138"/>
      <c r="V1496" s="138"/>
      <c r="W1496" s="138"/>
      <c r="X1496" s="138"/>
      <c r="Y1496" s="138"/>
      <c r="Z1496" s="138"/>
      <c r="AA1496" s="138"/>
      <c r="AB1496" s="138"/>
      <c r="AC1496" s="138"/>
      <c r="AD1496" s="138"/>
      <c r="AE1496" s="138"/>
      <c r="AF1496" s="138"/>
      <c r="AG1496" s="138"/>
      <c r="AH1496" s="138"/>
      <c r="AI1496" s="138"/>
      <c r="AJ1496" s="138"/>
    </row>
    <row r="1497" ht="28.5" customHeight="1">
      <c r="A1497" s="197"/>
      <c r="B1497" s="198"/>
      <c r="C1497" s="199"/>
      <c r="D1497" s="198"/>
      <c r="E1497" s="198"/>
      <c r="F1497" s="125"/>
      <c r="G1497" s="200"/>
      <c r="H1497" s="126"/>
      <c r="I1497" s="126"/>
      <c r="J1497" s="198"/>
      <c r="K1497" s="126"/>
      <c r="L1497" s="126"/>
      <c r="M1497" s="126"/>
      <c r="N1497" s="126"/>
      <c r="O1497" s="126"/>
      <c r="P1497" s="126"/>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row>
    <row r="1498" ht="28.5" customHeight="1">
      <c r="A1498" s="197"/>
      <c r="B1498" s="198"/>
      <c r="C1498" s="199"/>
      <c r="D1498" s="198"/>
      <c r="E1498" s="198"/>
      <c r="F1498" s="125"/>
      <c r="G1498" s="200"/>
      <c r="H1498" s="126"/>
      <c r="I1498" s="126"/>
      <c r="J1498" s="198"/>
      <c r="K1498" s="126"/>
      <c r="L1498" s="126"/>
      <c r="M1498" s="126"/>
      <c r="N1498" s="126"/>
      <c r="O1498" s="126"/>
      <c r="P1498" s="126"/>
      <c r="Q1498" s="138"/>
      <c r="R1498" s="138"/>
      <c r="S1498" s="138"/>
      <c r="T1498" s="138"/>
      <c r="U1498" s="138"/>
      <c r="V1498" s="138"/>
      <c r="W1498" s="138"/>
      <c r="X1498" s="138"/>
      <c r="Y1498" s="138"/>
      <c r="Z1498" s="138"/>
      <c r="AA1498" s="138"/>
      <c r="AB1498" s="138"/>
      <c r="AC1498" s="138"/>
      <c r="AD1498" s="138"/>
      <c r="AE1498" s="138"/>
      <c r="AF1498" s="138"/>
      <c r="AG1498" s="138"/>
      <c r="AH1498" s="138"/>
      <c r="AI1498" s="138"/>
      <c r="AJ1498" s="138"/>
    </row>
    <row r="1499" ht="28.5" customHeight="1">
      <c r="A1499" s="197"/>
      <c r="B1499" s="198"/>
      <c r="C1499" s="199"/>
      <c r="D1499" s="198"/>
      <c r="E1499" s="198"/>
      <c r="F1499" s="125"/>
      <c r="G1499" s="200"/>
      <c r="H1499" s="126"/>
      <c r="I1499" s="126"/>
      <c r="J1499" s="198"/>
      <c r="K1499" s="126"/>
      <c r="L1499" s="126"/>
      <c r="M1499" s="126"/>
      <c r="N1499" s="126"/>
      <c r="O1499" s="126"/>
      <c r="P1499" s="126"/>
      <c r="Q1499" s="138"/>
      <c r="R1499" s="138"/>
      <c r="S1499" s="138"/>
      <c r="T1499" s="138"/>
      <c r="U1499" s="138"/>
      <c r="V1499" s="138"/>
      <c r="W1499" s="138"/>
      <c r="X1499" s="138"/>
      <c r="Y1499" s="138"/>
      <c r="Z1499" s="138"/>
      <c r="AA1499" s="138"/>
      <c r="AB1499" s="138"/>
      <c r="AC1499" s="138"/>
      <c r="AD1499" s="138"/>
      <c r="AE1499" s="138"/>
      <c r="AF1499" s="138"/>
      <c r="AG1499" s="138"/>
      <c r="AH1499" s="138"/>
      <c r="AI1499" s="138"/>
      <c r="AJ1499" s="138"/>
    </row>
    <row r="1500" ht="28.5" customHeight="1">
      <c r="A1500" s="197"/>
      <c r="B1500" s="198"/>
      <c r="C1500" s="199"/>
      <c r="D1500" s="198"/>
      <c r="E1500" s="198"/>
      <c r="F1500" s="125"/>
      <c r="G1500" s="200"/>
      <c r="H1500" s="126"/>
      <c r="I1500" s="126"/>
      <c r="J1500" s="198"/>
      <c r="K1500" s="126"/>
      <c r="L1500" s="126"/>
      <c r="M1500" s="126"/>
      <c r="N1500" s="126"/>
      <c r="O1500" s="126"/>
      <c r="P1500" s="126"/>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row>
    <row r="1501" ht="28.5" customHeight="1">
      <c r="A1501" s="197"/>
      <c r="B1501" s="198"/>
      <c r="C1501" s="199"/>
      <c r="D1501" s="198"/>
      <c r="E1501" s="198"/>
      <c r="F1501" s="125"/>
      <c r="G1501" s="200"/>
      <c r="H1501" s="126"/>
      <c r="I1501" s="126"/>
      <c r="J1501" s="198"/>
      <c r="K1501" s="126"/>
      <c r="L1501" s="126"/>
      <c r="M1501" s="126"/>
      <c r="N1501" s="126"/>
      <c r="O1501" s="126"/>
      <c r="P1501" s="126"/>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row>
    <row r="1502" ht="28.5" customHeight="1">
      <c r="A1502" s="197"/>
      <c r="B1502" s="198"/>
      <c r="C1502" s="199"/>
      <c r="D1502" s="198"/>
      <c r="E1502" s="198"/>
      <c r="F1502" s="125"/>
      <c r="G1502" s="200"/>
      <c r="H1502" s="126"/>
      <c r="I1502" s="126"/>
      <c r="J1502" s="198"/>
      <c r="K1502" s="126"/>
      <c r="L1502" s="126"/>
      <c r="M1502" s="126"/>
      <c r="N1502" s="126"/>
      <c r="O1502" s="126"/>
      <c r="P1502" s="126"/>
      <c r="Q1502" s="138"/>
      <c r="R1502" s="138"/>
      <c r="S1502" s="138"/>
      <c r="T1502" s="138"/>
      <c r="U1502" s="138"/>
      <c r="V1502" s="138"/>
      <c r="W1502" s="138"/>
      <c r="X1502" s="138"/>
      <c r="Y1502" s="138"/>
      <c r="Z1502" s="138"/>
      <c r="AA1502" s="138"/>
      <c r="AB1502" s="138"/>
      <c r="AC1502" s="138"/>
      <c r="AD1502" s="138"/>
      <c r="AE1502" s="138"/>
      <c r="AF1502" s="138"/>
      <c r="AG1502" s="138"/>
      <c r="AH1502" s="138"/>
      <c r="AI1502" s="138"/>
      <c r="AJ1502" s="138"/>
    </row>
    <row r="1503" ht="28.5" customHeight="1">
      <c r="A1503" s="197"/>
      <c r="B1503" s="198"/>
      <c r="C1503" s="199"/>
      <c r="D1503" s="198"/>
      <c r="E1503" s="198"/>
      <c r="F1503" s="125"/>
      <c r="G1503" s="200"/>
      <c r="H1503" s="126"/>
      <c r="I1503" s="126"/>
      <c r="J1503" s="198"/>
      <c r="K1503" s="126"/>
      <c r="L1503" s="126"/>
      <c r="M1503" s="126"/>
      <c r="N1503" s="126"/>
      <c r="O1503" s="126"/>
      <c r="P1503" s="126"/>
      <c r="Q1503" s="138"/>
      <c r="R1503" s="138"/>
      <c r="S1503" s="138"/>
      <c r="T1503" s="138"/>
      <c r="U1503" s="138"/>
      <c r="V1503" s="138"/>
      <c r="W1503" s="138"/>
      <c r="X1503" s="138"/>
      <c r="Y1503" s="138"/>
      <c r="Z1503" s="138"/>
      <c r="AA1503" s="138"/>
      <c r="AB1503" s="138"/>
      <c r="AC1503" s="138"/>
      <c r="AD1503" s="138"/>
      <c r="AE1503" s="138"/>
      <c r="AF1503" s="138"/>
      <c r="AG1503" s="138"/>
      <c r="AH1503" s="138"/>
      <c r="AI1503" s="138"/>
      <c r="AJ1503" s="138"/>
    </row>
    <row r="1504" ht="28.5" customHeight="1">
      <c r="A1504" s="197"/>
      <c r="B1504" s="198"/>
      <c r="C1504" s="199"/>
      <c r="D1504" s="198"/>
      <c r="E1504" s="198"/>
      <c r="F1504" s="125"/>
      <c r="G1504" s="200"/>
      <c r="H1504" s="126"/>
      <c r="I1504" s="126"/>
      <c r="J1504" s="198"/>
      <c r="K1504" s="126"/>
      <c r="L1504" s="126"/>
      <c r="M1504" s="126"/>
      <c r="N1504" s="126"/>
      <c r="O1504" s="126"/>
      <c r="P1504" s="126"/>
      <c r="Q1504" s="138"/>
      <c r="R1504" s="138"/>
      <c r="S1504" s="138"/>
      <c r="T1504" s="138"/>
      <c r="U1504" s="138"/>
      <c r="V1504" s="138"/>
      <c r="W1504" s="138"/>
      <c r="X1504" s="138"/>
      <c r="Y1504" s="138"/>
      <c r="Z1504" s="138"/>
      <c r="AA1504" s="138"/>
      <c r="AB1504" s="138"/>
      <c r="AC1504" s="138"/>
      <c r="AD1504" s="138"/>
      <c r="AE1504" s="138"/>
      <c r="AF1504" s="138"/>
      <c r="AG1504" s="138"/>
      <c r="AH1504" s="138"/>
      <c r="AI1504" s="138"/>
      <c r="AJ1504" s="138"/>
    </row>
    <row r="1505" ht="28.5" customHeight="1">
      <c r="A1505" s="197"/>
      <c r="B1505" s="198"/>
      <c r="C1505" s="199"/>
      <c r="D1505" s="198"/>
      <c r="E1505" s="198"/>
      <c r="F1505" s="125"/>
      <c r="G1505" s="200"/>
      <c r="H1505" s="126"/>
      <c r="I1505" s="126"/>
      <c r="J1505" s="198"/>
      <c r="K1505" s="126"/>
      <c r="L1505" s="126"/>
      <c r="M1505" s="126"/>
      <c r="N1505" s="126"/>
      <c r="O1505" s="126"/>
      <c r="P1505" s="126"/>
      <c r="Q1505" s="138"/>
      <c r="R1505" s="138"/>
      <c r="S1505" s="138"/>
      <c r="T1505" s="138"/>
      <c r="U1505" s="138"/>
      <c r="V1505" s="138"/>
      <c r="W1505" s="138"/>
      <c r="X1505" s="138"/>
      <c r="Y1505" s="138"/>
      <c r="Z1505" s="138"/>
      <c r="AA1505" s="138"/>
      <c r="AB1505" s="138"/>
      <c r="AC1505" s="138"/>
      <c r="AD1505" s="138"/>
      <c r="AE1505" s="138"/>
      <c r="AF1505" s="138"/>
      <c r="AG1505" s="138"/>
      <c r="AH1505" s="138"/>
      <c r="AI1505" s="138"/>
      <c r="AJ1505" s="138"/>
    </row>
    <row r="1506" ht="28.5" customHeight="1">
      <c r="A1506" s="197"/>
      <c r="B1506" s="198"/>
      <c r="C1506" s="199"/>
      <c r="D1506" s="198"/>
      <c r="E1506" s="198"/>
      <c r="F1506" s="125"/>
      <c r="G1506" s="200"/>
      <c r="H1506" s="126"/>
      <c r="I1506" s="126"/>
      <c r="J1506" s="198"/>
      <c r="K1506" s="126"/>
      <c r="L1506" s="126"/>
      <c r="M1506" s="126"/>
      <c r="N1506" s="126"/>
      <c r="O1506" s="126"/>
      <c r="P1506" s="126"/>
      <c r="Q1506" s="138"/>
      <c r="R1506" s="138"/>
      <c r="S1506" s="138"/>
      <c r="T1506" s="138"/>
      <c r="U1506" s="138"/>
      <c r="V1506" s="138"/>
      <c r="W1506" s="138"/>
      <c r="X1506" s="138"/>
      <c r="Y1506" s="138"/>
      <c r="Z1506" s="138"/>
      <c r="AA1506" s="138"/>
      <c r="AB1506" s="138"/>
      <c r="AC1506" s="138"/>
      <c r="AD1506" s="138"/>
      <c r="AE1506" s="138"/>
      <c r="AF1506" s="138"/>
      <c r="AG1506" s="138"/>
      <c r="AH1506" s="138"/>
      <c r="AI1506" s="138"/>
      <c r="AJ1506" s="138"/>
    </row>
    <row r="1507" ht="28.5" customHeight="1">
      <c r="A1507" s="197"/>
      <c r="B1507" s="198"/>
      <c r="C1507" s="199"/>
      <c r="D1507" s="198"/>
      <c r="E1507" s="198"/>
      <c r="F1507" s="125"/>
      <c r="G1507" s="200"/>
      <c r="H1507" s="126"/>
      <c r="I1507" s="126"/>
      <c r="J1507" s="198"/>
      <c r="K1507" s="126"/>
      <c r="L1507" s="126"/>
      <c r="M1507" s="126"/>
      <c r="N1507" s="126"/>
      <c r="O1507" s="126"/>
      <c r="P1507" s="126"/>
      <c r="Q1507" s="138"/>
      <c r="R1507" s="138"/>
      <c r="S1507" s="138"/>
      <c r="T1507" s="138"/>
      <c r="U1507" s="138"/>
      <c r="V1507" s="138"/>
      <c r="W1507" s="138"/>
      <c r="X1507" s="138"/>
      <c r="Y1507" s="138"/>
      <c r="Z1507" s="138"/>
      <c r="AA1507" s="138"/>
      <c r="AB1507" s="138"/>
      <c r="AC1507" s="138"/>
      <c r="AD1507" s="138"/>
      <c r="AE1507" s="138"/>
      <c r="AF1507" s="138"/>
      <c r="AG1507" s="138"/>
      <c r="AH1507" s="138"/>
      <c r="AI1507" s="138"/>
      <c r="AJ1507" s="138"/>
    </row>
    <row r="1508" ht="28.5" customHeight="1">
      <c r="A1508" s="197"/>
      <c r="B1508" s="198"/>
      <c r="C1508" s="199"/>
      <c r="D1508" s="198"/>
      <c r="E1508" s="198"/>
      <c r="F1508" s="125"/>
      <c r="G1508" s="200"/>
      <c r="H1508" s="126"/>
      <c r="I1508" s="126"/>
      <c r="J1508" s="198"/>
      <c r="K1508" s="126"/>
      <c r="L1508" s="126"/>
      <c r="M1508" s="126"/>
      <c r="N1508" s="126"/>
      <c r="O1508" s="126"/>
      <c r="P1508" s="126"/>
      <c r="Q1508" s="138"/>
      <c r="R1508" s="138"/>
      <c r="S1508" s="138"/>
      <c r="T1508" s="138"/>
      <c r="U1508" s="138"/>
      <c r="V1508" s="138"/>
      <c r="W1508" s="138"/>
      <c r="X1508" s="138"/>
      <c r="Y1508" s="138"/>
      <c r="Z1508" s="138"/>
      <c r="AA1508" s="138"/>
      <c r="AB1508" s="138"/>
      <c r="AC1508" s="138"/>
      <c r="AD1508" s="138"/>
      <c r="AE1508" s="138"/>
      <c r="AF1508" s="138"/>
      <c r="AG1508" s="138"/>
      <c r="AH1508" s="138"/>
      <c r="AI1508" s="138"/>
      <c r="AJ1508" s="138"/>
    </row>
    <row r="1509" ht="28.5" customHeight="1">
      <c r="A1509" s="197"/>
      <c r="B1509" s="198"/>
      <c r="C1509" s="199"/>
      <c r="D1509" s="198"/>
      <c r="E1509" s="198"/>
      <c r="F1509" s="125"/>
      <c r="G1509" s="200"/>
      <c r="H1509" s="126"/>
      <c r="I1509" s="126"/>
      <c r="J1509" s="198"/>
      <c r="K1509" s="126"/>
      <c r="L1509" s="126"/>
      <c r="M1509" s="126"/>
      <c r="N1509" s="126"/>
      <c r="O1509" s="126"/>
      <c r="P1509" s="126"/>
      <c r="Q1509" s="138"/>
      <c r="R1509" s="138"/>
      <c r="S1509" s="138"/>
      <c r="T1509" s="138"/>
      <c r="U1509" s="138"/>
      <c r="V1509" s="138"/>
      <c r="W1509" s="138"/>
      <c r="X1509" s="138"/>
      <c r="Y1509" s="138"/>
      <c r="Z1509" s="138"/>
      <c r="AA1509" s="138"/>
      <c r="AB1509" s="138"/>
      <c r="AC1509" s="138"/>
      <c r="AD1509" s="138"/>
      <c r="AE1509" s="138"/>
      <c r="AF1509" s="138"/>
      <c r="AG1509" s="138"/>
      <c r="AH1509" s="138"/>
      <c r="AI1509" s="138"/>
      <c r="AJ1509" s="138"/>
    </row>
    <row r="1510" ht="28.5" customHeight="1">
      <c r="A1510" s="197"/>
      <c r="B1510" s="198"/>
      <c r="C1510" s="199"/>
      <c r="D1510" s="198"/>
      <c r="E1510" s="198"/>
      <c r="F1510" s="125"/>
      <c r="G1510" s="200"/>
      <c r="H1510" s="126"/>
      <c r="I1510" s="126"/>
      <c r="J1510" s="198"/>
      <c r="K1510" s="126"/>
      <c r="L1510" s="126"/>
      <c r="M1510" s="126"/>
      <c r="N1510" s="126"/>
      <c r="O1510" s="126"/>
      <c r="P1510" s="126"/>
      <c r="Q1510" s="138"/>
      <c r="R1510" s="138"/>
      <c r="S1510" s="138"/>
      <c r="T1510" s="138"/>
      <c r="U1510" s="138"/>
      <c r="V1510" s="138"/>
      <c r="W1510" s="138"/>
      <c r="X1510" s="138"/>
      <c r="Y1510" s="138"/>
      <c r="Z1510" s="138"/>
      <c r="AA1510" s="138"/>
      <c r="AB1510" s="138"/>
      <c r="AC1510" s="138"/>
      <c r="AD1510" s="138"/>
      <c r="AE1510" s="138"/>
      <c r="AF1510" s="138"/>
      <c r="AG1510" s="138"/>
      <c r="AH1510" s="138"/>
      <c r="AI1510" s="138"/>
      <c r="AJ1510" s="138"/>
    </row>
    <row r="1511" ht="28.5" customHeight="1">
      <c r="A1511" s="197"/>
      <c r="B1511" s="198"/>
      <c r="C1511" s="199"/>
      <c r="D1511" s="198"/>
      <c r="E1511" s="198"/>
      <c r="F1511" s="125"/>
      <c r="G1511" s="200"/>
      <c r="H1511" s="126"/>
      <c r="I1511" s="126"/>
      <c r="J1511" s="198"/>
      <c r="K1511" s="126"/>
      <c r="L1511" s="126"/>
      <c r="M1511" s="126"/>
      <c r="N1511" s="126"/>
      <c r="O1511" s="126"/>
      <c r="P1511" s="126"/>
      <c r="Q1511" s="138"/>
      <c r="R1511" s="138"/>
      <c r="S1511" s="138"/>
      <c r="T1511" s="138"/>
      <c r="U1511" s="138"/>
      <c r="V1511" s="138"/>
      <c r="W1511" s="138"/>
      <c r="X1511" s="138"/>
      <c r="Y1511" s="138"/>
      <c r="Z1511" s="138"/>
      <c r="AA1511" s="138"/>
      <c r="AB1511" s="138"/>
      <c r="AC1511" s="138"/>
      <c r="AD1511" s="138"/>
      <c r="AE1511" s="138"/>
      <c r="AF1511" s="138"/>
      <c r="AG1511" s="138"/>
      <c r="AH1511" s="138"/>
      <c r="AI1511" s="138"/>
      <c r="AJ1511" s="138"/>
    </row>
    <row r="1512" ht="28.5" customHeight="1">
      <c r="A1512" s="197"/>
      <c r="B1512" s="198"/>
      <c r="C1512" s="199"/>
      <c r="D1512" s="198"/>
      <c r="E1512" s="198"/>
      <c r="F1512" s="125"/>
      <c r="G1512" s="200"/>
      <c r="H1512" s="126"/>
      <c r="I1512" s="126"/>
      <c r="J1512" s="198"/>
      <c r="K1512" s="126"/>
      <c r="L1512" s="126"/>
      <c r="M1512" s="126"/>
      <c r="N1512" s="126"/>
      <c r="O1512" s="126"/>
      <c r="P1512" s="126"/>
      <c r="Q1512" s="138"/>
      <c r="R1512" s="138"/>
      <c r="S1512" s="138"/>
      <c r="T1512" s="138"/>
      <c r="U1512" s="138"/>
      <c r="V1512" s="138"/>
      <c r="W1512" s="138"/>
      <c r="X1512" s="138"/>
      <c r="Y1512" s="138"/>
      <c r="Z1512" s="138"/>
      <c r="AA1512" s="138"/>
      <c r="AB1512" s="138"/>
      <c r="AC1512" s="138"/>
      <c r="AD1512" s="138"/>
      <c r="AE1512" s="138"/>
      <c r="AF1512" s="138"/>
      <c r="AG1512" s="138"/>
      <c r="AH1512" s="138"/>
      <c r="AI1512" s="138"/>
      <c r="AJ1512" s="138"/>
    </row>
    <row r="1513" ht="28.5" customHeight="1">
      <c r="A1513" s="197"/>
      <c r="B1513" s="198"/>
      <c r="C1513" s="199"/>
      <c r="D1513" s="198"/>
      <c r="E1513" s="198"/>
      <c r="F1513" s="125"/>
      <c r="G1513" s="200"/>
      <c r="H1513" s="126"/>
      <c r="I1513" s="126"/>
      <c r="J1513" s="198"/>
      <c r="K1513" s="126"/>
      <c r="L1513" s="126"/>
      <c r="M1513" s="126"/>
      <c r="N1513" s="126"/>
      <c r="O1513" s="126"/>
      <c r="P1513" s="126"/>
      <c r="Q1513" s="138"/>
      <c r="R1513" s="138"/>
      <c r="S1513" s="138"/>
      <c r="T1513" s="138"/>
      <c r="U1513" s="138"/>
      <c r="V1513" s="138"/>
      <c r="W1513" s="138"/>
      <c r="X1513" s="138"/>
      <c r="Y1513" s="138"/>
      <c r="Z1513" s="138"/>
      <c r="AA1513" s="138"/>
      <c r="AB1513" s="138"/>
      <c r="AC1513" s="138"/>
      <c r="AD1513" s="138"/>
      <c r="AE1513" s="138"/>
      <c r="AF1513" s="138"/>
      <c r="AG1513" s="138"/>
      <c r="AH1513" s="138"/>
      <c r="AI1513" s="138"/>
      <c r="AJ1513" s="138"/>
    </row>
    <row r="1514" ht="28.5" customHeight="1">
      <c r="A1514" s="197"/>
      <c r="B1514" s="198"/>
      <c r="C1514" s="199"/>
      <c r="D1514" s="198"/>
      <c r="E1514" s="198"/>
      <c r="F1514" s="125"/>
      <c r="G1514" s="200"/>
      <c r="H1514" s="126"/>
      <c r="I1514" s="126"/>
      <c r="J1514" s="198"/>
      <c r="K1514" s="126"/>
      <c r="L1514" s="126"/>
      <c r="M1514" s="126"/>
      <c r="N1514" s="126"/>
      <c r="O1514" s="126"/>
      <c r="P1514" s="126"/>
      <c r="Q1514" s="138"/>
      <c r="R1514" s="138"/>
      <c r="S1514" s="138"/>
      <c r="T1514" s="138"/>
      <c r="U1514" s="138"/>
      <c r="V1514" s="138"/>
      <c r="W1514" s="138"/>
      <c r="X1514" s="138"/>
      <c r="Y1514" s="138"/>
      <c r="Z1514" s="138"/>
      <c r="AA1514" s="138"/>
      <c r="AB1514" s="138"/>
      <c r="AC1514" s="138"/>
      <c r="AD1514" s="138"/>
      <c r="AE1514" s="138"/>
      <c r="AF1514" s="138"/>
      <c r="AG1514" s="138"/>
      <c r="AH1514" s="138"/>
      <c r="AI1514" s="138"/>
      <c r="AJ1514" s="138"/>
    </row>
    <row r="1515" ht="28.5" customHeight="1">
      <c r="A1515" s="197"/>
      <c r="B1515" s="198"/>
      <c r="C1515" s="199"/>
      <c r="D1515" s="198"/>
      <c r="E1515" s="198"/>
      <c r="F1515" s="125"/>
      <c r="G1515" s="200"/>
      <c r="H1515" s="126"/>
      <c r="I1515" s="126"/>
      <c r="J1515" s="198"/>
      <c r="K1515" s="126"/>
      <c r="L1515" s="126"/>
      <c r="M1515" s="126"/>
      <c r="N1515" s="126"/>
      <c r="O1515" s="126"/>
      <c r="P1515" s="126"/>
      <c r="Q1515" s="138"/>
      <c r="R1515" s="138"/>
      <c r="S1515" s="138"/>
      <c r="T1515" s="138"/>
      <c r="U1515" s="138"/>
      <c r="V1515" s="138"/>
      <c r="W1515" s="138"/>
      <c r="X1515" s="138"/>
      <c r="Y1515" s="138"/>
      <c r="Z1515" s="138"/>
      <c r="AA1515" s="138"/>
      <c r="AB1515" s="138"/>
      <c r="AC1515" s="138"/>
      <c r="AD1515" s="138"/>
      <c r="AE1515" s="138"/>
      <c r="AF1515" s="138"/>
      <c r="AG1515" s="138"/>
      <c r="AH1515" s="138"/>
      <c r="AI1515" s="138"/>
      <c r="AJ1515" s="138"/>
    </row>
    <row r="1516" ht="28.5" customHeight="1">
      <c r="A1516" s="197"/>
      <c r="B1516" s="198"/>
      <c r="C1516" s="199"/>
      <c r="D1516" s="198"/>
      <c r="E1516" s="198"/>
      <c r="F1516" s="125"/>
      <c r="G1516" s="200"/>
      <c r="H1516" s="126"/>
      <c r="I1516" s="126"/>
      <c r="J1516" s="198"/>
      <c r="K1516" s="126"/>
      <c r="L1516" s="126"/>
      <c r="M1516" s="126"/>
      <c r="N1516" s="126"/>
      <c r="O1516" s="126"/>
      <c r="P1516" s="126"/>
      <c r="Q1516" s="138"/>
      <c r="R1516" s="138"/>
      <c r="S1516" s="138"/>
      <c r="T1516" s="138"/>
      <c r="U1516" s="138"/>
      <c r="V1516" s="138"/>
      <c r="W1516" s="138"/>
      <c r="X1516" s="138"/>
      <c r="Y1516" s="138"/>
      <c r="Z1516" s="138"/>
      <c r="AA1516" s="138"/>
      <c r="AB1516" s="138"/>
      <c r="AC1516" s="138"/>
      <c r="AD1516" s="138"/>
      <c r="AE1516" s="138"/>
      <c r="AF1516" s="138"/>
      <c r="AG1516" s="138"/>
      <c r="AH1516" s="138"/>
      <c r="AI1516" s="138"/>
      <c r="AJ1516" s="138"/>
    </row>
    <row r="1517" ht="28.5" customHeight="1">
      <c r="A1517" s="197"/>
      <c r="B1517" s="198"/>
      <c r="C1517" s="199"/>
      <c r="D1517" s="198"/>
      <c r="E1517" s="198"/>
      <c r="F1517" s="125"/>
      <c r="G1517" s="200"/>
      <c r="H1517" s="126"/>
      <c r="I1517" s="126"/>
      <c r="J1517" s="198"/>
      <c r="K1517" s="126"/>
      <c r="L1517" s="126"/>
      <c r="M1517" s="126"/>
      <c r="N1517" s="126"/>
      <c r="O1517" s="126"/>
      <c r="P1517" s="126"/>
      <c r="Q1517" s="138"/>
      <c r="R1517" s="138"/>
      <c r="S1517" s="138"/>
      <c r="T1517" s="138"/>
      <c r="U1517" s="138"/>
      <c r="V1517" s="138"/>
      <c r="W1517" s="138"/>
      <c r="X1517" s="138"/>
      <c r="Y1517" s="138"/>
      <c r="Z1517" s="138"/>
      <c r="AA1517" s="138"/>
      <c r="AB1517" s="138"/>
      <c r="AC1517" s="138"/>
      <c r="AD1517" s="138"/>
      <c r="AE1517" s="138"/>
      <c r="AF1517" s="138"/>
      <c r="AG1517" s="138"/>
      <c r="AH1517" s="138"/>
      <c r="AI1517" s="138"/>
      <c r="AJ1517" s="138"/>
    </row>
    <row r="1518" ht="28.5" customHeight="1">
      <c r="A1518" s="197"/>
      <c r="B1518" s="198"/>
      <c r="C1518" s="199"/>
      <c r="D1518" s="198"/>
      <c r="E1518" s="198"/>
      <c r="F1518" s="125"/>
      <c r="G1518" s="200"/>
      <c r="H1518" s="126"/>
      <c r="I1518" s="126"/>
      <c r="J1518" s="198"/>
      <c r="K1518" s="126"/>
      <c r="L1518" s="126"/>
      <c r="M1518" s="126"/>
      <c r="N1518" s="126"/>
      <c r="O1518" s="126"/>
      <c r="P1518" s="126"/>
      <c r="Q1518" s="138"/>
      <c r="R1518" s="138"/>
      <c r="S1518" s="138"/>
      <c r="T1518" s="138"/>
      <c r="U1518" s="138"/>
      <c r="V1518" s="138"/>
      <c r="W1518" s="138"/>
      <c r="X1518" s="138"/>
      <c r="Y1518" s="138"/>
      <c r="Z1518" s="138"/>
      <c r="AA1518" s="138"/>
      <c r="AB1518" s="138"/>
      <c r="AC1518" s="138"/>
      <c r="AD1518" s="138"/>
      <c r="AE1518" s="138"/>
      <c r="AF1518" s="138"/>
      <c r="AG1518" s="138"/>
      <c r="AH1518" s="138"/>
      <c r="AI1518" s="138"/>
      <c r="AJ1518" s="138"/>
    </row>
    <row r="1519" ht="28.5" customHeight="1">
      <c r="A1519" s="197"/>
      <c r="B1519" s="198"/>
      <c r="C1519" s="199"/>
      <c r="D1519" s="198"/>
      <c r="E1519" s="198"/>
      <c r="F1519" s="125"/>
      <c r="G1519" s="200"/>
      <c r="H1519" s="126"/>
      <c r="I1519" s="126"/>
      <c r="J1519" s="198"/>
      <c r="K1519" s="126"/>
      <c r="L1519" s="126"/>
      <c r="M1519" s="126"/>
      <c r="N1519" s="126"/>
      <c r="O1519" s="126"/>
      <c r="P1519" s="126"/>
      <c r="Q1519" s="138"/>
      <c r="R1519" s="138"/>
      <c r="S1519" s="138"/>
      <c r="T1519" s="138"/>
      <c r="U1519" s="138"/>
      <c r="V1519" s="138"/>
      <c r="W1519" s="138"/>
      <c r="X1519" s="138"/>
      <c r="Y1519" s="138"/>
      <c r="Z1519" s="138"/>
      <c r="AA1519" s="138"/>
      <c r="AB1519" s="138"/>
      <c r="AC1519" s="138"/>
      <c r="AD1519" s="138"/>
      <c r="AE1519" s="138"/>
      <c r="AF1519" s="138"/>
      <c r="AG1519" s="138"/>
      <c r="AH1519" s="138"/>
      <c r="AI1519" s="138"/>
      <c r="AJ1519" s="138"/>
    </row>
    <row r="1520" ht="28.5" customHeight="1">
      <c r="A1520" s="197"/>
      <c r="B1520" s="198"/>
      <c r="C1520" s="199"/>
      <c r="D1520" s="198"/>
      <c r="E1520" s="198"/>
      <c r="F1520" s="125"/>
      <c r="G1520" s="200"/>
      <c r="H1520" s="126"/>
      <c r="I1520" s="126"/>
      <c r="J1520" s="198"/>
      <c r="K1520" s="126"/>
      <c r="L1520" s="126"/>
      <c r="M1520" s="126"/>
      <c r="N1520" s="126"/>
      <c r="O1520" s="126"/>
      <c r="P1520" s="126"/>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row>
    <row r="1521" ht="28.5" customHeight="1">
      <c r="A1521" s="197"/>
      <c r="B1521" s="198"/>
      <c r="C1521" s="199"/>
      <c r="D1521" s="198"/>
      <c r="E1521" s="198"/>
      <c r="F1521" s="125"/>
      <c r="G1521" s="200"/>
      <c r="H1521" s="126"/>
      <c r="I1521" s="126"/>
      <c r="J1521" s="198"/>
      <c r="K1521" s="126"/>
      <c r="L1521" s="126"/>
      <c r="M1521" s="126"/>
      <c r="N1521" s="126"/>
      <c r="O1521" s="126"/>
      <c r="P1521" s="126"/>
      <c r="Q1521" s="138"/>
      <c r="R1521" s="138"/>
      <c r="S1521" s="138"/>
      <c r="T1521" s="138"/>
      <c r="U1521" s="138"/>
      <c r="V1521" s="138"/>
      <c r="W1521" s="138"/>
      <c r="X1521" s="138"/>
      <c r="Y1521" s="138"/>
      <c r="Z1521" s="138"/>
      <c r="AA1521" s="138"/>
      <c r="AB1521" s="138"/>
      <c r="AC1521" s="138"/>
      <c r="AD1521" s="138"/>
      <c r="AE1521" s="138"/>
      <c r="AF1521" s="138"/>
      <c r="AG1521" s="138"/>
      <c r="AH1521" s="138"/>
      <c r="AI1521" s="138"/>
      <c r="AJ1521" s="138"/>
    </row>
    <row r="1522" ht="28.5" customHeight="1">
      <c r="A1522" s="197"/>
      <c r="B1522" s="198"/>
      <c r="C1522" s="199"/>
      <c r="D1522" s="198"/>
      <c r="E1522" s="198"/>
      <c r="F1522" s="125"/>
      <c r="G1522" s="200"/>
      <c r="H1522" s="126"/>
      <c r="I1522" s="126"/>
      <c r="J1522" s="198"/>
      <c r="K1522" s="126"/>
      <c r="L1522" s="126"/>
      <c r="M1522" s="126"/>
      <c r="N1522" s="126"/>
      <c r="O1522" s="126"/>
      <c r="P1522" s="126"/>
      <c r="Q1522" s="138"/>
      <c r="R1522" s="138"/>
      <c r="S1522" s="138"/>
      <c r="T1522" s="138"/>
      <c r="U1522" s="138"/>
      <c r="V1522" s="138"/>
      <c r="W1522" s="138"/>
      <c r="X1522" s="138"/>
      <c r="Y1522" s="138"/>
      <c r="Z1522" s="138"/>
      <c r="AA1522" s="138"/>
      <c r="AB1522" s="138"/>
      <c r="AC1522" s="138"/>
      <c r="AD1522" s="138"/>
      <c r="AE1522" s="138"/>
      <c r="AF1522" s="138"/>
      <c r="AG1522" s="138"/>
      <c r="AH1522" s="138"/>
      <c r="AI1522" s="138"/>
      <c r="AJ1522" s="138"/>
    </row>
    <row r="1523" ht="28.5" customHeight="1">
      <c r="A1523" s="197"/>
      <c r="B1523" s="198"/>
      <c r="C1523" s="199"/>
      <c r="D1523" s="198"/>
      <c r="E1523" s="198"/>
      <c r="F1523" s="125"/>
      <c r="G1523" s="200"/>
      <c r="H1523" s="126"/>
      <c r="I1523" s="126"/>
      <c r="J1523" s="198"/>
      <c r="K1523" s="126"/>
      <c r="L1523" s="126"/>
      <c r="M1523" s="126"/>
      <c r="N1523" s="126"/>
      <c r="O1523" s="126"/>
      <c r="P1523" s="126"/>
      <c r="Q1523" s="138"/>
      <c r="R1523" s="138"/>
      <c r="S1523" s="138"/>
      <c r="T1523" s="138"/>
      <c r="U1523" s="138"/>
      <c r="V1523" s="138"/>
      <c r="W1523" s="138"/>
      <c r="X1523" s="138"/>
      <c r="Y1523" s="138"/>
      <c r="Z1523" s="138"/>
      <c r="AA1523" s="138"/>
      <c r="AB1523" s="138"/>
      <c r="AC1523" s="138"/>
      <c r="AD1523" s="138"/>
      <c r="AE1523" s="138"/>
      <c r="AF1523" s="138"/>
      <c r="AG1523" s="138"/>
      <c r="AH1523" s="138"/>
      <c r="AI1523" s="138"/>
      <c r="AJ1523" s="138"/>
    </row>
    <row r="1524" ht="28.5" customHeight="1">
      <c r="A1524" s="197"/>
      <c r="B1524" s="198"/>
      <c r="C1524" s="199"/>
      <c r="D1524" s="198"/>
      <c r="E1524" s="198"/>
      <c r="F1524" s="125"/>
      <c r="G1524" s="200"/>
      <c r="H1524" s="126"/>
      <c r="I1524" s="126"/>
      <c r="J1524" s="198"/>
      <c r="K1524" s="126"/>
      <c r="L1524" s="126"/>
      <c r="M1524" s="126"/>
      <c r="N1524" s="126"/>
      <c r="O1524" s="126"/>
      <c r="P1524" s="126"/>
      <c r="Q1524" s="138"/>
      <c r="R1524" s="138"/>
      <c r="S1524" s="138"/>
      <c r="T1524" s="138"/>
      <c r="U1524" s="138"/>
      <c r="V1524" s="138"/>
      <c r="W1524" s="138"/>
      <c r="X1524" s="138"/>
      <c r="Y1524" s="138"/>
      <c r="Z1524" s="138"/>
      <c r="AA1524" s="138"/>
      <c r="AB1524" s="138"/>
      <c r="AC1524" s="138"/>
      <c r="AD1524" s="138"/>
      <c r="AE1524" s="138"/>
      <c r="AF1524" s="138"/>
      <c r="AG1524" s="138"/>
      <c r="AH1524" s="138"/>
      <c r="AI1524" s="138"/>
      <c r="AJ1524" s="138"/>
    </row>
    <row r="1525" ht="28.5" customHeight="1">
      <c r="A1525" s="197"/>
      <c r="B1525" s="198"/>
      <c r="C1525" s="199"/>
      <c r="D1525" s="198"/>
      <c r="E1525" s="198"/>
      <c r="F1525" s="125"/>
      <c r="G1525" s="200"/>
      <c r="H1525" s="126"/>
      <c r="I1525" s="126"/>
      <c r="J1525" s="198"/>
      <c r="K1525" s="126"/>
      <c r="L1525" s="126"/>
      <c r="M1525" s="126"/>
      <c r="N1525" s="126"/>
      <c r="O1525" s="126"/>
      <c r="P1525" s="126"/>
      <c r="Q1525" s="138"/>
      <c r="R1525" s="138"/>
      <c r="S1525" s="138"/>
      <c r="T1525" s="138"/>
      <c r="U1525" s="138"/>
      <c r="V1525" s="138"/>
      <c r="W1525" s="138"/>
      <c r="X1525" s="138"/>
      <c r="Y1525" s="138"/>
      <c r="Z1525" s="138"/>
      <c r="AA1525" s="138"/>
      <c r="AB1525" s="138"/>
      <c r="AC1525" s="138"/>
      <c r="AD1525" s="138"/>
      <c r="AE1525" s="138"/>
      <c r="AF1525" s="138"/>
      <c r="AG1525" s="138"/>
      <c r="AH1525" s="138"/>
      <c r="AI1525" s="138"/>
      <c r="AJ1525" s="138"/>
    </row>
    <row r="1526" ht="28.5" customHeight="1">
      <c r="A1526" s="197"/>
      <c r="B1526" s="198"/>
      <c r="C1526" s="199"/>
      <c r="D1526" s="198"/>
      <c r="E1526" s="198"/>
      <c r="F1526" s="125"/>
      <c r="G1526" s="200"/>
      <c r="H1526" s="126"/>
      <c r="I1526" s="126"/>
      <c r="J1526" s="198"/>
      <c r="K1526" s="126"/>
      <c r="L1526" s="126"/>
      <c r="M1526" s="126"/>
      <c r="N1526" s="126"/>
      <c r="O1526" s="126"/>
      <c r="P1526" s="126"/>
      <c r="Q1526" s="138"/>
      <c r="R1526" s="138"/>
      <c r="S1526" s="138"/>
      <c r="T1526" s="138"/>
      <c r="U1526" s="138"/>
      <c r="V1526" s="138"/>
      <c r="W1526" s="138"/>
      <c r="X1526" s="138"/>
      <c r="Y1526" s="138"/>
      <c r="Z1526" s="138"/>
      <c r="AA1526" s="138"/>
      <c r="AB1526" s="138"/>
      <c r="AC1526" s="138"/>
      <c r="AD1526" s="138"/>
      <c r="AE1526" s="138"/>
      <c r="AF1526" s="138"/>
      <c r="AG1526" s="138"/>
      <c r="AH1526" s="138"/>
      <c r="AI1526" s="138"/>
      <c r="AJ1526" s="138"/>
    </row>
    <row r="1527" ht="28.5" customHeight="1">
      <c r="A1527" s="197"/>
      <c r="B1527" s="198"/>
      <c r="C1527" s="199"/>
      <c r="D1527" s="198"/>
      <c r="E1527" s="198"/>
      <c r="F1527" s="125"/>
      <c r="G1527" s="200"/>
      <c r="H1527" s="126"/>
      <c r="I1527" s="126"/>
      <c r="J1527" s="198"/>
      <c r="K1527" s="126"/>
      <c r="L1527" s="126"/>
      <c r="M1527" s="126"/>
      <c r="N1527" s="126"/>
      <c r="O1527" s="126"/>
      <c r="P1527" s="126"/>
      <c r="Q1527" s="138"/>
      <c r="R1527" s="138"/>
      <c r="S1527" s="138"/>
      <c r="T1527" s="138"/>
      <c r="U1527" s="138"/>
      <c r="V1527" s="138"/>
      <c r="W1527" s="138"/>
      <c r="X1527" s="138"/>
      <c r="Y1527" s="138"/>
      <c r="Z1527" s="138"/>
      <c r="AA1527" s="138"/>
      <c r="AB1527" s="138"/>
      <c r="AC1527" s="138"/>
      <c r="AD1527" s="138"/>
      <c r="AE1527" s="138"/>
      <c r="AF1527" s="138"/>
      <c r="AG1527" s="138"/>
      <c r="AH1527" s="138"/>
      <c r="AI1527" s="138"/>
      <c r="AJ1527" s="138"/>
    </row>
    <row r="1528" ht="28.5" customHeight="1">
      <c r="A1528" s="197"/>
      <c r="B1528" s="198"/>
      <c r="C1528" s="199"/>
      <c r="D1528" s="198"/>
      <c r="E1528" s="198"/>
      <c r="F1528" s="125"/>
      <c r="G1528" s="200"/>
      <c r="H1528" s="126"/>
      <c r="I1528" s="126"/>
      <c r="J1528" s="198"/>
      <c r="K1528" s="126"/>
      <c r="L1528" s="126"/>
      <c r="M1528" s="126"/>
      <c r="N1528" s="126"/>
      <c r="O1528" s="126"/>
      <c r="P1528" s="126"/>
      <c r="Q1528" s="138"/>
      <c r="R1528" s="138"/>
      <c r="S1528" s="138"/>
      <c r="T1528" s="138"/>
      <c r="U1528" s="138"/>
      <c r="V1528" s="138"/>
      <c r="W1528" s="138"/>
      <c r="X1528" s="138"/>
      <c r="Y1528" s="138"/>
      <c r="Z1528" s="138"/>
      <c r="AA1528" s="138"/>
      <c r="AB1528" s="138"/>
      <c r="AC1528" s="138"/>
      <c r="AD1528" s="138"/>
      <c r="AE1528" s="138"/>
      <c r="AF1528" s="138"/>
      <c r="AG1528" s="138"/>
      <c r="AH1528" s="138"/>
      <c r="AI1528" s="138"/>
      <c r="AJ1528" s="138"/>
    </row>
    <row r="1529" ht="28.5" customHeight="1">
      <c r="A1529" s="197"/>
      <c r="B1529" s="198"/>
      <c r="C1529" s="199"/>
      <c r="D1529" s="198"/>
      <c r="E1529" s="198"/>
      <c r="F1529" s="125"/>
      <c r="G1529" s="200"/>
      <c r="H1529" s="126"/>
      <c r="I1529" s="126"/>
      <c r="J1529" s="198"/>
      <c r="K1529" s="126"/>
      <c r="L1529" s="126"/>
      <c r="M1529" s="126"/>
      <c r="N1529" s="126"/>
      <c r="O1529" s="126"/>
      <c r="P1529" s="126"/>
      <c r="Q1529" s="138"/>
      <c r="R1529" s="138"/>
      <c r="S1529" s="138"/>
      <c r="T1529" s="138"/>
      <c r="U1529" s="138"/>
      <c r="V1529" s="138"/>
      <c r="W1529" s="138"/>
      <c r="X1529" s="138"/>
      <c r="Y1529" s="138"/>
      <c r="Z1529" s="138"/>
      <c r="AA1529" s="138"/>
      <c r="AB1529" s="138"/>
      <c r="AC1529" s="138"/>
      <c r="AD1529" s="138"/>
      <c r="AE1529" s="138"/>
      <c r="AF1529" s="138"/>
      <c r="AG1529" s="138"/>
      <c r="AH1529" s="138"/>
      <c r="AI1529" s="138"/>
      <c r="AJ1529" s="138"/>
    </row>
    <row r="1530" ht="28.5" customHeight="1">
      <c r="A1530" s="197"/>
      <c r="B1530" s="198"/>
      <c r="C1530" s="199"/>
      <c r="D1530" s="198"/>
      <c r="E1530" s="198"/>
      <c r="F1530" s="125"/>
      <c r="G1530" s="200"/>
      <c r="H1530" s="126"/>
      <c r="I1530" s="126"/>
      <c r="J1530" s="198"/>
      <c r="K1530" s="126"/>
      <c r="L1530" s="126"/>
      <c r="M1530" s="126"/>
      <c r="N1530" s="126"/>
      <c r="O1530" s="126"/>
      <c r="P1530" s="126"/>
      <c r="Q1530" s="138"/>
      <c r="R1530" s="138"/>
      <c r="S1530" s="138"/>
      <c r="T1530" s="138"/>
      <c r="U1530" s="138"/>
      <c r="V1530" s="138"/>
      <c r="W1530" s="138"/>
      <c r="X1530" s="138"/>
      <c r="Y1530" s="138"/>
      <c r="Z1530" s="138"/>
      <c r="AA1530" s="138"/>
      <c r="AB1530" s="138"/>
      <c r="AC1530" s="138"/>
      <c r="AD1530" s="138"/>
      <c r="AE1530" s="138"/>
      <c r="AF1530" s="138"/>
      <c r="AG1530" s="138"/>
      <c r="AH1530" s="138"/>
      <c r="AI1530" s="138"/>
      <c r="AJ1530" s="138"/>
    </row>
    <row r="1531" ht="28.5" customHeight="1">
      <c r="A1531" s="197"/>
      <c r="B1531" s="198"/>
      <c r="C1531" s="199"/>
      <c r="D1531" s="198"/>
      <c r="E1531" s="198"/>
      <c r="F1531" s="125"/>
      <c r="G1531" s="200"/>
      <c r="H1531" s="126"/>
      <c r="I1531" s="126"/>
      <c r="J1531" s="198"/>
      <c r="K1531" s="126"/>
      <c r="L1531" s="126"/>
      <c r="M1531" s="126"/>
      <c r="N1531" s="126"/>
      <c r="O1531" s="126"/>
      <c r="P1531" s="126"/>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row>
    <row r="1532" ht="28.5" customHeight="1">
      <c r="A1532" s="197"/>
      <c r="B1532" s="198"/>
      <c r="C1532" s="199"/>
      <c r="D1532" s="198"/>
      <c r="E1532" s="198"/>
      <c r="F1532" s="125"/>
      <c r="G1532" s="200"/>
      <c r="H1532" s="126"/>
      <c r="I1532" s="126"/>
      <c r="J1532" s="198"/>
      <c r="K1532" s="126"/>
      <c r="L1532" s="126"/>
      <c r="M1532" s="126"/>
      <c r="N1532" s="126"/>
      <c r="O1532" s="126"/>
      <c r="P1532" s="126"/>
      <c r="Q1532" s="138"/>
      <c r="R1532" s="138"/>
      <c r="S1532" s="138"/>
      <c r="T1532" s="138"/>
      <c r="U1532" s="138"/>
      <c r="V1532" s="138"/>
      <c r="W1532" s="138"/>
      <c r="X1532" s="138"/>
      <c r="Y1532" s="138"/>
      <c r="Z1532" s="138"/>
      <c r="AA1532" s="138"/>
      <c r="AB1532" s="138"/>
      <c r="AC1532" s="138"/>
      <c r="AD1532" s="138"/>
      <c r="AE1532" s="138"/>
      <c r="AF1532" s="138"/>
      <c r="AG1532" s="138"/>
      <c r="AH1532" s="138"/>
      <c r="AI1532" s="138"/>
      <c r="AJ1532" s="138"/>
    </row>
    <row r="1533" ht="28.5" customHeight="1">
      <c r="A1533" s="197"/>
      <c r="B1533" s="198"/>
      <c r="C1533" s="199"/>
      <c r="D1533" s="198"/>
      <c r="E1533" s="198"/>
      <c r="F1533" s="125"/>
      <c r="G1533" s="200"/>
      <c r="H1533" s="126"/>
      <c r="I1533" s="126"/>
      <c r="J1533" s="198"/>
      <c r="K1533" s="126"/>
      <c r="L1533" s="126"/>
      <c r="M1533" s="126"/>
      <c r="N1533" s="126"/>
      <c r="O1533" s="126"/>
      <c r="P1533" s="126"/>
      <c r="Q1533" s="138"/>
      <c r="R1533" s="138"/>
      <c r="S1533" s="138"/>
      <c r="T1533" s="138"/>
      <c r="U1533" s="138"/>
      <c r="V1533" s="138"/>
      <c r="W1533" s="138"/>
      <c r="X1533" s="138"/>
      <c r="Y1533" s="138"/>
      <c r="Z1533" s="138"/>
      <c r="AA1533" s="138"/>
      <c r="AB1533" s="138"/>
      <c r="AC1533" s="138"/>
      <c r="AD1533" s="138"/>
      <c r="AE1533" s="138"/>
      <c r="AF1533" s="138"/>
      <c r="AG1533" s="138"/>
      <c r="AH1533" s="138"/>
      <c r="AI1533" s="138"/>
      <c r="AJ1533" s="138"/>
    </row>
    <row r="1534" ht="28.5" customHeight="1">
      <c r="A1534" s="197"/>
      <c r="B1534" s="198"/>
      <c r="C1534" s="199"/>
      <c r="D1534" s="198"/>
      <c r="E1534" s="198"/>
      <c r="F1534" s="125"/>
      <c r="G1534" s="200"/>
      <c r="H1534" s="126"/>
      <c r="I1534" s="126"/>
      <c r="J1534" s="198"/>
      <c r="K1534" s="126"/>
      <c r="L1534" s="126"/>
      <c r="M1534" s="126"/>
      <c r="N1534" s="126"/>
      <c r="O1534" s="126"/>
      <c r="P1534" s="126"/>
      <c r="Q1534" s="138"/>
      <c r="R1534" s="138"/>
      <c r="S1534" s="138"/>
      <c r="T1534" s="138"/>
      <c r="U1534" s="138"/>
      <c r="V1534" s="138"/>
      <c r="W1534" s="138"/>
      <c r="X1534" s="138"/>
      <c r="Y1534" s="138"/>
      <c r="Z1534" s="138"/>
      <c r="AA1534" s="138"/>
      <c r="AB1534" s="138"/>
      <c r="AC1534" s="138"/>
      <c r="AD1534" s="138"/>
      <c r="AE1534" s="138"/>
      <c r="AF1534" s="138"/>
      <c r="AG1534" s="138"/>
      <c r="AH1534" s="138"/>
      <c r="AI1534" s="138"/>
      <c r="AJ1534" s="138"/>
    </row>
    <row r="1535" ht="28.5" customHeight="1">
      <c r="A1535" s="197"/>
      <c r="B1535" s="198"/>
      <c r="C1535" s="199"/>
      <c r="D1535" s="198"/>
      <c r="E1535" s="198"/>
      <c r="F1535" s="125"/>
      <c r="G1535" s="200"/>
      <c r="H1535" s="126"/>
      <c r="I1535" s="126"/>
      <c r="J1535" s="198"/>
      <c r="K1535" s="126"/>
      <c r="L1535" s="126"/>
      <c r="M1535" s="126"/>
      <c r="N1535" s="126"/>
      <c r="O1535" s="126"/>
      <c r="P1535" s="126"/>
      <c r="Q1535" s="138"/>
      <c r="R1535" s="138"/>
      <c r="S1535" s="138"/>
      <c r="T1535" s="138"/>
      <c r="U1535" s="138"/>
      <c r="V1535" s="138"/>
      <c r="W1535" s="138"/>
      <c r="X1535" s="138"/>
      <c r="Y1535" s="138"/>
      <c r="Z1535" s="138"/>
      <c r="AA1535" s="138"/>
      <c r="AB1535" s="138"/>
      <c r="AC1535" s="138"/>
      <c r="AD1535" s="138"/>
      <c r="AE1535" s="138"/>
      <c r="AF1535" s="138"/>
      <c r="AG1535" s="138"/>
      <c r="AH1535" s="138"/>
      <c r="AI1535" s="138"/>
      <c r="AJ1535" s="138"/>
    </row>
    <row r="1536" ht="28.5" customHeight="1">
      <c r="A1536" s="197"/>
      <c r="B1536" s="198"/>
      <c r="C1536" s="199"/>
      <c r="D1536" s="198"/>
      <c r="E1536" s="198"/>
      <c r="F1536" s="125"/>
      <c r="G1536" s="200"/>
      <c r="H1536" s="126"/>
      <c r="I1536" s="126"/>
      <c r="J1536" s="198"/>
      <c r="K1536" s="126"/>
      <c r="L1536" s="126"/>
      <c r="M1536" s="126"/>
      <c r="N1536" s="126"/>
      <c r="O1536" s="126"/>
      <c r="P1536" s="126"/>
      <c r="Q1536" s="138"/>
      <c r="R1536" s="138"/>
      <c r="S1536" s="138"/>
      <c r="T1536" s="138"/>
      <c r="U1536" s="138"/>
      <c r="V1536" s="138"/>
      <c r="W1536" s="138"/>
      <c r="X1536" s="138"/>
      <c r="Y1536" s="138"/>
      <c r="Z1536" s="138"/>
      <c r="AA1536" s="138"/>
      <c r="AB1536" s="138"/>
      <c r="AC1536" s="138"/>
      <c r="AD1536" s="138"/>
      <c r="AE1536" s="138"/>
      <c r="AF1536" s="138"/>
      <c r="AG1536" s="138"/>
      <c r="AH1536" s="138"/>
      <c r="AI1536" s="138"/>
      <c r="AJ1536" s="138"/>
    </row>
    <row r="1537" ht="28.5" customHeight="1">
      <c r="A1537" s="197"/>
      <c r="B1537" s="198"/>
      <c r="C1537" s="199"/>
      <c r="D1537" s="198"/>
      <c r="E1537" s="198"/>
      <c r="F1537" s="125"/>
      <c r="G1537" s="200"/>
      <c r="H1537" s="126"/>
      <c r="I1537" s="126"/>
      <c r="J1537" s="198"/>
      <c r="K1537" s="126"/>
      <c r="L1537" s="126"/>
      <c r="M1537" s="126"/>
      <c r="N1537" s="126"/>
      <c r="O1537" s="126"/>
      <c r="P1537" s="126"/>
      <c r="Q1537" s="138"/>
      <c r="R1537" s="138"/>
      <c r="S1537" s="138"/>
      <c r="T1537" s="138"/>
      <c r="U1537" s="138"/>
      <c r="V1537" s="138"/>
      <c r="W1537" s="138"/>
      <c r="X1537" s="138"/>
      <c r="Y1537" s="138"/>
      <c r="Z1537" s="138"/>
      <c r="AA1537" s="138"/>
      <c r="AB1537" s="138"/>
      <c r="AC1537" s="138"/>
      <c r="AD1537" s="138"/>
      <c r="AE1537" s="138"/>
      <c r="AF1537" s="138"/>
      <c r="AG1537" s="138"/>
      <c r="AH1537" s="138"/>
      <c r="AI1537" s="138"/>
      <c r="AJ1537" s="138"/>
    </row>
    <row r="1538" ht="28.5" customHeight="1">
      <c r="A1538" s="197"/>
      <c r="B1538" s="198"/>
      <c r="C1538" s="199"/>
      <c r="D1538" s="198"/>
      <c r="E1538" s="198"/>
      <c r="F1538" s="125"/>
      <c r="G1538" s="200"/>
      <c r="H1538" s="126"/>
      <c r="I1538" s="126"/>
      <c r="J1538" s="198"/>
      <c r="K1538" s="126"/>
      <c r="L1538" s="126"/>
      <c r="M1538" s="126"/>
      <c r="N1538" s="126"/>
      <c r="O1538" s="126"/>
      <c r="P1538" s="126"/>
      <c r="Q1538" s="138"/>
      <c r="R1538" s="138"/>
      <c r="S1538" s="138"/>
      <c r="T1538" s="138"/>
      <c r="U1538" s="138"/>
      <c r="V1538" s="138"/>
      <c r="W1538" s="138"/>
      <c r="X1538" s="138"/>
      <c r="Y1538" s="138"/>
      <c r="Z1538" s="138"/>
      <c r="AA1538" s="138"/>
      <c r="AB1538" s="138"/>
      <c r="AC1538" s="138"/>
      <c r="AD1538" s="138"/>
      <c r="AE1538" s="138"/>
      <c r="AF1538" s="138"/>
      <c r="AG1538" s="138"/>
      <c r="AH1538" s="138"/>
      <c r="AI1538" s="138"/>
      <c r="AJ1538" s="138"/>
    </row>
    <row r="1539" ht="28.5" customHeight="1">
      <c r="A1539" s="197"/>
      <c r="B1539" s="198"/>
      <c r="C1539" s="199"/>
      <c r="D1539" s="198"/>
      <c r="E1539" s="198"/>
      <c r="F1539" s="125"/>
      <c r="G1539" s="200"/>
      <c r="H1539" s="126"/>
      <c r="I1539" s="126"/>
      <c r="J1539" s="198"/>
      <c r="K1539" s="126"/>
      <c r="L1539" s="126"/>
      <c r="M1539" s="126"/>
      <c r="N1539" s="126"/>
      <c r="O1539" s="126"/>
      <c r="P1539" s="126"/>
      <c r="Q1539" s="138"/>
      <c r="R1539" s="138"/>
      <c r="S1539" s="138"/>
      <c r="T1539" s="138"/>
      <c r="U1539" s="138"/>
      <c r="V1539" s="138"/>
      <c r="W1539" s="138"/>
      <c r="X1539" s="138"/>
      <c r="Y1539" s="138"/>
      <c r="Z1539" s="138"/>
      <c r="AA1539" s="138"/>
      <c r="AB1539" s="138"/>
      <c r="AC1539" s="138"/>
      <c r="AD1539" s="138"/>
      <c r="AE1539" s="138"/>
      <c r="AF1539" s="138"/>
      <c r="AG1539" s="138"/>
      <c r="AH1539" s="138"/>
      <c r="AI1539" s="138"/>
      <c r="AJ1539" s="138"/>
    </row>
    <row r="1540" ht="28.5" customHeight="1">
      <c r="A1540" s="197"/>
      <c r="B1540" s="198"/>
      <c r="C1540" s="199"/>
      <c r="D1540" s="198"/>
      <c r="E1540" s="198"/>
      <c r="F1540" s="125"/>
      <c r="G1540" s="200"/>
      <c r="H1540" s="126"/>
      <c r="I1540" s="126"/>
      <c r="J1540" s="198"/>
      <c r="K1540" s="126"/>
      <c r="L1540" s="126"/>
      <c r="M1540" s="126"/>
      <c r="N1540" s="126"/>
      <c r="O1540" s="126"/>
      <c r="P1540" s="126"/>
      <c r="Q1540" s="138"/>
      <c r="R1540" s="138"/>
      <c r="S1540" s="138"/>
      <c r="T1540" s="138"/>
      <c r="U1540" s="138"/>
      <c r="V1540" s="138"/>
      <c r="W1540" s="138"/>
      <c r="X1540" s="138"/>
      <c r="Y1540" s="138"/>
      <c r="Z1540" s="138"/>
      <c r="AA1540" s="138"/>
      <c r="AB1540" s="138"/>
      <c r="AC1540" s="138"/>
      <c r="AD1540" s="138"/>
      <c r="AE1540" s="138"/>
      <c r="AF1540" s="138"/>
      <c r="AG1540" s="138"/>
      <c r="AH1540" s="138"/>
      <c r="AI1540" s="138"/>
      <c r="AJ1540" s="138"/>
    </row>
    <row r="1541" ht="28.5" customHeight="1">
      <c r="A1541" s="197"/>
      <c r="B1541" s="198"/>
      <c r="C1541" s="199"/>
      <c r="D1541" s="198"/>
      <c r="E1541" s="198"/>
      <c r="F1541" s="125"/>
      <c r="G1541" s="200"/>
      <c r="H1541" s="126"/>
      <c r="I1541" s="126"/>
      <c r="J1541" s="198"/>
      <c r="K1541" s="126"/>
      <c r="L1541" s="126"/>
      <c r="M1541" s="126"/>
      <c r="N1541" s="126"/>
      <c r="O1541" s="126"/>
      <c r="P1541" s="126"/>
      <c r="Q1541" s="138"/>
      <c r="R1541" s="138"/>
      <c r="S1541" s="138"/>
      <c r="T1541" s="138"/>
      <c r="U1541" s="138"/>
      <c r="V1541" s="138"/>
      <c r="W1541" s="138"/>
      <c r="X1541" s="138"/>
      <c r="Y1541" s="138"/>
      <c r="Z1541" s="138"/>
      <c r="AA1541" s="138"/>
      <c r="AB1541" s="138"/>
      <c r="AC1541" s="138"/>
      <c r="AD1541" s="138"/>
      <c r="AE1541" s="138"/>
      <c r="AF1541" s="138"/>
      <c r="AG1541" s="138"/>
      <c r="AH1541" s="138"/>
      <c r="AI1541" s="138"/>
      <c r="AJ1541" s="138"/>
    </row>
    <row r="1542" ht="28.5" customHeight="1">
      <c r="A1542" s="197"/>
      <c r="B1542" s="198"/>
      <c r="C1542" s="199"/>
      <c r="D1542" s="198"/>
      <c r="E1542" s="198"/>
      <c r="F1542" s="125"/>
      <c r="G1542" s="200"/>
      <c r="H1542" s="126"/>
      <c r="I1542" s="126"/>
      <c r="J1542" s="198"/>
      <c r="K1542" s="126"/>
      <c r="L1542" s="126"/>
      <c r="M1542" s="126"/>
      <c r="N1542" s="126"/>
      <c r="O1542" s="126"/>
      <c r="P1542" s="126"/>
      <c r="Q1542" s="138"/>
      <c r="R1542" s="138"/>
      <c r="S1542" s="138"/>
      <c r="T1542" s="138"/>
      <c r="U1542" s="138"/>
      <c r="V1542" s="138"/>
      <c r="W1542" s="138"/>
      <c r="X1542" s="138"/>
      <c r="Y1542" s="138"/>
      <c r="Z1542" s="138"/>
      <c r="AA1542" s="138"/>
      <c r="AB1542" s="138"/>
      <c r="AC1542" s="138"/>
      <c r="AD1542" s="138"/>
      <c r="AE1542" s="138"/>
      <c r="AF1542" s="138"/>
      <c r="AG1542" s="138"/>
      <c r="AH1542" s="138"/>
      <c r="AI1542" s="138"/>
      <c r="AJ1542" s="138"/>
    </row>
    <row r="1543" ht="28.5" customHeight="1">
      <c r="A1543" s="197"/>
      <c r="B1543" s="198"/>
      <c r="C1543" s="199"/>
      <c r="D1543" s="198"/>
      <c r="E1543" s="198"/>
      <c r="F1543" s="125"/>
      <c r="G1543" s="200"/>
      <c r="H1543" s="126"/>
      <c r="I1543" s="126"/>
      <c r="J1543" s="198"/>
      <c r="K1543" s="126"/>
      <c r="L1543" s="126"/>
      <c r="M1543" s="126"/>
      <c r="N1543" s="126"/>
      <c r="O1543" s="126"/>
      <c r="P1543" s="126"/>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row>
    <row r="1544" ht="28.5" customHeight="1">
      <c r="A1544" s="197"/>
      <c r="B1544" s="198"/>
      <c r="C1544" s="199"/>
      <c r="D1544" s="198"/>
      <c r="E1544" s="198"/>
      <c r="F1544" s="125"/>
      <c r="G1544" s="200"/>
      <c r="H1544" s="126"/>
      <c r="I1544" s="126"/>
      <c r="J1544" s="198"/>
      <c r="K1544" s="126"/>
      <c r="L1544" s="126"/>
      <c r="M1544" s="126"/>
      <c r="N1544" s="126"/>
      <c r="O1544" s="126"/>
      <c r="P1544" s="126"/>
      <c r="Q1544" s="138"/>
      <c r="R1544" s="138"/>
      <c r="S1544" s="138"/>
      <c r="T1544" s="138"/>
      <c r="U1544" s="138"/>
      <c r="V1544" s="138"/>
      <c r="W1544" s="138"/>
      <c r="X1544" s="138"/>
      <c r="Y1544" s="138"/>
      <c r="Z1544" s="138"/>
      <c r="AA1544" s="138"/>
      <c r="AB1544" s="138"/>
      <c r="AC1544" s="138"/>
      <c r="AD1544" s="138"/>
      <c r="AE1544" s="138"/>
      <c r="AF1544" s="138"/>
      <c r="AG1544" s="138"/>
      <c r="AH1544" s="138"/>
      <c r="AI1544" s="138"/>
      <c r="AJ1544" s="138"/>
    </row>
    <row r="1545" ht="28.5" customHeight="1">
      <c r="A1545" s="197"/>
      <c r="B1545" s="198"/>
      <c r="C1545" s="199"/>
      <c r="D1545" s="198"/>
      <c r="E1545" s="198"/>
      <c r="F1545" s="125"/>
      <c r="G1545" s="200"/>
      <c r="H1545" s="126"/>
      <c r="I1545" s="126"/>
      <c r="J1545" s="198"/>
      <c r="K1545" s="126"/>
      <c r="L1545" s="126"/>
      <c r="M1545" s="126"/>
      <c r="N1545" s="126"/>
      <c r="O1545" s="126"/>
      <c r="P1545" s="126"/>
      <c r="Q1545" s="138"/>
      <c r="R1545" s="138"/>
      <c r="S1545" s="138"/>
      <c r="T1545" s="138"/>
      <c r="U1545" s="138"/>
      <c r="V1545" s="138"/>
      <c r="W1545" s="138"/>
      <c r="X1545" s="138"/>
      <c r="Y1545" s="138"/>
      <c r="Z1545" s="138"/>
      <c r="AA1545" s="138"/>
      <c r="AB1545" s="138"/>
      <c r="AC1545" s="138"/>
      <c r="AD1545" s="138"/>
      <c r="AE1545" s="138"/>
      <c r="AF1545" s="138"/>
      <c r="AG1545" s="138"/>
      <c r="AH1545" s="138"/>
      <c r="AI1545" s="138"/>
      <c r="AJ1545" s="138"/>
    </row>
    <row r="1546" ht="28.5" customHeight="1">
      <c r="A1546" s="197"/>
      <c r="B1546" s="198"/>
      <c r="C1546" s="199"/>
      <c r="D1546" s="198"/>
      <c r="E1546" s="198"/>
      <c r="F1546" s="125"/>
      <c r="G1546" s="200"/>
      <c r="H1546" s="126"/>
      <c r="I1546" s="126"/>
      <c r="J1546" s="198"/>
      <c r="K1546" s="126"/>
      <c r="L1546" s="126"/>
      <c r="M1546" s="126"/>
      <c r="N1546" s="126"/>
      <c r="O1546" s="126"/>
      <c r="P1546" s="126"/>
      <c r="Q1546" s="138"/>
      <c r="R1546" s="138"/>
      <c r="S1546" s="138"/>
      <c r="T1546" s="138"/>
      <c r="U1546" s="138"/>
      <c r="V1546" s="138"/>
      <c r="W1546" s="138"/>
      <c r="X1546" s="138"/>
      <c r="Y1546" s="138"/>
      <c r="Z1546" s="138"/>
      <c r="AA1546" s="138"/>
      <c r="AB1546" s="138"/>
      <c r="AC1546" s="138"/>
      <c r="AD1546" s="138"/>
      <c r="AE1546" s="138"/>
      <c r="AF1546" s="138"/>
      <c r="AG1546" s="138"/>
      <c r="AH1546" s="138"/>
      <c r="AI1546" s="138"/>
      <c r="AJ1546" s="138"/>
    </row>
    <row r="1547" ht="28.5" customHeight="1">
      <c r="A1547" s="197"/>
      <c r="B1547" s="198"/>
      <c r="C1547" s="199"/>
      <c r="D1547" s="198"/>
      <c r="E1547" s="198"/>
      <c r="F1547" s="125"/>
      <c r="G1547" s="200"/>
      <c r="H1547" s="126"/>
      <c r="I1547" s="126"/>
      <c r="J1547" s="198"/>
      <c r="K1547" s="126"/>
      <c r="L1547" s="126"/>
      <c r="M1547" s="126"/>
      <c r="N1547" s="126"/>
      <c r="O1547" s="126"/>
      <c r="P1547" s="126"/>
      <c r="Q1547" s="138"/>
      <c r="R1547" s="138"/>
      <c r="S1547" s="138"/>
      <c r="T1547" s="138"/>
      <c r="U1547" s="138"/>
      <c r="V1547" s="138"/>
      <c r="W1547" s="138"/>
      <c r="X1547" s="138"/>
      <c r="Y1547" s="138"/>
      <c r="Z1547" s="138"/>
      <c r="AA1547" s="138"/>
      <c r="AB1547" s="138"/>
      <c r="AC1547" s="138"/>
      <c r="AD1547" s="138"/>
      <c r="AE1547" s="138"/>
      <c r="AF1547" s="138"/>
      <c r="AG1547" s="138"/>
      <c r="AH1547" s="138"/>
      <c r="AI1547" s="138"/>
      <c r="AJ1547" s="138"/>
    </row>
    <row r="1548" ht="28.5" customHeight="1">
      <c r="A1548" s="197"/>
      <c r="B1548" s="198"/>
      <c r="C1548" s="199"/>
      <c r="D1548" s="198"/>
      <c r="E1548" s="198"/>
      <c r="F1548" s="125"/>
      <c r="G1548" s="200"/>
      <c r="H1548" s="126"/>
      <c r="I1548" s="126"/>
      <c r="J1548" s="198"/>
      <c r="K1548" s="126"/>
      <c r="L1548" s="126"/>
      <c r="M1548" s="126"/>
      <c r="N1548" s="126"/>
      <c r="O1548" s="126"/>
      <c r="P1548" s="126"/>
      <c r="Q1548" s="138"/>
      <c r="R1548" s="138"/>
      <c r="S1548" s="138"/>
      <c r="T1548" s="138"/>
      <c r="U1548" s="138"/>
      <c r="V1548" s="138"/>
      <c r="W1548" s="138"/>
      <c r="X1548" s="138"/>
      <c r="Y1548" s="138"/>
      <c r="Z1548" s="138"/>
      <c r="AA1548" s="138"/>
      <c r="AB1548" s="138"/>
      <c r="AC1548" s="138"/>
      <c r="AD1548" s="138"/>
      <c r="AE1548" s="138"/>
      <c r="AF1548" s="138"/>
      <c r="AG1548" s="138"/>
      <c r="AH1548" s="138"/>
      <c r="AI1548" s="138"/>
      <c r="AJ1548" s="138"/>
    </row>
    <row r="1549" ht="28.5" customHeight="1">
      <c r="A1549" s="197"/>
      <c r="B1549" s="198"/>
      <c r="C1549" s="199"/>
      <c r="D1549" s="198"/>
      <c r="E1549" s="198"/>
      <c r="F1549" s="125"/>
      <c r="G1549" s="200"/>
      <c r="H1549" s="126"/>
      <c r="I1549" s="126"/>
      <c r="J1549" s="198"/>
      <c r="K1549" s="126"/>
      <c r="L1549" s="126"/>
      <c r="M1549" s="126"/>
      <c r="N1549" s="126"/>
      <c r="O1549" s="126"/>
      <c r="P1549" s="126"/>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row>
    <row r="1550" ht="28.5" customHeight="1">
      <c r="A1550" s="197"/>
      <c r="B1550" s="198"/>
      <c r="C1550" s="199"/>
      <c r="D1550" s="198"/>
      <c r="E1550" s="198"/>
      <c r="F1550" s="125"/>
      <c r="G1550" s="200"/>
      <c r="H1550" s="126"/>
      <c r="I1550" s="126"/>
      <c r="J1550" s="198"/>
      <c r="K1550" s="126"/>
      <c r="L1550" s="126"/>
      <c r="M1550" s="126"/>
      <c r="N1550" s="126"/>
      <c r="O1550" s="126"/>
      <c r="P1550" s="126"/>
      <c r="Q1550" s="138"/>
      <c r="R1550" s="138"/>
      <c r="S1550" s="138"/>
      <c r="T1550" s="138"/>
      <c r="U1550" s="138"/>
      <c r="V1550" s="138"/>
      <c r="W1550" s="138"/>
      <c r="X1550" s="138"/>
      <c r="Y1550" s="138"/>
      <c r="Z1550" s="138"/>
      <c r="AA1550" s="138"/>
      <c r="AB1550" s="138"/>
      <c r="AC1550" s="138"/>
      <c r="AD1550" s="138"/>
      <c r="AE1550" s="138"/>
      <c r="AF1550" s="138"/>
      <c r="AG1550" s="138"/>
      <c r="AH1550" s="138"/>
      <c r="AI1550" s="138"/>
      <c r="AJ1550" s="138"/>
    </row>
    <row r="1551" ht="28.5" customHeight="1">
      <c r="A1551" s="197"/>
      <c r="B1551" s="198"/>
      <c r="C1551" s="199"/>
      <c r="D1551" s="198"/>
      <c r="E1551" s="198"/>
      <c r="F1551" s="125"/>
      <c r="G1551" s="200"/>
      <c r="H1551" s="126"/>
      <c r="I1551" s="126"/>
      <c r="J1551" s="198"/>
      <c r="K1551" s="126"/>
      <c r="L1551" s="126"/>
      <c r="M1551" s="126"/>
      <c r="N1551" s="126"/>
      <c r="O1551" s="126"/>
      <c r="P1551" s="126"/>
      <c r="Q1551" s="138"/>
      <c r="R1551" s="138"/>
      <c r="S1551" s="138"/>
      <c r="T1551" s="138"/>
      <c r="U1551" s="138"/>
      <c r="V1551" s="138"/>
      <c r="W1551" s="138"/>
      <c r="X1551" s="138"/>
      <c r="Y1551" s="138"/>
      <c r="Z1551" s="138"/>
      <c r="AA1551" s="138"/>
      <c r="AB1551" s="138"/>
      <c r="AC1551" s="138"/>
      <c r="AD1551" s="138"/>
      <c r="AE1551" s="138"/>
      <c r="AF1551" s="138"/>
      <c r="AG1551" s="138"/>
      <c r="AH1551" s="138"/>
      <c r="AI1551" s="138"/>
      <c r="AJ1551" s="138"/>
    </row>
    <row r="1552" ht="28.5" customHeight="1">
      <c r="A1552" s="197"/>
      <c r="B1552" s="198"/>
      <c r="C1552" s="199"/>
      <c r="D1552" s="198"/>
      <c r="E1552" s="198"/>
      <c r="F1552" s="125"/>
      <c r="G1552" s="200"/>
      <c r="H1552" s="126"/>
      <c r="I1552" s="126"/>
      <c r="J1552" s="198"/>
      <c r="K1552" s="126"/>
      <c r="L1552" s="126"/>
      <c r="M1552" s="126"/>
      <c r="N1552" s="126"/>
      <c r="O1552" s="126"/>
      <c r="P1552" s="126"/>
      <c r="Q1552" s="138"/>
      <c r="R1552" s="138"/>
      <c r="S1552" s="138"/>
      <c r="T1552" s="138"/>
      <c r="U1552" s="138"/>
      <c r="V1552" s="138"/>
      <c r="W1552" s="138"/>
      <c r="X1552" s="138"/>
      <c r="Y1552" s="138"/>
      <c r="Z1552" s="138"/>
      <c r="AA1552" s="138"/>
      <c r="AB1552" s="138"/>
      <c r="AC1552" s="138"/>
      <c r="AD1552" s="138"/>
      <c r="AE1552" s="138"/>
      <c r="AF1552" s="138"/>
      <c r="AG1552" s="138"/>
      <c r="AH1552" s="138"/>
      <c r="AI1552" s="138"/>
      <c r="AJ1552" s="138"/>
    </row>
    <row r="1553" ht="28.5" customHeight="1">
      <c r="A1553" s="197"/>
      <c r="B1553" s="198"/>
      <c r="C1553" s="199"/>
      <c r="D1553" s="198"/>
      <c r="E1553" s="198"/>
      <c r="F1553" s="125"/>
      <c r="G1553" s="200"/>
      <c r="H1553" s="126"/>
      <c r="I1553" s="126"/>
      <c r="J1553" s="198"/>
      <c r="K1553" s="126"/>
      <c r="L1553" s="126"/>
      <c r="M1553" s="126"/>
      <c r="N1553" s="126"/>
      <c r="O1553" s="126"/>
      <c r="P1553" s="126"/>
      <c r="Q1553" s="138"/>
      <c r="R1553" s="138"/>
      <c r="S1553" s="138"/>
      <c r="T1553" s="138"/>
      <c r="U1553" s="138"/>
      <c r="V1553" s="138"/>
      <c r="W1553" s="138"/>
      <c r="X1553" s="138"/>
      <c r="Y1553" s="138"/>
      <c r="Z1553" s="138"/>
      <c r="AA1553" s="138"/>
      <c r="AB1553" s="138"/>
      <c r="AC1553" s="138"/>
      <c r="AD1553" s="138"/>
      <c r="AE1553" s="138"/>
      <c r="AF1553" s="138"/>
      <c r="AG1553" s="138"/>
      <c r="AH1553" s="138"/>
      <c r="AI1553" s="138"/>
      <c r="AJ1553" s="138"/>
    </row>
    <row r="1554" ht="28.5" customHeight="1">
      <c r="A1554" s="197"/>
      <c r="B1554" s="198"/>
      <c r="C1554" s="199"/>
      <c r="D1554" s="198"/>
      <c r="E1554" s="198"/>
      <c r="F1554" s="125"/>
      <c r="G1554" s="200"/>
      <c r="H1554" s="126"/>
      <c r="I1554" s="126"/>
      <c r="J1554" s="198"/>
      <c r="K1554" s="126"/>
      <c r="L1554" s="126"/>
      <c r="M1554" s="126"/>
      <c r="N1554" s="126"/>
      <c r="O1554" s="126"/>
      <c r="P1554" s="126"/>
      <c r="Q1554" s="138"/>
      <c r="R1554" s="138"/>
      <c r="S1554" s="138"/>
      <c r="T1554" s="138"/>
      <c r="U1554" s="138"/>
      <c r="V1554" s="138"/>
      <c r="W1554" s="138"/>
      <c r="X1554" s="138"/>
      <c r="Y1554" s="138"/>
      <c r="Z1554" s="138"/>
      <c r="AA1554" s="138"/>
      <c r="AB1554" s="138"/>
      <c r="AC1554" s="138"/>
      <c r="AD1554" s="138"/>
      <c r="AE1554" s="138"/>
      <c r="AF1554" s="138"/>
      <c r="AG1554" s="138"/>
      <c r="AH1554" s="138"/>
      <c r="AI1554" s="138"/>
      <c r="AJ1554" s="138"/>
    </row>
    <row r="1555" ht="28.5" customHeight="1">
      <c r="A1555" s="197"/>
      <c r="B1555" s="198"/>
      <c r="C1555" s="199"/>
      <c r="D1555" s="198"/>
      <c r="E1555" s="198"/>
      <c r="F1555" s="125"/>
      <c r="G1555" s="200"/>
      <c r="H1555" s="126"/>
      <c r="I1555" s="126"/>
      <c r="J1555" s="198"/>
      <c r="K1555" s="126"/>
      <c r="L1555" s="126"/>
      <c r="M1555" s="126"/>
      <c r="N1555" s="126"/>
      <c r="O1555" s="126"/>
      <c r="P1555" s="126"/>
      <c r="Q1555" s="138"/>
      <c r="R1555" s="138"/>
      <c r="S1555" s="138"/>
      <c r="T1555" s="138"/>
      <c r="U1555" s="138"/>
      <c r="V1555" s="138"/>
      <c r="W1555" s="138"/>
      <c r="X1555" s="138"/>
      <c r="Y1555" s="138"/>
      <c r="Z1555" s="138"/>
      <c r="AA1555" s="138"/>
      <c r="AB1555" s="138"/>
      <c r="AC1555" s="138"/>
      <c r="AD1555" s="138"/>
      <c r="AE1555" s="138"/>
      <c r="AF1555" s="138"/>
      <c r="AG1555" s="138"/>
      <c r="AH1555" s="138"/>
      <c r="AI1555" s="138"/>
      <c r="AJ1555" s="138"/>
    </row>
    <row r="1556" ht="28.5" customHeight="1">
      <c r="A1556" s="197"/>
      <c r="B1556" s="198"/>
      <c r="C1556" s="199"/>
      <c r="D1556" s="198"/>
      <c r="E1556" s="198"/>
      <c r="F1556" s="125"/>
      <c r="G1556" s="200"/>
      <c r="H1556" s="126"/>
      <c r="I1556" s="126"/>
      <c r="J1556" s="198"/>
      <c r="K1556" s="126"/>
      <c r="L1556" s="126"/>
      <c r="M1556" s="126"/>
      <c r="N1556" s="126"/>
      <c r="O1556" s="126"/>
      <c r="P1556" s="126"/>
      <c r="Q1556" s="138"/>
      <c r="R1556" s="138"/>
      <c r="S1556" s="138"/>
      <c r="T1556" s="138"/>
      <c r="U1556" s="138"/>
      <c r="V1556" s="138"/>
      <c r="W1556" s="138"/>
      <c r="X1556" s="138"/>
      <c r="Y1556" s="138"/>
      <c r="Z1556" s="138"/>
      <c r="AA1556" s="138"/>
      <c r="AB1556" s="138"/>
      <c r="AC1556" s="138"/>
      <c r="AD1556" s="138"/>
      <c r="AE1556" s="138"/>
      <c r="AF1556" s="138"/>
      <c r="AG1556" s="138"/>
      <c r="AH1556" s="138"/>
      <c r="AI1556" s="138"/>
      <c r="AJ1556" s="138"/>
    </row>
    <row r="1557" ht="28.5" customHeight="1">
      <c r="A1557" s="197"/>
      <c r="B1557" s="198"/>
      <c r="C1557" s="199"/>
      <c r="D1557" s="198"/>
      <c r="E1557" s="198"/>
      <c r="F1557" s="125"/>
      <c r="G1557" s="200"/>
      <c r="H1557" s="126"/>
      <c r="I1557" s="126"/>
      <c r="J1557" s="198"/>
      <c r="K1557" s="126"/>
      <c r="L1557" s="126"/>
      <c r="M1557" s="126"/>
      <c r="N1557" s="126"/>
      <c r="O1557" s="126"/>
      <c r="P1557" s="126"/>
      <c r="Q1557" s="138"/>
      <c r="R1557" s="138"/>
      <c r="S1557" s="138"/>
      <c r="T1557" s="138"/>
      <c r="U1557" s="138"/>
      <c r="V1557" s="138"/>
      <c r="W1557" s="138"/>
      <c r="X1557" s="138"/>
      <c r="Y1557" s="138"/>
      <c r="Z1557" s="138"/>
      <c r="AA1557" s="138"/>
      <c r="AB1557" s="138"/>
      <c r="AC1557" s="138"/>
      <c r="AD1557" s="138"/>
      <c r="AE1557" s="138"/>
      <c r="AF1557" s="138"/>
      <c r="AG1557" s="138"/>
      <c r="AH1557" s="138"/>
      <c r="AI1557" s="138"/>
      <c r="AJ1557" s="138"/>
    </row>
    <row r="1558" ht="28.5" customHeight="1">
      <c r="A1558" s="197"/>
      <c r="B1558" s="198"/>
      <c r="C1558" s="199"/>
      <c r="D1558" s="198"/>
      <c r="E1558" s="198"/>
      <c r="F1558" s="125"/>
      <c r="G1558" s="200"/>
      <c r="H1558" s="126"/>
      <c r="I1558" s="126"/>
      <c r="J1558" s="198"/>
      <c r="K1558" s="126"/>
      <c r="L1558" s="126"/>
      <c r="M1558" s="126"/>
      <c r="N1558" s="126"/>
      <c r="O1558" s="126"/>
      <c r="P1558" s="126"/>
      <c r="Q1558" s="138"/>
      <c r="R1558" s="138"/>
      <c r="S1558" s="138"/>
      <c r="T1558" s="138"/>
      <c r="U1558" s="138"/>
      <c r="V1558" s="138"/>
      <c r="W1558" s="138"/>
      <c r="X1558" s="138"/>
      <c r="Y1558" s="138"/>
      <c r="Z1558" s="138"/>
      <c r="AA1558" s="138"/>
      <c r="AB1558" s="138"/>
      <c r="AC1558" s="138"/>
      <c r="AD1558" s="138"/>
      <c r="AE1558" s="138"/>
      <c r="AF1558" s="138"/>
      <c r="AG1558" s="138"/>
      <c r="AH1558" s="138"/>
      <c r="AI1558" s="138"/>
      <c r="AJ1558" s="138"/>
    </row>
    <row r="1559" ht="28.5" customHeight="1">
      <c r="A1559" s="197"/>
      <c r="B1559" s="198"/>
      <c r="C1559" s="199"/>
      <c r="D1559" s="198"/>
      <c r="E1559" s="198"/>
      <c r="F1559" s="125"/>
      <c r="G1559" s="200"/>
      <c r="H1559" s="126"/>
      <c r="I1559" s="126"/>
      <c r="J1559" s="198"/>
      <c r="K1559" s="126"/>
      <c r="L1559" s="126"/>
      <c r="M1559" s="126"/>
      <c r="N1559" s="126"/>
      <c r="O1559" s="126"/>
      <c r="P1559" s="126"/>
      <c r="Q1559" s="138"/>
      <c r="R1559" s="138"/>
      <c r="S1559" s="138"/>
      <c r="T1559" s="138"/>
      <c r="U1559" s="138"/>
      <c r="V1559" s="138"/>
      <c r="W1559" s="138"/>
      <c r="X1559" s="138"/>
      <c r="Y1559" s="138"/>
      <c r="Z1559" s="138"/>
      <c r="AA1559" s="138"/>
      <c r="AB1559" s="138"/>
      <c r="AC1559" s="138"/>
      <c r="AD1559" s="138"/>
      <c r="AE1559" s="138"/>
      <c r="AF1559" s="138"/>
      <c r="AG1559" s="138"/>
      <c r="AH1559" s="138"/>
      <c r="AI1559" s="138"/>
      <c r="AJ1559" s="138"/>
    </row>
    <row r="1560" ht="28.5" customHeight="1">
      <c r="A1560" s="197"/>
      <c r="B1560" s="198"/>
      <c r="C1560" s="199"/>
      <c r="D1560" s="198"/>
      <c r="E1560" s="198"/>
      <c r="F1560" s="125"/>
      <c r="G1560" s="200"/>
      <c r="H1560" s="126"/>
      <c r="I1560" s="126"/>
      <c r="J1560" s="198"/>
      <c r="K1560" s="126"/>
      <c r="L1560" s="126"/>
      <c r="M1560" s="126"/>
      <c r="N1560" s="126"/>
      <c r="O1560" s="126"/>
      <c r="P1560" s="126"/>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row>
    <row r="1561" ht="28.5" customHeight="1">
      <c r="A1561" s="197"/>
      <c r="B1561" s="198"/>
      <c r="C1561" s="199"/>
      <c r="D1561" s="198"/>
      <c r="E1561" s="198"/>
      <c r="F1561" s="125"/>
      <c r="G1561" s="200"/>
      <c r="H1561" s="126"/>
      <c r="I1561" s="126"/>
      <c r="J1561" s="198"/>
      <c r="K1561" s="126"/>
      <c r="L1561" s="126"/>
      <c r="M1561" s="126"/>
      <c r="N1561" s="126"/>
      <c r="O1561" s="126"/>
      <c r="P1561" s="126"/>
      <c r="Q1561" s="138"/>
      <c r="R1561" s="138"/>
      <c r="S1561" s="138"/>
      <c r="T1561" s="138"/>
      <c r="U1561" s="138"/>
      <c r="V1561" s="138"/>
      <c r="W1561" s="138"/>
      <c r="X1561" s="138"/>
      <c r="Y1561" s="138"/>
      <c r="Z1561" s="138"/>
      <c r="AA1561" s="138"/>
      <c r="AB1561" s="138"/>
      <c r="AC1561" s="138"/>
      <c r="AD1561" s="138"/>
      <c r="AE1561" s="138"/>
      <c r="AF1561" s="138"/>
      <c r="AG1561" s="138"/>
      <c r="AH1561" s="138"/>
      <c r="AI1561" s="138"/>
      <c r="AJ1561" s="138"/>
    </row>
    <row r="1562" ht="28.5" customHeight="1">
      <c r="A1562" s="197"/>
      <c r="B1562" s="198"/>
      <c r="C1562" s="199"/>
      <c r="D1562" s="198"/>
      <c r="E1562" s="198"/>
      <c r="F1562" s="125"/>
      <c r="G1562" s="200"/>
      <c r="H1562" s="126"/>
      <c r="I1562" s="126"/>
      <c r="J1562" s="198"/>
      <c r="K1562" s="126"/>
      <c r="L1562" s="126"/>
      <c r="M1562" s="126"/>
      <c r="N1562" s="126"/>
      <c r="O1562" s="126"/>
      <c r="P1562" s="126"/>
      <c r="Q1562" s="138"/>
      <c r="R1562" s="138"/>
      <c r="S1562" s="138"/>
      <c r="T1562" s="138"/>
      <c r="U1562" s="138"/>
      <c r="V1562" s="138"/>
      <c r="W1562" s="138"/>
      <c r="X1562" s="138"/>
      <c r="Y1562" s="138"/>
      <c r="Z1562" s="138"/>
      <c r="AA1562" s="138"/>
      <c r="AB1562" s="138"/>
      <c r="AC1562" s="138"/>
      <c r="AD1562" s="138"/>
      <c r="AE1562" s="138"/>
      <c r="AF1562" s="138"/>
      <c r="AG1562" s="138"/>
      <c r="AH1562" s="138"/>
      <c r="AI1562" s="138"/>
      <c r="AJ1562" s="138"/>
    </row>
    <row r="1563" ht="28.5" customHeight="1">
      <c r="A1563" s="197"/>
      <c r="B1563" s="198"/>
      <c r="C1563" s="199"/>
      <c r="D1563" s="198"/>
      <c r="E1563" s="198"/>
      <c r="F1563" s="125"/>
      <c r="G1563" s="200"/>
      <c r="H1563" s="126"/>
      <c r="I1563" s="126"/>
      <c r="J1563" s="198"/>
      <c r="K1563" s="126"/>
      <c r="L1563" s="126"/>
      <c r="M1563" s="126"/>
      <c r="N1563" s="126"/>
      <c r="O1563" s="126"/>
      <c r="P1563" s="126"/>
      <c r="Q1563" s="138"/>
      <c r="R1563" s="138"/>
      <c r="S1563" s="138"/>
      <c r="T1563" s="138"/>
      <c r="U1563" s="138"/>
      <c r="V1563" s="138"/>
      <c r="W1563" s="138"/>
      <c r="X1563" s="138"/>
      <c r="Y1563" s="138"/>
      <c r="Z1563" s="138"/>
      <c r="AA1563" s="138"/>
      <c r="AB1563" s="138"/>
      <c r="AC1563" s="138"/>
      <c r="AD1563" s="138"/>
      <c r="AE1563" s="138"/>
      <c r="AF1563" s="138"/>
      <c r="AG1563" s="138"/>
      <c r="AH1563" s="138"/>
      <c r="AI1563" s="138"/>
      <c r="AJ1563" s="138"/>
    </row>
    <row r="1564" ht="28.5" customHeight="1">
      <c r="A1564" s="197"/>
      <c r="B1564" s="198"/>
      <c r="C1564" s="199"/>
      <c r="D1564" s="198"/>
      <c r="E1564" s="198"/>
      <c r="F1564" s="125"/>
      <c r="G1564" s="200"/>
      <c r="H1564" s="126"/>
      <c r="I1564" s="126"/>
      <c r="J1564" s="198"/>
      <c r="K1564" s="126"/>
      <c r="L1564" s="126"/>
      <c r="M1564" s="126"/>
      <c r="N1564" s="126"/>
      <c r="O1564" s="126"/>
      <c r="P1564" s="126"/>
      <c r="Q1564" s="138"/>
      <c r="R1564" s="138"/>
      <c r="S1564" s="138"/>
      <c r="T1564" s="138"/>
      <c r="U1564" s="138"/>
      <c r="V1564" s="138"/>
      <c r="W1564" s="138"/>
      <c r="X1564" s="138"/>
      <c r="Y1564" s="138"/>
      <c r="Z1564" s="138"/>
      <c r="AA1564" s="138"/>
      <c r="AB1564" s="138"/>
      <c r="AC1564" s="138"/>
      <c r="AD1564" s="138"/>
      <c r="AE1564" s="138"/>
      <c r="AF1564" s="138"/>
      <c r="AG1564" s="138"/>
      <c r="AH1564" s="138"/>
      <c r="AI1564" s="138"/>
      <c r="AJ1564" s="138"/>
    </row>
    <row r="1565" ht="28.5" customHeight="1">
      <c r="A1565" s="197"/>
      <c r="B1565" s="198"/>
      <c r="C1565" s="199"/>
      <c r="D1565" s="198"/>
      <c r="E1565" s="198"/>
      <c r="F1565" s="125"/>
      <c r="G1565" s="200"/>
      <c r="H1565" s="126"/>
      <c r="I1565" s="126"/>
      <c r="J1565" s="198"/>
      <c r="K1565" s="126"/>
      <c r="L1565" s="126"/>
      <c r="M1565" s="126"/>
      <c r="N1565" s="126"/>
      <c r="O1565" s="126"/>
      <c r="P1565" s="126"/>
      <c r="Q1565" s="138"/>
      <c r="R1565" s="138"/>
      <c r="S1565" s="138"/>
      <c r="T1565" s="138"/>
      <c r="U1565" s="138"/>
      <c r="V1565" s="138"/>
      <c r="W1565" s="138"/>
      <c r="X1565" s="138"/>
      <c r="Y1565" s="138"/>
      <c r="Z1565" s="138"/>
      <c r="AA1565" s="138"/>
      <c r="AB1565" s="138"/>
      <c r="AC1565" s="138"/>
      <c r="AD1565" s="138"/>
      <c r="AE1565" s="138"/>
      <c r="AF1565" s="138"/>
      <c r="AG1565" s="138"/>
      <c r="AH1565" s="138"/>
      <c r="AI1565" s="138"/>
      <c r="AJ1565" s="138"/>
    </row>
    <row r="1566" ht="28.5" customHeight="1">
      <c r="A1566" s="197"/>
      <c r="B1566" s="198"/>
      <c r="C1566" s="199"/>
      <c r="D1566" s="198"/>
      <c r="E1566" s="198"/>
      <c r="F1566" s="125"/>
      <c r="G1566" s="200"/>
      <c r="H1566" s="126"/>
      <c r="I1566" s="126"/>
      <c r="J1566" s="198"/>
      <c r="K1566" s="126"/>
      <c r="L1566" s="126"/>
      <c r="M1566" s="126"/>
      <c r="N1566" s="126"/>
      <c r="O1566" s="126"/>
      <c r="P1566" s="126"/>
      <c r="Q1566" s="138"/>
      <c r="R1566" s="138"/>
      <c r="S1566" s="138"/>
      <c r="T1566" s="138"/>
      <c r="U1566" s="138"/>
      <c r="V1566" s="138"/>
      <c r="W1566" s="138"/>
      <c r="X1566" s="138"/>
      <c r="Y1566" s="138"/>
      <c r="Z1566" s="138"/>
      <c r="AA1566" s="138"/>
      <c r="AB1566" s="138"/>
      <c r="AC1566" s="138"/>
      <c r="AD1566" s="138"/>
      <c r="AE1566" s="138"/>
      <c r="AF1566" s="138"/>
      <c r="AG1566" s="138"/>
      <c r="AH1566" s="138"/>
      <c r="AI1566" s="138"/>
      <c r="AJ1566" s="138"/>
    </row>
    <row r="1567" ht="28.5" customHeight="1">
      <c r="A1567" s="197"/>
      <c r="B1567" s="198"/>
      <c r="C1567" s="199"/>
      <c r="D1567" s="198"/>
      <c r="E1567" s="198"/>
      <c r="F1567" s="125"/>
      <c r="G1567" s="200"/>
      <c r="H1567" s="126"/>
      <c r="I1567" s="126"/>
      <c r="J1567" s="198"/>
      <c r="K1567" s="126"/>
      <c r="L1567" s="126"/>
      <c r="M1567" s="126"/>
      <c r="N1567" s="126"/>
      <c r="O1567" s="126"/>
      <c r="P1567" s="126"/>
      <c r="Q1567" s="138"/>
      <c r="R1567" s="138"/>
      <c r="S1567" s="138"/>
      <c r="T1567" s="138"/>
      <c r="U1567" s="138"/>
      <c r="V1567" s="138"/>
      <c r="W1567" s="138"/>
      <c r="X1567" s="138"/>
      <c r="Y1567" s="138"/>
      <c r="Z1567" s="138"/>
      <c r="AA1567" s="138"/>
      <c r="AB1567" s="138"/>
      <c r="AC1567" s="138"/>
      <c r="AD1567" s="138"/>
      <c r="AE1567" s="138"/>
      <c r="AF1567" s="138"/>
      <c r="AG1567" s="138"/>
      <c r="AH1567" s="138"/>
      <c r="AI1567" s="138"/>
      <c r="AJ1567" s="138"/>
    </row>
    <row r="1568" ht="28.5" customHeight="1">
      <c r="A1568" s="197"/>
      <c r="B1568" s="198"/>
      <c r="C1568" s="199"/>
      <c r="D1568" s="198"/>
      <c r="E1568" s="198"/>
      <c r="F1568" s="125"/>
      <c r="G1568" s="200"/>
      <c r="H1568" s="126"/>
      <c r="I1568" s="126"/>
      <c r="J1568" s="198"/>
      <c r="K1568" s="126"/>
      <c r="L1568" s="126"/>
      <c r="M1568" s="126"/>
      <c r="N1568" s="126"/>
      <c r="O1568" s="126"/>
      <c r="P1568" s="126"/>
      <c r="Q1568" s="138"/>
      <c r="R1568" s="138"/>
      <c r="S1568" s="138"/>
      <c r="T1568" s="138"/>
      <c r="U1568" s="138"/>
      <c r="V1568" s="138"/>
      <c r="W1568" s="138"/>
      <c r="X1568" s="138"/>
      <c r="Y1568" s="138"/>
      <c r="Z1568" s="138"/>
      <c r="AA1568" s="138"/>
      <c r="AB1568" s="138"/>
      <c r="AC1568" s="138"/>
      <c r="AD1568" s="138"/>
      <c r="AE1568" s="138"/>
      <c r="AF1568" s="138"/>
      <c r="AG1568" s="138"/>
      <c r="AH1568" s="138"/>
      <c r="AI1568" s="138"/>
      <c r="AJ1568" s="138"/>
    </row>
    <row r="1569" ht="28.5" customHeight="1">
      <c r="A1569" s="197"/>
      <c r="B1569" s="198"/>
      <c r="C1569" s="199"/>
      <c r="D1569" s="198"/>
      <c r="E1569" s="198"/>
      <c r="F1569" s="125"/>
      <c r="G1569" s="200"/>
      <c r="H1569" s="126"/>
      <c r="I1569" s="126"/>
      <c r="J1569" s="198"/>
      <c r="K1569" s="126"/>
      <c r="L1569" s="126"/>
      <c r="M1569" s="126"/>
      <c r="N1569" s="126"/>
      <c r="O1569" s="126"/>
      <c r="P1569" s="126"/>
      <c r="Q1569" s="138"/>
      <c r="R1569" s="138"/>
      <c r="S1569" s="138"/>
      <c r="T1569" s="138"/>
      <c r="U1569" s="138"/>
      <c r="V1569" s="138"/>
      <c r="W1569" s="138"/>
      <c r="X1569" s="138"/>
      <c r="Y1569" s="138"/>
      <c r="Z1569" s="138"/>
      <c r="AA1569" s="138"/>
      <c r="AB1569" s="138"/>
      <c r="AC1569" s="138"/>
      <c r="AD1569" s="138"/>
      <c r="AE1569" s="138"/>
      <c r="AF1569" s="138"/>
      <c r="AG1569" s="138"/>
      <c r="AH1569" s="138"/>
      <c r="AI1569" s="138"/>
      <c r="AJ1569" s="138"/>
    </row>
    <row r="1570" ht="28.5" customHeight="1">
      <c r="A1570" s="197"/>
      <c r="B1570" s="198"/>
      <c r="C1570" s="199"/>
      <c r="D1570" s="198"/>
      <c r="E1570" s="198"/>
      <c r="F1570" s="125"/>
      <c r="G1570" s="200"/>
      <c r="H1570" s="126"/>
      <c r="I1570" s="126"/>
      <c r="J1570" s="198"/>
      <c r="K1570" s="126"/>
      <c r="L1570" s="126"/>
      <c r="M1570" s="126"/>
      <c r="N1570" s="126"/>
      <c r="O1570" s="126"/>
      <c r="P1570" s="126"/>
      <c r="Q1570" s="138"/>
      <c r="R1570" s="138"/>
      <c r="S1570" s="138"/>
      <c r="T1570" s="138"/>
      <c r="U1570" s="138"/>
      <c r="V1570" s="138"/>
      <c r="W1570" s="138"/>
      <c r="X1570" s="138"/>
      <c r="Y1570" s="138"/>
      <c r="Z1570" s="138"/>
      <c r="AA1570" s="138"/>
      <c r="AB1570" s="138"/>
      <c r="AC1570" s="138"/>
      <c r="AD1570" s="138"/>
      <c r="AE1570" s="138"/>
      <c r="AF1570" s="138"/>
      <c r="AG1570" s="138"/>
      <c r="AH1570" s="138"/>
      <c r="AI1570" s="138"/>
      <c r="AJ1570" s="138"/>
    </row>
    <row r="1571" ht="28.5" customHeight="1">
      <c r="A1571" s="197"/>
      <c r="B1571" s="198"/>
      <c r="C1571" s="199"/>
      <c r="D1571" s="198"/>
      <c r="E1571" s="198"/>
      <c r="F1571" s="125"/>
      <c r="G1571" s="200"/>
      <c r="H1571" s="126"/>
      <c r="I1571" s="126"/>
      <c r="J1571" s="198"/>
      <c r="K1571" s="126"/>
      <c r="L1571" s="126"/>
      <c r="M1571" s="126"/>
      <c r="N1571" s="126"/>
      <c r="O1571" s="126"/>
      <c r="P1571" s="126"/>
      <c r="Q1571" s="138"/>
      <c r="R1571" s="138"/>
      <c r="S1571" s="138"/>
      <c r="T1571" s="138"/>
      <c r="U1571" s="138"/>
      <c r="V1571" s="138"/>
      <c r="W1571" s="138"/>
      <c r="X1571" s="138"/>
      <c r="Y1571" s="138"/>
      <c r="Z1571" s="138"/>
      <c r="AA1571" s="138"/>
      <c r="AB1571" s="138"/>
      <c r="AC1571" s="138"/>
      <c r="AD1571" s="138"/>
      <c r="AE1571" s="138"/>
      <c r="AF1571" s="138"/>
      <c r="AG1571" s="138"/>
      <c r="AH1571" s="138"/>
      <c r="AI1571" s="138"/>
      <c r="AJ1571" s="138"/>
    </row>
    <row r="1572" ht="28.5" customHeight="1">
      <c r="A1572" s="197"/>
      <c r="B1572" s="198"/>
      <c r="C1572" s="199"/>
      <c r="D1572" s="198"/>
      <c r="E1572" s="198"/>
      <c r="F1572" s="125"/>
      <c r="G1572" s="200"/>
      <c r="H1572" s="126"/>
      <c r="I1572" s="126"/>
      <c r="J1572" s="198"/>
      <c r="K1572" s="126"/>
      <c r="L1572" s="126"/>
      <c r="M1572" s="126"/>
      <c r="N1572" s="126"/>
      <c r="O1572" s="126"/>
      <c r="P1572" s="126"/>
      <c r="Q1572" s="138"/>
      <c r="R1572" s="138"/>
      <c r="S1572" s="138"/>
      <c r="T1572" s="138"/>
      <c r="U1572" s="138"/>
      <c r="V1572" s="138"/>
      <c r="W1572" s="138"/>
      <c r="X1572" s="138"/>
      <c r="Y1572" s="138"/>
      <c r="Z1572" s="138"/>
      <c r="AA1572" s="138"/>
      <c r="AB1572" s="138"/>
      <c r="AC1572" s="138"/>
      <c r="AD1572" s="138"/>
      <c r="AE1572" s="138"/>
      <c r="AF1572" s="138"/>
      <c r="AG1572" s="138"/>
      <c r="AH1572" s="138"/>
      <c r="AI1572" s="138"/>
      <c r="AJ1572" s="138"/>
    </row>
    <row r="1573" ht="28.5" customHeight="1">
      <c r="A1573" s="197"/>
      <c r="B1573" s="198"/>
      <c r="C1573" s="199"/>
      <c r="D1573" s="198"/>
      <c r="E1573" s="198"/>
      <c r="F1573" s="125"/>
      <c r="G1573" s="200"/>
      <c r="H1573" s="126"/>
      <c r="I1573" s="126"/>
      <c r="J1573" s="198"/>
      <c r="K1573" s="126"/>
      <c r="L1573" s="126"/>
      <c r="M1573" s="126"/>
      <c r="N1573" s="126"/>
      <c r="O1573" s="126"/>
      <c r="P1573" s="126"/>
      <c r="Q1573" s="138"/>
      <c r="R1573" s="138"/>
      <c r="S1573" s="138"/>
      <c r="T1573" s="138"/>
      <c r="U1573" s="138"/>
      <c r="V1573" s="138"/>
      <c r="W1573" s="138"/>
      <c r="X1573" s="138"/>
      <c r="Y1573" s="138"/>
      <c r="Z1573" s="138"/>
      <c r="AA1573" s="138"/>
      <c r="AB1573" s="138"/>
      <c r="AC1573" s="138"/>
      <c r="AD1573" s="138"/>
      <c r="AE1573" s="138"/>
      <c r="AF1573" s="138"/>
      <c r="AG1573" s="138"/>
      <c r="AH1573" s="138"/>
      <c r="AI1573" s="138"/>
      <c r="AJ1573" s="138"/>
    </row>
    <row r="1574" ht="28.5" customHeight="1">
      <c r="A1574" s="197"/>
      <c r="B1574" s="198"/>
      <c r="C1574" s="199"/>
      <c r="D1574" s="198"/>
      <c r="E1574" s="198"/>
      <c r="F1574" s="125"/>
      <c r="G1574" s="200"/>
      <c r="H1574" s="126"/>
      <c r="I1574" s="126"/>
      <c r="J1574" s="198"/>
      <c r="K1574" s="126"/>
      <c r="L1574" s="126"/>
      <c r="M1574" s="126"/>
      <c r="N1574" s="126"/>
      <c r="O1574" s="126"/>
      <c r="P1574" s="126"/>
      <c r="Q1574" s="138"/>
      <c r="R1574" s="138"/>
      <c r="S1574" s="138"/>
      <c r="T1574" s="138"/>
      <c r="U1574" s="138"/>
      <c r="V1574" s="138"/>
      <c r="W1574" s="138"/>
      <c r="X1574" s="138"/>
      <c r="Y1574" s="138"/>
      <c r="Z1574" s="138"/>
      <c r="AA1574" s="138"/>
      <c r="AB1574" s="138"/>
      <c r="AC1574" s="138"/>
      <c r="AD1574" s="138"/>
      <c r="AE1574" s="138"/>
      <c r="AF1574" s="138"/>
      <c r="AG1574" s="138"/>
      <c r="AH1574" s="138"/>
      <c r="AI1574" s="138"/>
      <c r="AJ1574" s="138"/>
    </row>
    <row r="1575" ht="28.5" customHeight="1">
      <c r="A1575" s="197"/>
      <c r="B1575" s="198"/>
      <c r="C1575" s="199"/>
      <c r="D1575" s="198"/>
      <c r="E1575" s="198"/>
      <c r="F1575" s="125"/>
      <c r="G1575" s="200"/>
      <c r="H1575" s="126"/>
      <c r="I1575" s="126"/>
      <c r="J1575" s="198"/>
      <c r="K1575" s="126"/>
      <c r="L1575" s="126"/>
      <c r="M1575" s="126"/>
      <c r="N1575" s="126"/>
      <c r="O1575" s="126"/>
      <c r="P1575" s="126"/>
      <c r="Q1575" s="138"/>
      <c r="R1575" s="138"/>
      <c r="S1575" s="138"/>
      <c r="T1575" s="138"/>
      <c r="U1575" s="138"/>
      <c r="V1575" s="138"/>
      <c r="W1575" s="138"/>
      <c r="X1575" s="138"/>
      <c r="Y1575" s="138"/>
      <c r="Z1575" s="138"/>
      <c r="AA1575" s="138"/>
      <c r="AB1575" s="138"/>
      <c r="AC1575" s="138"/>
      <c r="AD1575" s="138"/>
      <c r="AE1575" s="138"/>
      <c r="AF1575" s="138"/>
      <c r="AG1575" s="138"/>
      <c r="AH1575" s="138"/>
      <c r="AI1575" s="138"/>
      <c r="AJ1575" s="138"/>
    </row>
    <row r="1576" ht="28.5" customHeight="1">
      <c r="A1576" s="197"/>
      <c r="B1576" s="198"/>
      <c r="C1576" s="199"/>
      <c r="D1576" s="198"/>
      <c r="E1576" s="198"/>
      <c r="F1576" s="125"/>
      <c r="G1576" s="200"/>
      <c r="H1576" s="126"/>
      <c r="I1576" s="126"/>
      <c r="J1576" s="198"/>
      <c r="K1576" s="126"/>
      <c r="L1576" s="126"/>
      <c r="M1576" s="126"/>
      <c r="N1576" s="126"/>
      <c r="O1576" s="126"/>
      <c r="P1576" s="126"/>
      <c r="Q1576" s="138"/>
      <c r="R1576" s="138"/>
      <c r="S1576" s="138"/>
      <c r="T1576" s="138"/>
      <c r="U1576" s="138"/>
      <c r="V1576" s="138"/>
      <c r="W1576" s="138"/>
      <c r="X1576" s="138"/>
      <c r="Y1576" s="138"/>
      <c r="Z1576" s="138"/>
      <c r="AA1576" s="138"/>
      <c r="AB1576" s="138"/>
      <c r="AC1576" s="138"/>
      <c r="AD1576" s="138"/>
      <c r="AE1576" s="138"/>
      <c r="AF1576" s="138"/>
      <c r="AG1576" s="138"/>
      <c r="AH1576" s="138"/>
      <c r="AI1576" s="138"/>
      <c r="AJ1576" s="138"/>
    </row>
    <row r="1577" ht="28.5" customHeight="1">
      <c r="A1577" s="197"/>
      <c r="B1577" s="198"/>
      <c r="C1577" s="199"/>
      <c r="D1577" s="198"/>
      <c r="E1577" s="198"/>
      <c r="F1577" s="125"/>
      <c r="G1577" s="200"/>
      <c r="H1577" s="126"/>
      <c r="I1577" s="126"/>
      <c r="J1577" s="198"/>
      <c r="K1577" s="126"/>
      <c r="L1577" s="126"/>
      <c r="M1577" s="126"/>
      <c r="N1577" s="126"/>
      <c r="O1577" s="126"/>
      <c r="P1577" s="126"/>
      <c r="Q1577" s="138"/>
      <c r="R1577" s="138"/>
      <c r="S1577" s="138"/>
      <c r="T1577" s="138"/>
      <c r="U1577" s="138"/>
      <c r="V1577" s="138"/>
      <c r="W1577" s="138"/>
      <c r="X1577" s="138"/>
      <c r="Y1577" s="138"/>
      <c r="Z1577" s="138"/>
      <c r="AA1577" s="138"/>
      <c r="AB1577" s="138"/>
      <c r="AC1577" s="138"/>
      <c r="AD1577" s="138"/>
      <c r="AE1577" s="138"/>
      <c r="AF1577" s="138"/>
      <c r="AG1577" s="138"/>
      <c r="AH1577" s="138"/>
      <c r="AI1577" s="138"/>
      <c r="AJ1577" s="138"/>
    </row>
    <row r="1578" ht="28.5" customHeight="1">
      <c r="A1578" s="197"/>
      <c r="B1578" s="198"/>
      <c r="C1578" s="199"/>
      <c r="D1578" s="198"/>
      <c r="E1578" s="198"/>
      <c r="F1578" s="125"/>
      <c r="G1578" s="200"/>
      <c r="H1578" s="126"/>
      <c r="I1578" s="126"/>
      <c r="J1578" s="198"/>
      <c r="K1578" s="126"/>
      <c r="L1578" s="126"/>
      <c r="M1578" s="126"/>
      <c r="N1578" s="126"/>
      <c r="O1578" s="126"/>
      <c r="P1578" s="126"/>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row>
    <row r="1579" ht="28.5" customHeight="1">
      <c r="A1579" s="197"/>
      <c r="B1579" s="198"/>
      <c r="C1579" s="199"/>
      <c r="D1579" s="198"/>
      <c r="E1579" s="198"/>
      <c r="F1579" s="125"/>
      <c r="G1579" s="200"/>
      <c r="H1579" s="126"/>
      <c r="I1579" s="126"/>
      <c r="J1579" s="198"/>
      <c r="K1579" s="126"/>
      <c r="L1579" s="126"/>
      <c r="M1579" s="126"/>
      <c r="N1579" s="126"/>
      <c r="O1579" s="126"/>
      <c r="P1579" s="126"/>
      <c r="Q1579" s="138"/>
      <c r="R1579" s="138"/>
      <c r="S1579" s="138"/>
      <c r="T1579" s="138"/>
      <c r="U1579" s="138"/>
      <c r="V1579" s="138"/>
      <c r="W1579" s="138"/>
      <c r="X1579" s="138"/>
      <c r="Y1579" s="138"/>
      <c r="Z1579" s="138"/>
      <c r="AA1579" s="138"/>
      <c r="AB1579" s="138"/>
      <c r="AC1579" s="138"/>
      <c r="AD1579" s="138"/>
      <c r="AE1579" s="138"/>
      <c r="AF1579" s="138"/>
      <c r="AG1579" s="138"/>
      <c r="AH1579" s="138"/>
      <c r="AI1579" s="138"/>
      <c r="AJ1579" s="138"/>
    </row>
    <row r="1580" ht="28.5" customHeight="1">
      <c r="A1580" s="197"/>
      <c r="B1580" s="198"/>
      <c r="C1580" s="199"/>
      <c r="D1580" s="198"/>
      <c r="E1580" s="198"/>
      <c r="F1580" s="125"/>
      <c r="G1580" s="200"/>
      <c r="H1580" s="126"/>
      <c r="I1580" s="126"/>
      <c r="J1580" s="198"/>
      <c r="K1580" s="126"/>
      <c r="L1580" s="126"/>
      <c r="M1580" s="126"/>
      <c r="N1580" s="126"/>
      <c r="O1580" s="126"/>
      <c r="P1580" s="126"/>
      <c r="Q1580" s="138"/>
      <c r="R1580" s="138"/>
      <c r="S1580" s="138"/>
      <c r="T1580" s="138"/>
      <c r="U1580" s="138"/>
      <c r="V1580" s="138"/>
      <c r="W1580" s="138"/>
      <c r="X1580" s="138"/>
      <c r="Y1580" s="138"/>
      <c r="Z1580" s="138"/>
      <c r="AA1580" s="138"/>
      <c r="AB1580" s="138"/>
      <c r="AC1580" s="138"/>
      <c r="AD1580" s="138"/>
      <c r="AE1580" s="138"/>
      <c r="AF1580" s="138"/>
      <c r="AG1580" s="138"/>
      <c r="AH1580" s="138"/>
      <c r="AI1580" s="138"/>
      <c r="AJ1580" s="138"/>
    </row>
    <row r="1581" ht="28.5" customHeight="1">
      <c r="A1581" s="197"/>
      <c r="B1581" s="198"/>
      <c r="C1581" s="199"/>
      <c r="D1581" s="198"/>
      <c r="E1581" s="198"/>
      <c r="F1581" s="125"/>
      <c r="G1581" s="200"/>
      <c r="H1581" s="126"/>
      <c r="I1581" s="126"/>
      <c r="J1581" s="198"/>
      <c r="K1581" s="126"/>
      <c r="L1581" s="126"/>
      <c r="M1581" s="126"/>
      <c r="N1581" s="126"/>
      <c r="O1581" s="126"/>
      <c r="P1581" s="126"/>
      <c r="Q1581" s="138"/>
      <c r="R1581" s="138"/>
      <c r="S1581" s="138"/>
      <c r="T1581" s="138"/>
      <c r="U1581" s="138"/>
      <c r="V1581" s="138"/>
      <c r="W1581" s="138"/>
      <c r="X1581" s="138"/>
      <c r="Y1581" s="138"/>
      <c r="Z1581" s="138"/>
      <c r="AA1581" s="138"/>
      <c r="AB1581" s="138"/>
      <c r="AC1581" s="138"/>
      <c r="AD1581" s="138"/>
      <c r="AE1581" s="138"/>
      <c r="AF1581" s="138"/>
      <c r="AG1581" s="138"/>
      <c r="AH1581" s="138"/>
      <c r="AI1581" s="138"/>
      <c r="AJ1581" s="138"/>
    </row>
    <row r="1582" ht="28.5" customHeight="1">
      <c r="A1582" s="197"/>
      <c r="B1582" s="198"/>
      <c r="C1582" s="199"/>
      <c r="D1582" s="198"/>
      <c r="E1582" s="198"/>
      <c r="F1582" s="125"/>
      <c r="G1582" s="200"/>
      <c r="H1582" s="126"/>
      <c r="I1582" s="126"/>
      <c r="J1582" s="198"/>
      <c r="K1582" s="126"/>
      <c r="L1582" s="126"/>
      <c r="M1582" s="126"/>
      <c r="N1582" s="126"/>
      <c r="O1582" s="126"/>
      <c r="P1582" s="126"/>
      <c r="Q1582" s="138"/>
      <c r="R1582" s="138"/>
      <c r="S1582" s="138"/>
      <c r="T1582" s="138"/>
      <c r="U1582" s="138"/>
      <c r="V1582" s="138"/>
      <c r="W1582" s="138"/>
      <c r="X1582" s="138"/>
      <c r="Y1582" s="138"/>
      <c r="Z1582" s="138"/>
      <c r="AA1582" s="138"/>
      <c r="AB1582" s="138"/>
      <c r="AC1582" s="138"/>
      <c r="AD1582" s="138"/>
      <c r="AE1582" s="138"/>
      <c r="AF1582" s="138"/>
      <c r="AG1582" s="138"/>
      <c r="AH1582" s="138"/>
      <c r="AI1582" s="138"/>
      <c r="AJ1582" s="138"/>
    </row>
    <row r="1583" ht="28.5" customHeight="1">
      <c r="A1583" s="197"/>
      <c r="B1583" s="198"/>
      <c r="C1583" s="199"/>
      <c r="D1583" s="198"/>
      <c r="E1583" s="198"/>
      <c r="F1583" s="125"/>
      <c r="G1583" s="200"/>
      <c r="H1583" s="126"/>
      <c r="I1583" s="126"/>
      <c r="J1583" s="198"/>
      <c r="K1583" s="126"/>
      <c r="L1583" s="126"/>
      <c r="M1583" s="126"/>
      <c r="N1583" s="126"/>
      <c r="O1583" s="126"/>
      <c r="P1583" s="126"/>
      <c r="Q1583" s="138"/>
      <c r="R1583" s="138"/>
      <c r="S1583" s="138"/>
      <c r="T1583" s="138"/>
      <c r="U1583" s="138"/>
      <c r="V1583" s="138"/>
      <c r="W1583" s="138"/>
      <c r="X1583" s="138"/>
      <c r="Y1583" s="138"/>
      <c r="Z1583" s="138"/>
      <c r="AA1583" s="138"/>
      <c r="AB1583" s="138"/>
      <c r="AC1583" s="138"/>
      <c r="AD1583" s="138"/>
      <c r="AE1583" s="138"/>
      <c r="AF1583" s="138"/>
      <c r="AG1583" s="138"/>
      <c r="AH1583" s="138"/>
      <c r="AI1583" s="138"/>
      <c r="AJ1583" s="138"/>
    </row>
    <row r="1584" ht="28.5" customHeight="1">
      <c r="A1584" s="197"/>
      <c r="B1584" s="198"/>
      <c r="C1584" s="199"/>
      <c r="D1584" s="198"/>
      <c r="E1584" s="198"/>
      <c r="F1584" s="125"/>
      <c r="G1584" s="200"/>
      <c r="H1584" s="126"/>
      <c r="I1584" s="126"/>
      <c r="J1584" s="198"/>
      <c r="K1584" s="126"/>
      <c r="L1584" s="126"/>
      <c r="M1584" s="126"/>
      <c r="N1584" s="126"/>
      <c r="O1584" s="126"/>
      <c r="P1584" s="126"/>
      <c r="Q1584" s="138"/>
      <c r="R1584" s="138"/>
      <c r="S1584" s="138"/>
      <c r="T1584" s="138"/>
      <c r="U1584" s="138"/>
      <c r="V1584" s="138"/>
      <c r="W1584" s="138"/>
      <c r="X1584" s="138"/>
      <c r="Y1584" s="138"/>
      <c r="Z1584" s="138"/>
      <c r="AA1584" s="138"/>
      <c r="AB1584" s="138"/>
      <c r="AC1584" s="138"/>
      <c r="AD1584" s="138"/>
      <c r="AE1584" s="138"/>
      <c r="AF1584" s="138"/>
      <c r="AG1584" s="138"/>
      <c r="AH1584" s="138"/>
      <c r="AI1584" s="138"/>
      <c r="AJ1584" s="138"/>
    </row>
    <row r="1585" ht="28.5" customHeight="1">
      <c r="A1585" s="197"/>
      <c r="B1585" s="198"/>
      <c r="C1585" s="199"/>
      <c r="D1585" s="198"/>
      <c r="E1585" s="198"/>
      <c r="F1585" s="125"/>
      <c r="G1585" s="200"/>
      <c r="H1585" s="126"/>
      <c r="I1585" s="126"/>
      <c r="J1585" s="198"/>
      <c r="K1585" s="126"/>
      <c r="L1585" s="126"/>
      <c r="M1585" s="126"/>
      <c r="N1585" s="126"/>
      <c r="O1585" s="126"/>
      <c r="P1585" s="126"/>
      <c r="Q1585" s="138"/>
      <c r="R1585" s="138"/>
      <c r="S1585" s="138"/>
      <c r="T1585" s="138"/>
      <c r="U1585" s="138"/>
      <c r="V1585" s="138"/>
      <c r="W1585" s="138"/>
      <c r="X1585" s="138"/>
      <c r="Y1585" s="138"/>
      <c r="Z1585" s="138"/>
      <c r="AA1585" s="138"/>
      <c r="AB1585" s="138"/>
      <c r="AC1585" s="138"/>
      <c r="AD1585" s="138"/>
      <c r="AE1585" s="138"/>
      <c r="AF1585" s="138"/>
      <c r="AG1585" s="138"/>
      <c r="AH1585" s="138"/>
      <c r="AI1585" s="138"/>
      <c r="AJ1585" s="138"/>
    </row>
    <row r="1586" ht="28.5" customHeight="1">
      <c r="A1586" s="197"/>
      <c r="B1586" s="198"/>
      <c r="C1586" s="199"/>
      <c r="D1586" s="198"/>
      <c r="E1586" s="198"/>
      <c r="F1586" s="125"/>
      <c r="G1586" s="200"/>
      <c r="H1586" s="126"/>
      <c r="I1586" s="126"/>
      <c r="J1586" s="198"/>
      <c r="K1586" s="126"/>
      <c r="L1586" s="126"/>
      <c r="M1586" s="126"/>
      <c r="N1586" s="126"/>
      <c r="O1586" s="126"/>
      <c r="P1586" s="126"/>
      <c r="Q1586" s="138"/>
      <c r="R1586" s="138"/>
      <c r="S1586" s="138"/>
      <c r="T1586" s="138"/>
      <c r="U1586" s="138"/>
      <c r="V1586" s="138"/>
      <c r="W1586" s="138"/>
      <c r="X1586" s="138"/>
      <c r="Y1586" s="138"/>
      <c r="Z1586" s="138"/>
      <c r="AA1586" s="138"/>
      <c r="AB1586" s="138"/>
      <c r="AC1586" s="138"/>
      <c r="AD1586" s="138"/>
      <c r="AE1586" s="138"/>
      <c r="AF1586" s="138"/>
      <c r="AG1586" s="138"/>
      <c r="AH1586" s="138"/>
      <c r="AI1586" s="138"/>
      <c r="AJ1586" s="138"/>
    </row>
    <row r="1587" ht="28.5" customHeight="1">
      <c r="A1587" s="197"/>
      <c r="B1587" s="198"/>
      <c r="C1587" s="199"/>
      <c r="D1587" s="198"/>
      <c r="E1587" s="198"/>
      <c r="F1587" s="125"/>
      <c r="G1587" s="200"/>
      <c r="H1587" s="126"/>
      <c r="I1587" s="126"/>
      <c r="J1587" s="198"/>
      <c r="K1587" s="126"/>
      <c r="L1587" s="126"/>
      <c r="M1587" s="126"/>
      <c r="N1587" s="126"/>
      <c r="O1587" s="126"/>
      <c r="P1587" s="126"/>
      <c r="Q1587" s="138"/>
      <c r="R1587" s="138"/>
      <c r="S1587" s="138"/>
      <c r="T1587" s="138"/>
      <c r="U1587" s="138"/>
      <c r="V1587" s="138"/>
      <c r="W1587" s="138"/>
      <c r="X1587" s="138"/>
      <c r="Y1587" s="138"/>
      <c r="Z1587" s="138"/>
      <c r="AA1587" s="138"/>
      <c r="AB1587" s="138"/>
      <c r="AC1587" s="138"/>
      <c r="AD1587" s="138"/>
      <c r="AE1587" s="138"/>
      <c r="AF1587" s="138"/>
      <c r="AG1587" s="138"/>
      <c r="AH1587" s="138"/>
      <c r="AI1587" s="138"/>
      <c r="AJ1587" s="138"/>
    </row>
    <row r="1588" ht="28.5" customHeight="1">
      <c r="A1588" s="197"/>
      <c r="B1588" s="198"/>
      <c r="C1588" s="199"/>
      <c r="D1588" s="198"/>
      <c r="E1588" s="198"/>
      <c r="F1588" s="125"/>
      <c r="G1588" s="200"/>
      <c r="H1588" s="126"/>
      <c r="I1588" s="126"/>
      <c r="J1588" s="198"/>
      <c r="K1588" s="126"/>
      <c r="L1588" s="126"/>
      <c r="M1588" s="126"/>
      <c r="N1588" s="126"/>
      <c r="O1588" s="126"/>
      <c r="P1588" s="126"/>
      <c r="Q1588" s="138"/>
      <c r="R1588" s="138"/>
      <c r="S1588" s="138"/>
      <c r="T1588" s="138"/>
      <c r="U1588" s="138"/>
      <c r="V1588" s="138"/>
      <c r="W1588" s="138"/>
      <c r="X1588" s="138"/>
      <c r="Y1588" s="138"/>
      <c r="Z1588" s="138"/>
      <c r="AA1588" s="138"/>
      <c r="AB1588" s="138"/>
      <c r="AC1588" s="138"/>
      <c r="AD1588" s="138"/>
      <c r="AE1588" s="138"/>
      <c r="AF1588" s="138"/>
      <c r="AG1588" s="138"/>
      <c r="AH1588" s="138"/>
      <c r="AI1588" s="138"/>
      <c r="AJ1588" s="138"/>
    </row>
    <row r="1589" ht="28.5" customHeight="1">
      <c r="A1589" s="197"/>
      <c r="B1589" s="198"/>
      <c r="C1589" s="199"/>
      <c r="D1589" s="198"/>
      <c r="E1589" s="198"/>
      <c r="F1589" s="125"/>
      <c r="G1589" s="200"/>
      <c r="H1589" s="126"/>
      <c r="I1589" s="126"/>
      <c r="J1589" s="198"/>
      <c r="K1589" s="126"/>
      <c r="L1589" s="126"/>
      <c r="M1589" s="126"/>
      <c r="N1589" s="126"/>
      <c r="O1589" s="126"/>
      <c r="P1589" s="126"/>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row>
    <row r="1590" ht="28.5" customHeight="1">
      <c r="A1590" s="197"/>
      <c r="B1590" s="198"/>
      <c r="C1590" s="199"/>
      <c r="D1590" s="198"/>
      <c r="E1590" s="198"/>
      <c r="F1590" s="125"/>
      <c r="G1590" s="200"/>
      <c r="H1590" s="126"/>
      <c r="I1590" s="126"/>
      <c r="J1590" s="198"/>
      <c r="K1590" s="126"/>
      <c r="L1590" s="126"/>
      <c r="M1590" s="126"/>
      <c r="N1590" s="126"/>
      <c r="O1590" s="126"/>
      <c r="P1590" s="126"/>
      <c r="Q1590" s="138"/>
      <c r="R1590" s="138"/>
      <c r="S1590" s="138"/>
      <c r="T1590" s="138"/>
      <c r="U1590" s="138"/>
      <c r="V1590" s="138"/>
      <c r="W1590" s="138"/>
      <c r="X1590" s="138"/>
      <c r="Y1590" s="138"/>
      <c r="Z1590" s="138"/>
      <c r="AA1590" s="138"/>
      <c r="AB1590" s="138"/>
      <c r="AC1590" s="138"/>
      <c r="AD1590" s="138"/>
      <c r="AE1590" s="138"/>
      <c r="AF1590" s="138"/>
      <c r="AG1590" s="138"/>
      <c r="AH1590" s="138"/>
      <c r="AI1590" s="138"/>
      <c r="AJ1590" s="138"/>
    </row>
    <row r="1591" ht="28.5" customHeight="1">
      <c r="A1591" s="197"/>
      <c r="B1591" s="198"/>
      <c r="C1591" s="199"/>
      <c r="D1591" s="198"/>
      <c r="E1591" s="198"/>
      <c r="F1591" s="125"/>
      <c r="G1591" s="200"/>
      <c r="H1591" s="126"/>
      <c r="I1591" s="126"/>
      <c r="J1591" s="198"/>
      <c r="K1591" s="126"/>
      <c r="L1591" s="126"/>
      <c r="M1591" s="126"/>
      <c r="N1591" s="126"/>
      <c r="O1591" s="126"/>
      <c r="P1591" s="126"/>
      <c r="Q1591" s="138"/>
      <c r="R1591" s="138"/>
      <c r="S1591" s="138"/>
      <c r="T1591" s="138"/>
      <c r="U1591" s="138"/>
      <c r="V1591" s="138"/>
      <c r="W1591" s="138"/>
      <c r="X1591" s="138"/>
      <c r="Y1591" s="138"/>
      <c r="Z1591" s="138"/>
      <c r="AA1591" s="138"/>
      <c r="AB1591" s="138"/>
      <c r="AC1591" s="138"/>
      <c r="AD1591" s="138"/>
      <c r="AE1591" s="138"/>
      <c r="AF1591" s="138"/>
      <c r="AG1591" s="138"/>
      <c r="AH1591" s="138"/>
      <c r="AI1591" s="138"/>
      <c r="AJ1591" s="138"/>
    </row>
    <row r="1592" ht="28.5" customHeight="1">
      <c r="A1592" s="197"/>
      <c r="B1592" s="198"/>
      <c r="C1592" s="199"/>
      <c r="D1592" s="198"/>
      <c r="E1592" s="198"/>
      <c r="F1592" s="125"/>
      <c r="G1592" s="200"/>
      <c r="H1592" s="126"/>
      <c r="I1592" s="126"/>
      <c r="J1592" s="198"/>
      <c r="K1592" s="126"/>
      <c r="L1592" s="126"/>
      <c r="M1592" s="126"/>
      <c r="N1592" s="126"/>
      <c r="O1592" s="126"/>
      <c r="P1592" s="126"/>
      <c r="Q1592" s="138"/>
      <c r="R1592" s="138"/>
      <c r="S1592" s="138"/>
      <c r="T1592" s="138"/>
      <c r="U1592" s="138"/>
      <c r="V1592" s="138"/>
      <c r="W1592" s="138"/>
      <c r="X1592" s="138"/>
      <c r="Y1592" s="138"/>
      <c r="Z1592" s="138"/>
      <c r="AA1592" s="138"/>
      <c r="AB1592" s="138"/>
      <c r="AC1592" s="138"/>
      <c r="AD1592" s="138"/>
      <c r="AE1592" s="138"/>
      <c r="AF1592" s="138"/>
      <c r="AG1592" s="138"/>
      <c r="AH1592" s="138"/>
      <c r="AI1592" s="138"/>
      <c r="AJ1592" s="138"/>
    </row>
    <row r="1593" ht="28.5" customHeight="1">
      <c r="A1593" s="197"/>
      <c r="B1593" s="198"/>
      <c r="C1593" s="199"/>
      <c r="D1593" s="198"/>
      <c r="E1593" s="198"/>
      <c r="F1593" s="125"/>
      <c r="G1593" s="200"/>
      <c r="H1593" s="126"/>
      <c r="I1593" s="126"/>
      <c r="J1593" s="198"/>
      <c r="K1593" s="126"/>
      <c r="L1593" s="126"/>
      <c r="M1593" s="126"/>
      <c r="N1593" s="126"/>
      <c r="O1593" s="126"/>
      <c r="P1593" s="126"/>
      <c r="Q1593" s="138"/>
      <c r="R1593" s="138"/>
      <c r="S1593" s="138"/>
      <c r="T1593" s="138"/>
      <c r="U1593" s="138"/>
      <c r="V1593" s="138"/>
      <c r="W1593" s="138"/>
      <c r="X1593" s="138"/>
      <c r="Y1593" s="138"/>
      <c r="Z1593" s="138"/>
      <c r="AA1593" s="138"/>
      <c r="AB1593" s="138"/>
      <c r="AC1593" s="138"/>
      <c r="AD1593" s="138"/>
      <c r="AE1593" s="138"/>
      <c r="AF1593" s="138"/>
      <c r="AG1593" s="138"/>
      <c r="AH1593" s="138"/>
      <c r="AI1593" s="138"/>
      <c r="AJ1593" s="138"/>
    </row>
    <row r="1594" ht="28.5" customHeight="1">
      <c r="A1594" s="197"/>
      <c r="B1594" s="198"/>
      <c r="C1594" s="199"/>
      <c r="D1594" s="198"/>
      <c r="E1594" s="198"/>
      <c r="F1594" s="125"/>
      <c r="G1594" s="200"/>
      <c r="H1594" s="126"/>
      <c r="I1594" s="126"/>
      <c r="J1594" s="198"/>
      <c r="K1594" s="126"/>
      <c r="L1594" s="126"/>
      <c r="M1594" s="126"/>
      <c r="N1594" s="126"/>
      <c r="O1594" s="126"/>
      <c r="P1594" s="126"/>
      <c r="Q1594" s="138"/>
      <c r="R1594" s="138"/>
      <c r="S1594" s="138"/>
      <c r="T1594" s="138"/>
      <c r="U1594" s="138"/>
      <c r="V1594" s="138"/>
      <c r="W1594" s="138"/>
      <c r="X1594" s="138"/>
      <c r="Y1594" s="138"/>
      <c r="Z1594" s="138"/>
      <c r="AA1594" s="138"/>
      <c r="AB1594" s="138"/>
      <c r="AC1594" s="138"/>
      <c r="AD1594" s="138"/>
      <c r="AE1594" s="138"/>
      <c r="AF1594" s="138"/>
      <c r="AG1594" s="138"/>
      <c r="AH1594" s="138"/>
      <c r="AI1594" s="138"/>
      <c r="AJ1594" s="138"/>
    </row>
    <row r="1595" ht="28.5" customHeight="1">
      <c r="A1595" s="197"/>
      <c r="B1595" s="198"/>
      <c r="C1595" s="199"/>
      <c r="D1595" s="198"/>
      <c r="E1595" s="198"/>
      <c r="F1595" s="125"/>
      <c r="G1595" s="200"/>
      <c r="H1595" s="126"/>
      <c r="I1595" s="126"/>
      <c r="J1595" s="198"/>
      <c r="K1595" s="126"/>
      <c r="L1595" s="126"/>
      <c r="M1595" s="126"/>
      <c r="N1595" s="126"/>
      <c r="O1595" s="126"/>
      <c r="P1595" s="126"/>
      <c r="Q1595" s="138"/>
      <c r="R1595" s="138"/>
      <c r="S1595" s="138"/>
      <c r="T1595" s="138"/>
      <c r="U1595" s="138"/>
      <c r="V1595" s="138"/>
      <c r="W1595" s="138"/>
      <c r="X1595" s="138"/>
      <c r="Y1595" s="138"/>
      <c r="Z1595" s="138"/>
      <c r="AA1595" s="138"/>
      <c r="AB1595" s="138"/>
      <c r="AC1595" s="138"/>
      <c r="AD1595" s="138"/>
      <c r="AE1595" s="138"/>
      <c r="AF1595" s="138"/>
      <c r="AG1595" s="138"/>
      <c r="AH1595" s="138"/>
      <c r="AI1595" s="138"/>
      <c r="AJ1595" s="138"/>
    </row>
    <row r="1596" ht="28.5" customHeight="1">
      <c r="A1596" s="197"/>
      <c r="B1596" s="198"/>
      <c r="C1596" s="199"/>
      <c r="D1596" s="198"/>
      <c r="E1596" s="198"/>
      <c r="F1596" s="125"/>
      <c r="G1596" s="200"/>
      <c r="H1596" s="126"/>
      <c r="I1596" s="126"/>
      <c r="J1596" s="198"/>
      <c r="K1596" s="126"/>
      <c r="L1596" s="126"/>
      <c r="M1596" s="126"/>
      <c r="N1596" s="126"/>
      <c r="O1596" s="126"/>
      <c r="P1596" s="126"/>
      <c r="Q1596" s="138"/>
      <c r="R1596" s="138"/>
      <c r="S1596" s="138"/>
      <c r="T1596" s="138"/>
      <c r="U1596" s="138"/>
      <c r="V1596" s="138"/>
      <c r="W1596" s="138"/>
      <c r="X1596" s="138"/>
      <c r="Y1596" s="138"/>
      <c r="Z1596" s="138"/>
      <c r="AA1596" s="138"/>
      <c r="AB1596" s="138"/>
      <c r="AC1596" s="138"/>
      <c r="AD1596" s="138"/>
      <c r="AE1596" s="138"/>
      <c r="AF1596" s="138"/>
      <c r="AG1596" s="138"/>
      <c r="AH1596" s="138"/>
      <c r="AI1596" s="138"/>
      <c r="AJ1596" s="138"/>
    </row>
    <row r="1597" ht="28.5" customHeight="1">
      <c r="A1597" s="197"/>
      <c r="B1597" s="198"/>
      <c r="C1597" s="199"/>
      <c r="D1597" s="198"/>
      <c r="E1597" s="198"/>
      <c r="F1597" s="125"/>
      <c r="G1597" s="200"/>
      <c r="H1597" s="126"/>
      <c r="I1597" s="126"/>
      <c r="J1597" s="198"/>
      <c r="K1597" s="126"/>
      <c r="L1597" s="126"/>
      <c r="M1597" s="126"/>
      <c r="N1597" s="126"/>
      <c r="O1597" s="126"/>
      <c r="P1597" s="126"/>
      <c r="Q1597" s="138"/>
      <c r="R1597" s="138"/>
      <c r="S1597" s="138"/>
      <c r="T1597" s="138"/>
      <c r="U1597" s="138"/>
      <c r="V1597" s="138"/>
      <c r="W1597" s="138"/>
      <c r="X1597" s="138"/>
      <c r="Y1597" s="138"/>
      <c r="Z1597" s="138"/>
      <c r="AA1597" s="138"/>
      <c r="AB1597" s="138"/>
      <c r="AC1597" s="138"/>
      <c r="AD1597" s="138"/>
      <c r="AE1597" s="138"/>
      <c r="AF1597" s="138"/>
      <c r="AG1597" s="138"/>
      <c r="AH1597" s="138"/>
      <c r="AI1597" s="138"/>
      <c r="AJ1597" s="138"/>
    </row>
    <row r="1598" ht="28.5" customHeight="1">
      <c r="A1598" s="197"/>
      <c r="B1598" s="198"/>
      <c r="C1598" s="199"/>
      <c r="D1598" s="198"/>
      <c r="E1598" s="198"/>
      <c r="F1598" s="125"/>
      <c r="G1598" s="200"/>
      <c r="H1598" s="126"/>
      <c r="I1598" s="126"/>
      <c r="J1598" s="198"/>
      <c r="K1598" s="126"/>
      <c r="L1598" s="126"/>
      <c r="M1598" s="126"/>
      <c r="N1598" s="126"/>
      <c r="O1598" s="126"/>
      <c r="P1598" s="126"/>
      <c r="Q1598" s="138"/>
      <c r="R1598" s="138"/>
      <c r="S1598" s="138"/>
      <c r="T1598" s="138"/>
      <c r="U1598" s="138"/>
      <c r="V1598" s="138"/>
      <c r="W1598" s="138"/>
      <c r="X1598" s="138"/>
      <c r="Y1598" s="138"/>
      <c r="Z1598" s="138"/>
      <c r="AA1598" s="138"/>
      <c r="AB1598" s="138"/>
      <c r="AC1598" s="138"/>
      <c r="AD1598" s="138"/>
      <c r="AE1598" s="138"/>
      <c r="AF1598" s="138"/>
      <c r="AG1598" s="138"/>
      <c r="AH1598" s="138"/>
      <c r="AI1598" s="138"/>
      <c r="AJ1598" s="138"/>
    </row>
    <row r="1599" ht="28.5" customHeight="1">
      <c r="A1599" s="197"/>
      <c r="B1599" s="198"/>
      <c r="C1599" s="199"/>
      <c r="D1599" s="198"/>
      <c r="E1599" s="198"/>
      <c r="F1599" s="125"/>
      <c r="G1599" s="200"/>
      <c r="H1599" s="126"/>
      <c r="I1599" s="126"/>
      <c r="J1599" s="198"/>
      <c r="K1599" s="126"/>
      <c r="L1599" s="126"/>
      <c r="M1599" s="126"/>
      <c r="N1599" s="126"/>
      <c r="O1599" s="126"/>
      <c r="P1599" s="126"/>
      <c r="Q1599" s="138"/>
      <c r="R1599" s="138"/>
      <c r="S1599" s="138"/>
      <c r="T1599" s="138"/>
      <c r="U1599" s="138"/>
      <c r="V1599" s="138"/>
      <c r="W1599" s="138"/>
      <c r="X1599" s="138"/>
      <c r="Y1599" s="138"/>
      <c r="Z1599" s="138"/>
      <c r="AA1599" s="138"/>
      <c r="AB1599" s="138"/>
      <c r="AC1599" s="138"/>
      <c r="AD1599" s="138"/>
      <c r="AE1599" s="138"/>
      <c r="AF1599" s="138"/>
      <c r="AG1599" s="138"/>
      <c r="AH1599" s="138"/>
      <c r="AI1599" s="138"/>
      <c r="AJ1599" s="138"/>
    </row>
    <row r="1600" ht="28.5" customHeight="1">
      <c r="A1600" s="197"/>
      <c r="B1600" s="198"/>
      <c r="C1600" s="199"/>
      <c r="D1600" s="198"/>
      <c r="E1600" s="198"/>
      <c r="F1600" s="125"/>
      <c r="G1600" s="200"/>
      <c r="H1600" s="126"/>
      <c r="I1600" s="126"/>
      <c r="J1600" s="198"/>
      <c r="K1600" s="126"/>
      <c r="L1600" s="126"/>
      <c r="M1600" s="126"/>
      <c r="N1600" s="126"/>
      <c r="O1600" s="126"/>
      <c r="P1600" s="126"/>
      <c r="Q1600" s="138"/>
      <c r="R1600" s="138"/>
      <c r="S1600" s="138"/>
      <c r="T1600" s="138"/>
      <c r="U1600" s="138"/>
      <c r="V1600" s="138"/>
      <c r="W1600" s="138"/>
      <c r="X1600" s="138"/>
      <c r="Y1600" s="138"/>
      <c r="Z1600" s="138"/>
      <c r="AA1600" s="138"/>
      <c r="AB1600" s="138"/>
      <c r="AC1600" s="138"/>
      <c r="AD1600" s="138"/>
      <c r="AE1600" s="138"/>
      <c r="AF1600" s="138"/>
      <c r="AG1600" s="138"/>
      <c r="AH1600" s="138"/>
      <c r="AI1600" s="138"/>
      <c r="AJ1600" s="138"/>
    </row>
    <row r="1601" ht="28.5" customHeight="1">
      <c r="A1601" s="197"/>
      <c r="B1601" s="198"/>
      <c r="C1601" s="199"/>
      <c r="D1601" s="198"/>
      <c r="E1601" s="198"/>
      <c r="F1601" s="125"/>
      <c r="G1601" s="200"/>
      <c r="H1601" s="126"/>
      <c r="I1601" s="126"/>
      <c r="J1601" s="198"/>
      <c r="K1601" s="126"/>
      <c r="L1601" s="126"/>
      <c r="M1601" s="126"/>
      <c r="N1601" s="126"/>
      <c r="O1601" s="126"/>
      <c r="P1601" s="126"/>
      <c r="Q1601" s="138"/>
      <c r="R1601" s="138"/>
      <c r="S1601" s="138"/>
      <c r="T1601" s="138"/>
      <c r="U1601" s="138"/>
      <c r="V1601" s="138"/>
      <c r="W1601" s="138"/>
      <c r="X1601" s="138"/>
      <c r="Y1601" s="138"/>
      <c r="Z1601" s="138"/>
      <c r="AA1601" s="138"/>
      <c r="AB1601" s="138"/>
      <c r="AC1601" s="138"/>
      <c r="AD1601" s="138"/>
      <c r="AE1601" s="138"/>
      <c r="AF1601" s="138"/>
      <c r="AG1601" s="138"/>
      <c r="AH1601" s="138"/>
      <c r="AI1601" s="138"/>
      <c r="AJ1601" s="138"/>
    </row>
    <row r="1602" ht="28.5" customHeight="1">
      <c r="A1602" s="197"/>
      <c r="B1602" s="198"/>
      <c r="C1602" s="199"/>
      <c r="D1602" s="198"/>
      <c r="E1602" s="198"/>
      <c r="F1602" s="125"/>
      <c r="G1602" s="200"/>
      <c r="H1602" s="126"/>
      <c r="I1602" s="126"/>
      <c r="J1602" s="198"/>
      <c r="K1602" s="126"/>
      <c r="L1602" s="126"/>
      <c r="M1602" s="126"/>
      <c r="N1602" s="126"/>
      <c r="O1602" s="126"/>
      <c r="P1602" s="126"/>
      <c r="Q1602" s="138"/>
      <c r="R1602" s="138"/>
      <c r="S1602" s="138"/>
      <c r="T1602" s="138"/>
      <c r="U1602" s="138"/>
      <c r="V1602" s="138"/>
      <c r="W1602" s="138"/>
      <c r="X1602" s="138"/>
      <c r="Y1602" s="138"/>
      <c r="Z1602" s="138"/>
      <c r="AA1602" s="138"/>
      <c r="AB1602" s="138"/>
      <c r="AC1602" s="138"/>
      <c r="AD1602" s="138"/>
      <c r="AE1602" s="138"/>
      <c r="AF1602" s="138"/>
      <c r="AG1602" s="138"/>
      <c r="AH1602" s="138"/>
      <c r="AI1602" s="138"/>
      <c r="AJ1602" s="138"/>
    </row>
    <row r="1603" ht="28.5" customHeight="1">
      <c r="A1603" s="197"/>
      <c r="B1603" s="198"/>
      <c r="C1603" s="199"/>
      <c r="D1603" s="198"/>
      <c r="E1603" s="198"/>
      <c r="F1603" s="125"/>
      <c r="G1603" s="200"/>
      <c r="H1603" s="126"/>
      <c r="I1603" s="126"/>
      <c r="J1603" s="198"/>
      <c r="K1603" s="126"/>
      <c r="L1603" s="126"/>
      <c r="M1603" s="126"/>
      <c r="N1603" s="126"/>
      <c r="O1603" s="126"/>
      <c r="P1603" s="126"/>
      <c r="Q1603" s="138"/>
      <c r="R1603" s="138"/>
      <c r="S1603" s="138"/>
      <c r="T1603" s="138"/>
      <c r="U1603" s="138"/>
      <c r="V1603" s="138"/>
      <c r="W1603" s="138"/>
      <c r="X1603" s="138"/>
      <c r="Y1603" s="138"/>
      <c r="Z1603" s="138"/>
      <c r="AA1603" s="138"/>
      <c r="AB1603" s="138"/>
      <c r="AC1603" s="138"/>
      <c r="AD1603" s="138"/>
      <c r="AE1603" s="138"/>
      <c r="AF1603" s="138"/>
      <c r="AG1603" s="138"/>
      <c r="AH1603" s="138"/>
      <c r="AI1603" s="138"/>
      <c r="AJ1603" s="138"/>
    </row>
    <row r="1604" ht="28.5" customHeight="1">
      <c r="A1604" s="197"/>
      <c r="B1604" s="198"/>
      <c r="C1604" s="199"/>
      <c r="D1604" s="198"/>
      <c r="E1604" s="198"/>
      <c r="F1604" s="125"/>
      <c r="G1604" s="200"/>
      <c r="H1604" s="126"/>
      <c r="I1604" s="126"/>
      <c r="J1604" s="198"/>
      <c r="K1604" s="126"/>
      <c r="L1604" s="126"/>
      <c r="M1604" s="126"/>
      <c r="N1604" s="126"/>
      <c r="O1604" s="126"/>
      <c r="P1604" s="126"/>
      <c r="Q1604" s="138"/>
      <c r="R1604" s="138"/>
      <c r="S1604" s="138"/>
      <c r="T1604" s="138"/>
      <c r="U1604" s="138"/>
      <c r="V1604" s="138"/>
      <c r="W1604" s="138"/>
      <c r="X1604" s="138"/>
      <c r="Y1604" s="138"/>
      <c r="Z1604" s="138"/>
      <c r="AA1604" s="138"/>
      <c r="AB1604" s="138"/>
      <c r="AC1604" s="138"/>
      <c r="AD1604" s="138"/>
      <c r="AE1604" s="138"/>
      <c r="AF1604" s="138"/>
      <c r="AG1604" s="138"/>
      <c r="AH1604" s="138"/>
      <c r="AI1604" s="138"/>
      <c r="AJ1604" s="138"/>
    </row>
    <row r="1605" ht="28.5" customHeight="1">
      <c r="A1605" s="197"/>
      <c r="B1605" s="198"/>
      <c r="C1605" s="199"/>
      <c r="D1605" s="198"/>
      <c r="E1605" s="198"/>
      <c r="F1605" s="125"/>
      <c r="G1605" s="200"/>
      <c r="H1605" s="126"/>
      <c r="I1605" s="126"/>
      <c r="J1605" s="198"/>
      <c r="K1605" s="126"/>
      <c r="L1605" s="126"/>
      <c r="M1605" s="126"/>
      <c r="N1605" s="126"/>
      <c r="O1605" s="126"/>
      <c r="P1605" s="126"/>
      <c r="Q1605" s="138"/>
      <c r="R1605" s="138"/>
      <c r="S1605" s="138"/>
      <c r="T1605" s="138"/>
      <c r="U1605" s="138"/>
      <c r="V1605" s="138"/>
      <c r="W1605" s="138"/>
      <c r="X1605" s="138"/>
      <c r="Y1605" s="138"/>
      <c r="Z1605" s="138"/>
      <c r="AA1605" s="138"/>
      <c r="AB1605" s="138"/>
      <c r="AC1605" s="138"/>
      <c r="AD1605" s="138"/>
      <c r="AE1605" s="138"/>
      <c r="AF1605" s="138"/>
      <c r="AG1605" s="138"/>
      <c r="AH1605" s="138"/>
      <c r="AI1605" s="138"/>
      <c r="AJ1605" s="138"/>
    </row>
    <row r="1606" ht="28.5" customHeight="1">
      <c r="A1606" s="197"/>
      <c r="B1606" s="198"/>
      <c r="C1606" s="199"/>
      <c r="D1606" s="198"/>
      <c r="E1606" s="198"/>
      <c r="F1606" s="125"/>
      <c r="G1606" s="200"/>
      <c r="H1606" s="126"/>
      <c r="I1606" s="126"/>
      <c r="J1606" s="198"/>
      <c r="K1606" s="126"/>
      <c r="L1606" s="126"/>
      <c r="M1606" s="126"/>
      <c r="N1606" s="126"/>
      <c r="O1606" s="126"/>
      <c r="P1606" s="126"/>
      <c r="Q1606" s="138"/>
      <c r="R1606" s="138"/>
      <c r="S1606" s="138"/>
      <c r="T1606" s="138"/>
      <c r="U1606" s="138"/>
      <c r="V1606" s="138"/>
      <c r="W1606" s="138"/>
      <c r="X1606" s="138"/>
      <c r="Y1606" s="138"/>
      <c r="Z1606" s="138"/>
      <c r="AA1606" s="138"/>
      <c r="AB1606" s="138"/>
      <c r="AC1606" s="138"/>
      <c r="AD1606" s="138"/>
      <c r="AE1606" s="138"/>
      <c r="AF1606" s="138"/>
      <c r="AG1606" s="138"/>
      <c r="AH1606" s="138"/>
      <c r="AI1606" s="138"/>
      <c r="AJ1606" s="138"/>
    </row>
    <row r="1607" ht="28.5" customHeight="1">
      <c r="A1607" s="197"/>
      <c r="B1607" s="198"/>
      <c r="C1607" s="199"/>
      <c r="D1607" s="198"/>
      <c r="E1607" s="198"/>
      <c r="F1607" s="125"/>
      <c r="G1607" s="200"/>
      <c r="H1607" s="126"/>
      <c r="I1607" s="126"/>
      <c r="J1607" s="198"/>
      <c r="K1607" s="126"/>
      <c r="L1607" s="126"/>
      <c r="M1607" s="126"/>
      <c r="N1607" s="126"/>
      <c r="O1607" s="126"/>
      <c r="P1607" s="126"/>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row>
    <row r="1608" ht="28.5" customHeight="1">
      <c r="A1608" s="197"/>
      <c r="B1608" s="198"/>
      <c r="C1608" s="199"/>
      <c r="D1608" s="198"/>
      <c r="E1608" s="198"/>
      <c r="F1608" s="125"/>
      <c r="G1608" s="200"/>
      <c r="H1608" s="126"/>
      <c r="I1608" s="126"/>
      <c r="J1608" s="198"/>
      <c r="K1608" s="126"/>
      <c r="L1608" s="126"/>
      <c r="M1608" s="126"/>
      <c r="N1608" s="126"/>
      <c r="O1608" s="126"/>
      <c r="P1608" s="126"/>
      <c r="Q1608" s="138"/>
      <c r="R1608" s="138"/>
      <c r="S1608" s="138"/>
      <c r="T1608" s="138"/>
      <c r="U1608" s="138"/>
      <c r="V1608" s="138"/>
      <c r="W1608" s="138"/>
      <c r="X1608" s="138"/>
      <c r="Y1608" s="138"/>
      <c r="Z1608" s="138"/>
      <c r="AA1608" s="138"/>
      <c r="AB1608" s="138"/>
      <c r="AC1608" s="138"/>
      <c r="AD1608" s="138"/>
      <c r="AE1608" s="138"/>
      <c r="AF1608" s="138"/>
      <c r="AG1608" s="138"/>
      <c r="AH1608" s="138"/>
      <c r="AI1608" s="138"/>
      <c r="AJ1608" s="138"/>
    </row>
    <row r="1609" ht="28.5" customHeight="1">
      <c r="A1609" s="197"/>
      <c r="B1609" s="198"/>
      <c r="C1609" s="199"/>
      <c r="D1609" s="198"/>
      <c r="E1609" s="198"/>
      <c r="F1609" s="125"/>
      <c r="G1609" s="200"/>
      <c r="H1609" s="126"/>
      <c r="I1609" s="126"/>
      <c r="J1609" s="198"/>
      <c r="K1609" s="126"/>
      <c r="L1609" s="126"/>
      <c r="M1609" s="126"/>
      <c r="N1609" s="126"/>
      <c r="O1609" s="126"/>
      <c r="P1609" s="126"/>
      <c r="Q1609" s="138"/>
      <c r="R1609" s="138"/>
      <c r="S1609" s="138"/>
      <c r="T1609" s="138"/>
      <c r="U1609" s="138"/>
      <c r="V1609" s="138"/>
      <c r="W1609" s="138"/>
      <c r="X1609" s="138"/>
      <c r="Y1609" s="138"/>
      <c r="Z1609" s="138"/>
      <c r="AA1609" s="138"/>
      <c r="AB1609" s="138"/>
      <c r="AC1609" s="138"/>
      <c r="AD1609" s="138"/>
      <c r="AE1609" s="138"/>
      <c r="AF1609" s="138"/>
      <c r="AG1609" s="138"/>
      <c r="AH1609" s="138"/>
      <c r="AI1609" s="138"/>
      <c r="AJ1609" s="138"/>
    </row>
    <row r="1610" ht="28.5" customHeight="1">
      <c r="A1610" s="197"/>
      <c r="B1610" s="198"/>
      <c r="C1610" s="199"/>
      <c r="D1610" s="198"/>
      <c r="E1610" s="198"/>
      <c r="F1610" s="125"/>
      <c r="G1610" s="200"/>
      <c r="H1610" s="126"/>
      <c r="I1610" s="126"/>
      <c r="J1610" s="198"/>
      <c r="K1610" s="126"/>
      <c r="L1610" s="126"/>
      <c r="M1610" s="126"/>
      <c r="N1610" s="126"/>
      <c r="O1610" s="126"/>
      <c r="P1610" s="126"/>
      <c r="Q1610" s="138"/>
      <c r="R1610" s="138"/>
      <c r="S1610" s="138"/>
      <c r="T1610" s="138"/>
      <c r="U1610" s="138"/>
      <c r="V1610" s="138"/>
      <c r="W1610" s="138"/>
      <c r="X1610" s="138"/>
      <c r="Y1610" s="138"/>
      <c r="Z1610" s="138"/>
      <c r="AA1610" s="138"/>
      <c r="AB1610" s="138"/>
      <c r="AC1610" s="138"/>
      <c r="AD1610" s="138"/>
      <c r="AE1610" s="138"/>
      <c r="AF1610" s="138"/>
      <c r="AG1610" s="138"/>
      <c r="AH1610" s="138"/>
      <c r="AI1610" s="138"/>
      <c r="AJ1610" s="138"/>
    </row>
    <row r="1611" ht="28.5" customHeight="1">
      <c r="A1611" s="197"/>
      <c r="B1611" s="198"/>
      <c r="C1611" s="199"/>
      <c r="D1611" s="198"/>
      <c r="E1611" s="198"/>
      <c r="F1611" s="125"/>
      <c r="G1611" s="200"/>
      <c r="H1611" s="126"/>
      <c r="I1611" s="126"/>
      <c r="J1611" s="198"/>
      <c r="K1611" s="126"/>
      <c r="L1611" s="126"/>
      <c r="M1611" s="126"/>
      <c r="N1611" s="126"/>
      <c r="O1611" s="126"/>
      <c r="P1611" s="126"/>
      <c r="Q1611" s="138"/>
      <c r="R1611" s="138"/>
      <c r="S1611" s="138"/>
      <c r="T1611" s="138"/>
      <c r="U1611" s="138"/>
      <c r="V1611" s="138"/>
      <c r="W1611" s="138"/>
      <c r="X1611" s="138"/>
      <c r="Y1611" s="138"/>
      <c r="Z1611" s="138"/>
      <c r="AA1611" s="138"/>
      <c r="AB1611" s="138"/>
      <c r="AC1611" s="138"/>
      <c r="AD1611" s="138"/>
      <c r="AE1611" s="138"/>
      <c r="AF1611" s="138"/>
      <c r="AG1611" s="138"/>
      <c r="AH1611" s="138"/>
      <c r="AI1611" s="138"/>
      <c r="AJ1611" s="138"/>
    </row>
    <row r="1612" ht="28.5" customHeight="1">
      <c r="A1612" s="197"/>
      <c r="B1612" s="198"/>
      <c r="C1612" s="199"/>
      <c r="D1612" s="198"/>
      <c r="E1612" s="198"/>
      <c r="F1612" s="125"/>
      <c r="G1612" s="200"/>
      <c r="H1612" s="126"/>
      <c r="I1612" s="126"/>
      <c r="J1612" s="198"/>
      <c r="K1612" s="126"/>
      <c r="L1612" s="126"/>
      <c r="M1612" s="126"/>
      <c r="N1612" s="126"/>
      <c r="O1612" s="126"/>
      <c r="P1612" s="126"/>
      <c r="Q1612" s="138"/>
      <c r="R1612" s="138"/>
      <c r="S1612" s="138"/>
      <c r="T1612" s="138"/>
      <c r="U1612" s="138"/>
      <c r="V1612" s="138"/>
      <c r="W1612" s="138"/>
      <c r="X1612" s="138"/>
      <c r="Y1612" s="138"/>
      <c r="Z1612" s="138"/>
      <c r="AA1612" s="138"/>
      <c r="AB1612" s="138"/>
      <c r="AC1612" s="138"/>
      <c r="AD1612" s="138"/>
      <c r="AE1612" s="138"/>
      <c r="AF1612" s="138"/>
      <c r="AG1612" s="138"/>
      <c r="AH1612" s="138"/>
      <c r="AI1612" s="138"/>
      <c r="AJ1612" s="138"/>
    </row>
    <row r="1613" ht="28.5" customHeight="1">
      <c r="A1613" s="197"/>
      <c r="B1613" s="198"/>
      <c r="C1613" s="199"/>
      <c r="D1613" s="198"/>
      <c r="E1613" s="198"/>
      <c r="F1613" s="125"/>
      <c r="G1613" s="200"/>
      <c r="H1613" s="126"/>
      <c r="I1613" s="126"/>
      <c r="J1613" s="198"/>
      <c r="K1613" s="126"/>
      <c r="L1613" s="126"/>
      <c r="M1613" s="126"/>
      <c r="N1613" s="126"/>
      <c r="O1613" s="126"/>
      <c r="P1613" s="126"/>
      <c r="Q1613" s="138"/>
      <c r="R1613" s="138"/>
      <c r="S1613" s="138"/>
      <c r="T1613" s="138"/>
      <c r="U1613" s="138"/>
      <c r="V1613" s="138"/>
      <c r="W1613" s="138"/>
      <c r="X1613" s="138"/>
      <c r="Y1613" s="138"/>
      <c r="Z1613" s="138"/>
      <c r="AA1613" s="138"/>
      <c r="AB1613" s="138"/>
      <c r="AC1613" s="138"/>
      <c r="AD1613" s="138"/>
      <c r="AE1613" s="138"/>
      <c r="AF1613" s="138"/>
      <c r="AG1613" s="138"/>
      <c r="AH1613" s="138"/>
      <c r="AI1613" s="138"/>
      <c r="AJ1613" s="138"/>
    </row>
    <row r="1614" ht="28.5" customHeight="1">
      <c r="A1614" s="197"/>
      <c r="B1614" s="198"/>
      <c r="C1614" s="199"/>
      <c r="D1614" s="198"/>
      <c r="E1614" s="198"/>
      <c r="F1614" s="125"/>
      <c r="G1614" s="200"/>
      <c r="H1614" s="126"/>
      <c r="I1614" s="126"/>
      <c r="J1614" s="198"/>
      <c r="K1614" s="126"/>
      <c r="L1614" s="126"/>
      <c r="M1614" s="126"/>
      <c r="N1614" s="126"/>
      <c r="O1614" s="126"/>
      <c r="P1614" s="126"/>
      <c r="Q1614" s="138"/>
      <c r="R1614" s="138"/>
      <c r="S1614" s="138"/>
      <c r="T1614" s="138"/>
      <c r="U1614" s="138"/>
      <c r="V1614" s="138"/>
      <c r="W1614" s="138"/>
      <c r="X1614" s="138"/>
      <c r="Y1614" s="138"/>
      <c r="Z1614" s="138"/>
      <c r="AA1614" s="138"/>
      <c r="AB1614" s="138"/>
      <c r="AC1614" s="138"/>
      <c r="AD1614" s="138"/>
      <c r="AE1614" s="138"/>
      <c r="AF1614" s="138"/>
      <c r="AG1614" s="138"/>
      <c r="AH1614" s="138"/>
      <c r="AI1614" s="138"/>
      <c r="AJ1614" s="138"/>
    </row>
    <row r="1615" ht="28.5" customHeight="1">
      <c r="A1615" s="197"/>
      <c r="B1615" s="198"/>
      <c r="C1615" s="199"/>
      <c r="D1615" s="198"/>
      <c r="E1615" s="198"/>
      <c r="F1615" s="125"/>
      <c r="G1615" s="200"/>
      <c r="H1615" s="126"/>
      <c r="I1615" s="126"/>
      <c r="J1615" s="198"/>
      <c r="K1615" s="126"/>
      <c r="L1615" s="126"/>
      <c r="M1615" s="126"/>
      <c r="N1615" s="126"/>
      <c r="O1615" s="126"/>
      <c r="P1615" s="126"/>
      <c r="Q1615" s="138"/>
      <c r="R1615" s="138"/>
      <c r="S1615" s="138"/>
      <c r="T1615" s="138"/>
      <c r="U1615" s="138"/>
      <c r="V1615" s="138"/>
      <c r="W1615" s="138"/>
      <c r="X1615" s="138"/>
      <c r="Y1615" s="138"/>
      <c r="Z1615" s="138"/>
      <c r="AA1615" s="138"/>
      <c r="AB1615" s="138"/>
      <c r="AC1615" s="138"/>
      <c r="AD1615" s="138"/>
      <c r="AE1615" s="138"/>
      <c r="AF1615" s="138"/>
      <c r="AG1615" s="138"/>
      <c r="AH1615" s="138"/>
      <c r="AI1615" s="138"/>
      <c r="AJ1615" s="138"/>
    </row>
    <row r="1616" ht="28.5" customHeight="1">
      <c r="A1616" s="197"/>
      <c r="B1616" s="198"/>
      <c r="C1616" s="199"/>
      <c r="D1616" s="198"/>
      <c r="E1616" s="198"/>
      <c r="F1616" s="125"/>
      <c r="G1616" s="200"/>
      <c r="H1616" s="126"/>
      <c r="I1616" s="126"/>
      <c r="J1616" s="198"/>
      <c r="K1616" s="126"/>
      <c r="L1616" s="126"/>
      <c r="M1616" s="126"/>
      <c r="N1616" s="126"/>
      <c r="O1616" s="126"/>
      <c r="P1616" s="126"/>
      <c r="Q1616" s="138"/>
      <c r="R1616" s="138"/>
      <c r="S1616" s="138"/>
      <c r="T1616" s="138"/>
      <c r="U1616" s="138"/>
      <c r="V1616" s="138"/>
      <c r="W1616" s="138"/>
      <c r="X1616" s="138"/>
      <c r="Y1616" s="138"/>
      <c r="Z1616" s="138"/>
      <c r="AA1616" s="138"/>
      <c r="AB1616" s="138"/>
      <c r="AC1616" s="138"/>
      <c r="AD1616" s="138"/>
      <c r="AE1616" s="138"/>
      <c r="AF1616" s="138"/>
      <c r="AG1616" s="138"/>
      <c r="AH1616" s="138"/>
      <c r="AI1616" s="138"/>
      <c r="AJ1616" s="138"/>
    </row>
    <row r="1617" ht="28.5" customHeight="1">
      <c r="A1617" s="197"/>
      <c r="B1617" s="198"/>
      <c r="C1617" s="199"/>
      <c r="D1617" s="198"/>
      <c r="E1617" s="198"/>
      <c r="F1617" s="125"/>
      <c r="G1617" s="200"/>
      <c r="H1617" s="126"/>
      <c r="I1617" s="126"/>
      <c r="J1617" s="198"/>
      <c r="K1617" s="126"/>
      <c r="L1617" s="126"/>
      <c r="M1617" s="126"/>
      <c r="N1617" s="126"/>
      <c r="O1617" s="126"/>
      <c r="P1617" s="126"/>
      <c r="Q1617" s="138"/>
      <c r="R1617" s="138"/>
      <c r="S1617" s="138"/>
      <c r="T1617" s="138"/>
      <c r="U1617" s="138"/>
      <c r="V1617" s="138"/>
      <c r="W1617" s="138"/>
      <c r="X1617" s="138"/>
      <c r="Y1617" s="138"/>
      <c r="Z1617" s="138"/>
      <c r="AA1617" s="138"/>
      <c r="AB1617" s="138"/>
      <c r="AC1617" s="138"/>
      <c r="AD1617" s="138"/>
      <c r="AE1617" s="138"/>
      <c r="AF1617" s="138"/>
      <c r="AG1617" s="138"/>
      <c r="AH1617" s="138"/>
      <c r="AI1617" s="138"/>
      <c r="AJ1617" s="138"/>
    </row>
    <row r="1618" ht="28.5" customHeight="1">
      <c r="A1618" s="197"/>
      <c r="B1618" s="198"/>
      <c r="C1618" s="199"/>
      <c r="D1618" s="198"/>
      <c r="E1618" s="198"/>
      <c r="F1618" s="125"/>
      <c r="G1618" s="200"/>
      <c r="H1618" s="126"/>
      <c r="I1618" s="126"/>
      <c r="J1618" s="198"/>
      <c r="K1618" s="126"/>
      <c r="L1618" s="126"/>
      <c r="M1618" s="126"/>
      <c r="N1618" s="126"/>
      <c r="O1618" s="126"/>
      <c r="P1618" s="126"/>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row>
    <row r="1619" ht="28.5" customHeight="1">
      <c r="A1619" s="197"/>
      <c r="B1619" s="198"/>
      <c r="C1619" s="199"/>
      <c r="D1619" s="198"/>
      <c r="E1619" s="198"/>
      <c r="F1619" s="125"/>
      <c r="G1619" s="200"/>
      <c r="H1619" s="126"/>
      <c r="I1619" s="126"/>
      <c r="J1619" s="198"/>
      <c r="K1619" s="126"/>
      <c r="L1619" s="126"/>
      <c r="M1619" s="126"/>
      <c r="N1619" s="126"/>
      <c r="O1619" s="126"/>
      <c r="P1619" s="126"/>
      <c r="Q1619" s="138"/>
      <c r="R1619" s="138"/>
      <c r="S1619" s="138"/>
      <c r="T1619" s="138"/>
      <c r="U1619" s="138"/>
      <c r="V1619" s="138"/>
      <c r="W1619" s="138"/>
      <c r="X1619" s="138"/>
      <c r="Y1619" s="138"/>
      <c r="Z1619" s="138"/>
      <c r="AA1619" s="138"/>
      <c r="AB1619" s="138"/>
      <c r="AC1619" s="138"/>
      <c r="AD1619" s="138"/>
      <c r="AE1619" s="138"/>
      <c r="AF1619" s="138"/>
      <c r="AG1619" s="138"/>
      <c r="AH1619" s="138"/>
      <c r="AI1619" s="138"/>
      <c r="AJ1619" s="138"/>
    </row>
    <row r="1620" ht="28.5" customHeight="1">
      <c r="A1620" s="197"/>
      <c r="B1620" s="198"/>
      <c r="C1620" s="199"/>
      <c r="D1620" s="198"/>
      <c r="E1620" s="198"/>
      <c r="F1620" s="125"/>
      <c r="G1620" s="200"/>
      <c r="H1620" s="126"/>
      <c r="I1620" s="126"/>
      <c r="J1620" s="198"/>
      <c r="K1620" s="126"/>
      <c r="L1620" s="126"/>
      <c r="M1620" s="126"/>
      <c r="N1620" s="126"/>
      <c r="O1620" s="126"/>
      <c r="P1620" s="126"/>
      <c r="Q1620" s="138"/>
      <c r="R1620" s="138"/>
      <c r="S1620" s="138"/>
      <c r="T1620" s="138"/>
      <c r="U1620" s="138"/>
      <c r="V1620" s="138"/>
      <c r="W1620" s="138"/>
      <c r="X1620" s="138"/>
      <c r="Y1620" s="138"/>
      <c r="Z1620" s="138"/>
      <c r="AA1620" s="138"/>
      <c r="AB1620" s="138"/>
      <c r="AC1620" s="138"/>
      <c r="AD1620" s="138"/>
      <c r="AE1620" s="138"/>
      <c r="AF1620" s="138"/>
      <c r="AG1620" s="138"/>
      <c r="AH1620" s="138"/>
      <c r="AI1620" s="138"/>
      <c r="AJ1620" s="138"/>
    </row>
    <row r="1621" ht="28.5" customHeight="1">
      <c r="A1621" s="197"/>
      <c r="B1621" s="198"/>
      <c r="C1621" s="199"/>
      <c r="D1621" s="198"/>
      <c r="E1621" s="198"/>
      <c r="F1621" s="125"/>
      <c r="G1621" s="200"/>
      <c r="H1621" s="126"/>
      <c r="I1621" s="126"/>
      <c r="J1621" s="198"/>
      <c r="K1621" s="126"/>
      <c r="L1621" s="126"/>
      <c r="M1621" s="126"/>
      <c r="N1621" s="126"/>
      <c r="O1621" s="126"/>
      <c r="P1621" s="126"/>
      <c r="Q1621" s="138"/>
      <c r="R1621" s="138"/>
      <c r="S1621" s="138"/>
      <c r="T1621" s="138"/>
      <c r="U1621" s="138"/>
      <c r="V1621" s="138"/>
      <c r="W1621" s="138"/>
      <c r="X1621" s="138"/>
      <c r="Y1621" s="138"/>
      <c r="Z1621" s="138"/>
      <c r="AA1621" s="138"/>
      <c r="AB1621" s="138"/>
      <c r="AC1621" s="138"/>
      <c r="AD1621" s="138"/>
      <c r="AE1621" s="138"/>
      <c r="AF1621" s="138"/>
      <c r="AG1621" s="138"/>
      <c r="AH1621" s="138"/>
      <c r="AI1621" s="138"/>
      <c r="AJ1621" s="138"/>
    </row>
    <row r="1622" ht="28.5" customHeight="1">
      <c r="A1622" s="197"/>
      <c r="B1622" s="198"/>
      <c r="C1622" s="199"/>
      <c r="D1622" s="198"/>
      <c r="E1622" s="198"/>
      <c r="F1622" s="125"/>
      <c r="G1622" s="200"/>
      <c r="H1622" s="126"/>
      <c r="I1622" s="126"/>
      <c r="J1622" s="198"/>
      <c r="K1622" s="126"/>
      <c r="L1622" s="126"/>
      <c r="M1622" s="126"/>
      <c r="N1622" s="126"/>
      <c r="O1622" s="126"/>
      <c r="P1622" s="126"/>
      <c r="Q1622" s="138"/>
      <c r="R1622" s="138"/>
      <c r="S1622" s="138"/>
      <c r="T1622" s="138"/>
      <c r="U1622" s="138"/>
      <c r="V1622" s="138"/>
      <c r="W1622" s="138"/>
      <c r="X1622" s="138"/>
      <c r="Y1622" s="138"/>
      <c r="Z1622" s="138"/>
      <c r="AA1622" s="138"/>
      <c r="AB1622" s="138"/>
      <c r="AC1622" s="138"/>
      <c r="AD1622" s="138"/>
      <c r="AE1622" s="138"/>
      <c r="AF1622" s="138"/>
      <c r="AG1622" s="138"/>
      <c r="AH1622" s="138"/>
      <c r="AI1622" s="138"/>
      <c r="AJ1622" s="138"/>
    </row>
    <row r="1623" ht="28.5" customHeight="1">
      <c r="A1623" s="197"/>
      <c r="B1623" s="198"/>
      <c r="C1623" s="199"/>
      <c r="D1623" s="198"/>
      <c r="E1623" s="198"/>
      <c r="F1623" s="125"/>
      <c r="G1623" s="200"/>
      <c r="H1623" s="126"/>
      <c r="I1623" s="126"/>
      <c r="J1623" s="198"/>
      <c r="K1623" s="126"/>
      <c r="L1623" s="126"/>
      <c r="M1623" s="126"/>
      <c r="N1623" s="126"/>
      <c r="O1623" s="126"/>
      <c r="P1623" s="126"/>
      <c r="Q1623" s="138"/>
      <c r="R1623" s="138"/>
      <c r="S1623" s="138"/>
      <c r="T1623" s="138"/>
      <c r="U1623" s="138"/>
      <c r="V1623" s="138"/>
      <c r="W1623" s="138"/>
      <c r="X1623" s="138"/>
      <c r="Y1623" s="138"/>
      <c r="Z1623" s="138"/>
      <c r="AA1623" s="138"/>
      <c r="AB1623" s="138"/>
      <c r="AC1623" s="138"/>
      <c r="AD1623" s="138"/>
      <c r="AE1623" s="138"/>
      <c r="AF1623" s="138"/>
      <c r="AG1623" s="138"/>
      <c r="AH1623" s="138"/>
      <c r="AI1623" s="138"/>
      <c r="AJ1623" s="138"/>
    </row>
    <row r="1624" ht="28.5" customHeight="1">
      <c r="A1624" s="197"/>
      <c r="B1624" s="198"/>
      <c r="C1624" s="199"/>
      <c r="D1624" s="198"/>
      <c r="E1624" s="198"/>
      <c r="F1624" s="125"/>
      <c r="G1624" s="200"/>
      <c r="H1624" s="126"/>
      <c r="I1624" s="126"/>
      <c r="J1624" s="198"/>
      <c r="K1624" s="126"/>
      <c r="L1624" s="126"/>
      <c r="M1624" s="126"/>
      <c r="N1624" s="126"/>
      <c r="O1624" s="126"/>
      <c r="P1624" s="126"/>
      <c r="Q1624" s="138"/>
      <c r="R1624" s="138"/>
      <c r="S1624" s="138"/>
      <c r="T1624" s="138"/>
      <c r="U1624" s="138"/>
      <c r="V1624" s="138"/>
      <c r="W1624" s="138"/>
      <c r="X1624" s="138"/>
      <c r="Y1624" s="138"/>
      <c r="Z1624" s="138"/>
      <c r="AA1624" s="138"/>
      <c r="AB1624" s="138"/>
      <c r="AC1624" s="138"/>
      <c r="AD1624" s="138"/>
      <c r="AE1624" s="138"/>
      <c r="AF1624" s="138"/>
      <c r="AG1624" s="138"/>
      <c r="AH1624" s="138"/>
      <c r="AI1624" s="138"/>
      <c r="AJ1624" s="138"/>
    </row>
    <row r="1625" ht="28.5" customHeight="1">
      <c r="A1625" s="197"/>
      <c r="B1625" s="198"/>
      <c r="C1625" s="199"/>
      <c r="D1625" s="198"/>
      <c r="E1625" s="198"/>
      <c r="F1625" s="125"/>
      <c r="G1625" s="200"/>
      <c r="H1625" s="126"/>
      <c r="I1625" s="126"/>
      <c r="J1625" s="198"/>
      <c r="K1625" s="126"/>
      <c r="L1625" s="126"/>
      <c r="M1625" s="126"/>
      <c r="N1625" s="126"/>
      <c r="O1625" s="126"/>
      <c r="P1625" s="126"/>
      <c r="Q1625" s="138"/>
      <c r="R1625" s="138"/>
      <c r="S1625" s="138"/>
      <c r="T1625" s="138"/>
      <c r="U1625" s="138"/>
      <c r="V1625" s="138"/>
      <c r="W1625" s="138"/>
      <c r="X1625" s="138"/>
      <c r="Y1625" s="138"/>
      <c r="Z1625" s="138"/>
      <c r="AA1625" s="138"/>
      <c r="AB1625" s="138"/>
      <c r="AC1625" s="138"/>
      <c r="AD1625" s="138"/>
      <c r="AE1625" s="138"/>
      <c r="AF1625" s="138"/>
      <c r="AG1625" s="138"/>
      <c r="AH1625" s="138"/>
      <c r="AI1625" s="138"/>
      <c r="AJ1625" s="138"/>
    </row>
    <row r="1626" ht="28.5" customHeight="1">
      <c r="A1626" s="197"/>
      <c r="B1626" s="198"/>
      <c r="C1626" s="199"/>
      <c r="D1626" s="198"/>
      <c r="E1626" s="198"/>
      <c r="F1626" s="125"/>
      <c r="G1626" s="200"/>
      <c r="H1626" s="126"/>
      <c r="I1626" s="126"/>
      <c r="J1626" s="198"/>
      <c r="K1626" s="126"/>
      <c r="L1626" s="126"/>
      <c r="M1626" s="126"/>
      <c r="N1626" s="126"/>
      <c r="O1626" s="126"/>
      <c r="P1626" s="126"/>
      <c r="Q1626" s="138"/>
      <c r="R1626" s="138"/>
      <c r="S1626" s="138"/>
      <c r="T1626" s="138"/>
      <c r="U1626" s="138"/>
      <c r="V1626" s="138"/>
      <c r="W1626" s="138"/>
      <c r="X1626" s="138"/>
      <c r="Y1626" s="138"/>
      <c r="Z1626" s="138"/>
      <c r="AA1626" s="138"/>
      <c r="AB1626" s="138"/>
      <c r="AC1626" s="138"/>
      <c r="AD1626" s="138"/>
      <c r="AE1626" s="138"/>
      <c r="AF1626" s="138"/>
      <c r="AG1626" s="138"/>
      <c r="AH1626" s="138"/>
      <c r="AI1626" s="138"/>
      <c r="AJ1626" s="138"/>
    </row>
    <row r="1627" ht="28.5" customHeight="1">
      <c r="A1627" s="197"/>
      <c r="B1627" s="198"/>
      <c r="C1627" s="199"/>
      <c r="D1627" s="198"/>
      <c r="E1627" s="198"/>
      <c r="F1627" s="125"/>
      <c r="G1627" s="200"/>
      <c r="H1627" s="126"/>
      <c r="I1627" s="126"/>
      <c r="J1627" s="198"/>
      <c r="K1627" s="126"/>
      <c r="L1627" s="126"/>
      <c r="M1627" s="126"/>
      <c r="N1627" s="126"/>
      <c r="O1627" s="126"/>
      <c r="P1627" s="126"/>
      <c r="Q1627" s="138"/>
      <c r="R1627" s="138"/>
      <c r="S1627" s="138"/>
      <c r="T1627" s="138"/>
      <c r="U1627" s="138"/>
      <c r="V1627" s="138"/>
      <c r="W1627" s="138"/>
      <c r="X1627" s="138"/>
      <c r="Y1627" s="138"/>
      <c r="Z1627" s="138"/>
      <c r="AA1627" s="138"/>
      <c r="AB1627" s="138"/>
      <c r="AC1627" s="138"/>
      <c r="AD1627" s="138"/>
      <c r="AE1627" s="138"/>
      <c r="AF1627" s="138"/>
      <c r="AG1627" s="138"/>
      <c r="AH1627" s="138"/>
      <c r="AI1627" s="138"/>
      <c r="AJ1627" s="138"/>
    </row>
    <row r="1628" ht="28.5" customHeight="1">
      <c r="A1628" s="197"/>
      <c r="B1628" s="198"/>
      <c r="C1628" s="199"/>
      <c r="D1628" s="198"/>
      <c r="E1628" s="198"/>
      <c r="F1628" s="125"/>
      <c r="G1628" s="200"/>
      <c r="H1628" s="126"/>
      <c r="I1628" s="126"/>
      <c r="J1628" s="198"/>
      <c r="K1628" s="126"/>
      <c r="L1628" s="126"/>
      <c r="M1628" s="126"/>
      <c r="N1628" s="126"/>
      <c r="O1628" s="126"/>
      <c r="P1628" s="126"/>
      <c r="Q1628" s="138"/>
      <c r="R1628" s="138"/>
      <c r="S1628" s="138"/>
      <c r="T1628" s="138"/>
      <c r="U1628" s="138"/>
      <c r="V1628" s="138"/>
      <c r="W1628" s="138"/>
      <c r="X1628" s="138"/>
      <c r="Y1628" s="138"/>
      <c r="Z1628" s="138"/>
      <c r="AA1628" s="138"/>
      <c r="AB1628" s="138"/>
      <c r="AC1628" s="138"/>
      <c r="AD1628" s="138"/>
      <c r="AE1628" s="138"/>
      <c r="AF1628" s="138"/>
      <c r="AG1628" s="138"/>
      <c r="AH1628" s="138"/>
      <c r="AI1628" s="138"/>
      <c r="AJ1628" s="138"/>
    </row>
    <row r="1629" ht="28.5" customHeight="1">
      <c r="A1629" s="197"/>
      <c r="B1629" s="198"/>
      <c r="C1629" s="199"/>
      <c r="D1629" s="198"/>
      <c r="E1629" s="198"/>
      <c r="F1629" s="125"/>
      <c r="G1629" s="200"/>
      <c r="H1629" s="126"/>
      <c r="I1629" s="126"/>
      <c r="J1629" s="198"/>
      <c r="K1629" s="126"/>
      <c r="L1629" s="126"/>
      <c r="M1629" s="126"/>
      <c r="N1629" s="126"/>
      <c r="O1629" s="126"/>
      <c r="P1629" s="126"/>
      <c r="Q1629" s="138"/>
      <c r="R1629" s="138"/>
      <c r="S1629" s="138"/>
      <c r="T1629" s="138"/>
      <c r="U1629" s="138"/>
      <c r="V1629" s="138"/>
      <c r="W1629" s="138"/>
      <c r="X1629" s="138"/>
      <c r="Y1629" s="138"/>
      <c r="Z1629" s="138"/>
      <c r="AA1629" s="138"/>
      <c r="AB1629" s="138"/>
      <c r="AC1629" s="138"/>
      <c r="AD1629" s="138"/>
      <c r="AE1629" s="138"/>
      <c r="AF1629" s="138"/>
      <c r="AG1629" s="138"/>
      <c r="AH1629" s="138"/>
      <c r="AI1629" s="138"/>
      <c r="AJ1629" s="138"/>
    </row>
    <row r="1630" ht="28.5" customHeight="1">
      <c r="A1630" s="197"/>
      <c r="B1630" s="198"/>
      <c r="C1630" s="199"/>
      <c r="D1630" s="198"/>
      <c r="E1630" s="198"/>
      <c r="F1630" s="125"/>
      <c r="G1630" s="200"/>
      <c r="H1630" s="126"/>
      <c r="I1630" s="126"/>
      <c r="J1630" s="198"/>
      <c r="K1630" s="126"/>
      <c r="L1630" s="126"/>
      <c r="M1630" s="126"/>
      <c r="N1630" s="126"/>
      <c r="O1630" s="126"/>
      <c r="P1630" s="126"/>
      <c r="Q1630" s="138"/>
      <c r="R1630" s="138"/>
      <c r="S1630" s="138"/>
      <c r="T1630" s="138"/>
      <c r="U1630" s="138"/>
      <c r="V1630" s="138"/>
      <c r="W1630" s="138"/>
      <c r="X1630" s="138"/>
      <c r="Y1630" s="138"/>
      <c r="Z1630" s="138"/>
      <c r="AA1630" s="138"/>
      <c r="AB1630" s="138"/>
      <c r="AC1630" s="138"/>
      <c r="AD1630" s="138"/>
      <c r="AE1630" s="138"/>
      <c r="AF1630" s="138"/>
      <c r="AG1630" s="138"/>
      <c r="AH1630" s="138"/>
      <c r="AI1630" s="138"/>
      <c r="AJ1630" s="138"/>
    </row>
    <row r="1631" ht="28.5" customHeight="1">
      <c r="A1631" s="197"/>
      <c r="B1631" s="198"/>
      <c r="C1631" s="199"/>
      <c r="D1631" s="198"/>
      <c r="E1631" s="198"/>
      <c r="F1631" s="125"/>
      <c r="G1631" s="200"/>
      <c r="H1631" s="126"/>
      <c r="I1631" s="126"/>
      <c r="J1631" s="198"/>
      <c r="K1631" s="126"/>
      <c r="L1631" s="126"/>
      <c r="M1631" s="126"/>
      <c r="N1631" s="126"/>
      <c r="O1631" s="126"/>
      <c r="P1631" s="126"/>
      <c r="Q1631" s="138"/>
      <c r="R1631" s="138"/>
      <c r="S1631" s="138"/>
      <c r="T1631" s="138"/>
      <c r="U1631" s="138"/>
      <c r="V1631" s="138"/>
      <c r="W1631" s="138"/>
      <c r="X1631" s="138"/>
      <c r="Y1631" s="138"/>
      <c r="Z1631" s="138"/>
      <c r="AA1631" s="138"/>
      <c r="AB1631" s="138"/>
      <c r="AC1631" s="138"/>
      <c r="AD1631" s="138"/>
      <c r="AE1631" s="138"/>
      <c r="AF1631" s="138"/>
      <c r="AG1631" s="138"/>
      <c r="AH1631" s="138"/>
      <c r="AI1631" s="138"/>
      <c r="AJ1631" s="138"/>
    </row>
    <row r="1632" ht="28.5" customHeight="1">
      <c r="A1632" s="197"/>
      <c r="B1632" s="198"/>
      <c r="C1632" s="199"/>
      <c r="D1632" s="198"/>
      <c r="E1632" s="198"/>
      <c r="F1632" s="125"/>
      <c r="G1632" s="200"/>
      <c r="H1632" s="126"/>
      <c r="I1632" s="126"/>
      <c r="J1632" s="198"/>
      <c r="K1632" s="126"/>
      <c r="L1632" s="126"/>
      <c r="M1632" s="126"/>
      <c r="N1632" s="126"/>
      <c r="O1632" s="126"/>
      <c r="P1632" s="126"/>
      <c r="Q1632" s="138"/>
      <c r="R1632" s="138"/>
      <c r="S1632" s="138"/>
      <c r="T1632" s="138"/>
      <c r="U1632" s="138"/>
      <c r="V1632" s="138"/>
      <c r="W1632" s="138"/>
      <c r="X1632" s="138"/>
      <c r="Y1632" s="138"/>
      <c r="Z1632" s="138"/>
      <c r="AA1632" s="138"/>
      <c r="AB1632" s="138"/>
      <c r="AC1632" s="138"/>
      <c r="AD1632" s="138"/>
      <c r="AE1632" s="138"/>
      <c r="AF1632" s="138"/>
      <c r="AG1632" s="138"/>
      <c r="AH1632" s="138"/>
      <c r="AI1632" s="138"/>
      <c r="AJ1632" s="138"/>
    </row>
    <row r="1633" ht="28.5" customHeight="1">
      <c r="A1633" s="197"/>
      <c r="B1633" s="198"/>
      <c r="C1633" s="199"/>
      <c r="D1633" s="198"/>
      <c r="E1633" s="198"/>
      <c r="F1633" s="125"/>
      <c r="G1633" s="200"/>
      <c r="H1633" s="126"/>
      <c r="I1633" s="126"/>
      <c r="J1633" s="198"/>
      <c r="K1633" s="126"/>
      <c r="L1633" s="126"/>
      <c r="M1633" s="126"/>
      <c r="N1633" s="126"/>
      <c r="O1633" s="126"/>
      <c r="P1633" s="126"/>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row>
    <row r="1634" ht="28.5" customHeight="1">
      <c r="A1634" s="197"/>
      <c r="B1634" s="198"/>
      <c r="C1634" s="199"/>
      <c r="D1634" s="198"/>
      <c r="E1634" s="198"/>
      <c r="F1634" s="125"/>
      <c r="G1634" s="200"/>
      <c r="H1634" s="126"/>
      <c r="I1634" s="126"/>
      <c r="J1634" s="198"/>
      <c r="K1634" s="126"/>
      <c r="L1634" s="126"/>
      <c r="M1634" s="126"/>
      <c r="N1634" s="126"/>
      <c r="O1634" s="126"/>
      <c r="P1634" s="126"/>
      <c r="Q1634" s="138"/>
      <c r="R1634" s="138"/>
      <c r="S1634" s="138"/>
      <c r="T1634" s="138"/>
      <c r="U1634" s="138"/>
      <c r="V1634" s="138"/>
      <c r="W1634" s="138"/>
      <c r="X1634" s="138"/>
      <c r="Y1634" s="138"/>
      <c r="Z1634" s="138"/>
      <c r="AA1634" s="138"/>
      <c r="AB1634" s="138"/>
      <c r="AC1634" s="138"/>
      <c r="AD1634" s="138"/>
      <c r="AE1634" s="138"/>
      <c r="AF1634" s="138"/>
      <c r="AG1634" s="138"/>
      <c r="AH1634" s="138"/>
      <c r="AI1634" s="138"/>
      <c r="AJ1634" s="138"/>
    </row>
    <row r="1635" ht="28.5" customHeight="1">
      <c r="A1635" s="197"/>
      <c r="B1635" s="198"/>
      <c r="C1635" s="199"/>
      <c r="D1635" s="198"/>
      <c r="E1635" s="198"/>
      <c r="F1635" s="125"/>
      <c r="G1635" s="200"/>
      <c r="H1635" s="126"/>
      <c r="I1635" s="126"/>
      <c r="J1635" s="198"/>
      <c r="K1635" s="126"/>
      <c r="L1635" s="126"/>
      <c r="M1635" s="126"/>
      <c r="N1635" s="126"/>
      <c r="O1635" s="126"/>
      <c r="P1635" s="126"/>
      <c r="Q1635" s="138"/>
      <c r="R1635" s="138"/>
      <c r="S1635" s="138"/>
      <c r="T1635" s="138"/>
      <c r="U1635" s="138"/>
      <c r="V1635" s="138"/>
      <c r="W1635" s="138"/>
      <c r="X1635" s="138"/>
      <c r="Y1635" s="138"/>
      <c r="Z1635" s="138"/>
      <c r="AA1635" s="138"/>
      <c r="AB1635" s="138"/>
      <c r="AC1635" s="138"/>
      <c r="AD1635" s="138"/>
      <c r="AE1635" s="138"/>
      <c r="AF1635" s="138"/>
      <c r="AG1635" s="138"/>
      <c r="AH1635" s="138"/>
      <c r="AI1635" s="138"/>
      <c r="AJ1635" s="138"/>
    </row>
    <row r="1636" ht="28.5" customHeight="1">
      <c r="A1636" s="197"/>
      <c r="B1636" s="198"/>
      <c r="C1636" s="199"/>
      <c r="D1636" s="198"/>
      <c r="E1636" s="198"/>
      <c r="F1636" s="125"/>
      <c r="G1636" s="200"/>
      <c r="H1636" s="126"/>
      <c r="I1636" s="126"/>
      <c r="J1636" s="198"/>
      <c r="K1636" s="126"/>
      <c r="L1636" s="126"/>
      <c r="M1636" s="126"/>
      <c r="N1636" s="126"/>
      <c r="O1636" s="126"/>
      <c r="P1636" s="126"/>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row>
    <row r="1637" ht="28.5" customHeight="1">
      <c r="A1637" s="197"/>
      <c r="B1637" s="198"/>
      <c r="C1637" s="199"/>
      <c r="D1637" s="198"/>
      <c r="E1637" s="198"/>
      <c r="F1637" s="125"/>
      <c r="G1637" s="200"/>
      <c r="H1637" s="126"/>
      <c r="I1637" s="126"/>
      <c r="J1637" s="198"/>
      <c r="K1637" s="126"/>
      <c r="L1637" s="126"/>
      <c r="M1637" s="126"/>
      <c r="N1637" s="126"/>
      <c r="O1637" s="126"/>
      <c r="P1637" s="126"/>
      <c r="Q1637" s="138"/>
      <c r="R1637" s="138"/>
      <c r="S1637" s="138"/>
      <c r="T1637" s="138"/>
      <c r="U1637" s="138"/>
      <c r="V1637" s="138"/>
      <c r="W1637" s="138"/>
      <c r="X1637" s="138"/>
      <c r="Y1637" s="138"/>
      <c r="Z1637" s="138"/>
      <c r="AA1637" s="138"/>
      <c r="AB1637" s="138"/>
      <c r="AC1637" s="138"/>
      <c r="AD1637" s="138"/>
      <c r="AE1637" s="138"/>
      <c r="AF1637" s="138"/>
      <c r="AG1637" s="138"/>
      <c r="AH1637" s="138"/>
      <c r="AI1637" s="138"/>
      <c r="AJ1637" s="138"/>
    </row>
    <row r="1638" ht="28.5" customHeight="1">
      <c r="A1638" s="197"/>
      <c r="B1638" s="198"/>
      <c r="C1638" s="199"/>
      <c r="D1638" s="198"/>
      <c r="E1638" s="198"/>
      <c r="F1638" s="125"/>
      <c r="G1638" s="200"/>
      <c r="H1638" s="126"/>
      <c r="I1638" s="126"/>
      <c r="J1638" s="198"/>
      <c r="K1638" s="126"/>
      <c r="L1638" s="126"/>
      <c r="M1638" s="126"/>
      <c r="N1638" s="126"/>
      <c r="O1638" s="126"/>
      <c r="P1638" s="126"/>
      <c r="Q1638" s="138"/>
      <c r="R1638" s="138"/>
      <c r="S1638" s="138"/>
      <c r="T1638" s="138"/>
      <c r="U1638" s="138"/>
      <c r="V1638" s="138"/>
      <c r="W1638" s="138"/>
      <c r="X1638" s="138"/>
      <c r="Y1638" s="138"/>
      <c r="Z1638" s="138"/>
      <c r="AA1638" s="138"/>
      <c r="AB1638" s="138"/>
      <c r="AC1638" s="138"/>
      <c r="AD1638" s="138"/>
      <c r="AE1638" s="138"/>
      <c r="AF1638" s="138"/>
      <c r="AG1638" s="138"/>
      <c r="AH1638" s="138"/>
      <c r="AI1638" s="138"/>
      <c r="AJ1638" s="138"/>
    </row>
    <row r="1639" ht="28.5" customHeight="1">
      <c r="A1639" s="197"/>
      <c r="B1639" s="198"/>
      <c r="C1639" s="199"/>
      <c r="D1639" s="198"/>
      <c r="E1639" s="198"/>
      <c r="F1639" s="125"/>
      <c r="G1639" s="200"/>
      <c r="H1639" s="126"/>
      <c r="I1639" s="126"/>
      <c r="J1639" s="198"/>
      <c r="K1639" s="126"/>
      <c r="L1639" s="126"/>
      <c r="M1639" s="126"/>
      <c r="N1639" s="126"/>
      <c r="O1639" s="126"/>
      <c r="P1639" s="126"/>
      <c r="Q1639" s="138"/>
      <c r="R1639" s="138"/>
      <c r="S1639" s="138"/>
      <c r="T1639" s="138"/>
      <c r="U1639" s="138"/>
      <c r="V1639" s="138"/>
      <c r="W1639" s="138"/>
      <c r="X1639" s="138"/>
      <c r="Y1639" s="138"/>
      <c r="Z1639" s="138"/>
      <c r="AA1639" s="138"/>
      <c r="AB1639" s="138"/>
      <c r="AC1639" s="138"/>
      <c r="AD1639" s="138"/>
      <c r="AE1639" s="138"/>
      <c r="AF1639" s="138"/>
      <c r="AG1639" s="138"/>
      <c r="AH1639" s="138"/>
      <c r="AI1639" s="138"/>
      <c r="AJ1639" s="138"/>
    </row>
    <row r="1640" ht="28.5" customHeight="1">
      <c r="A1640" s="197"/>
      <c r="B1640" s="198"/>
      <c r="C1640" s="199"/>
      <c r="D1640" s="198"/>
      <c r="E1640" s="198"/>
      <c r="F1640" s="125"/>
      <c r="G1640" s="200"/>
      <c r="H1640" s="126"/>
      <c r="I1640" s="126"/>
      <c r="J1640" s="198"/>
      <c r="K1640" s="126"/>
      <c r="L1640" s="126"/>
      <c r="M1640" s="126"/>
      <c r="N1640" s="126"/>
      <c r="O1640" s="126"/>
      <c r="P1640" s="126"/>
      <c r="Q1640" s="138"/>
      <c r="R1640" s="138"/>
      <c r="S1640" s="138"/>
      <c r="T1640" s="138"/>
      <c r="U1640" s="138"/>
      <c r="V1640" s="138"/>
      <c r="W1640" s="138"/>
      <c r="X1640" s="138"/>
      <c r="Y1640" s="138"/>
      <c r="Z1640" s="138"/>
      <c r="AA1640" s="138"/>
      <c r="AB1640" s="138"/>
      <c r="AC1640" s="138"/>
      <c r="AD1640" s="138"/>
      <c r="AE1640" s="138"/>
      <c r="AF1640" s="138"/>
      <c r="AG1640" s="138"/>
      <c r="AH1640" s="138"/>
      <c r="AI1640" s="138"/>
      <c r="AJ1640" s="138"/>
    </row>
    <row r="1641" ht="28.5" customHeight="1">
      <c r="A1641" s="197"/>
      <c r="B1641" s="198"/>
      <c r="C1641" s="199"/>
      <c r="D1641" s="198"/>
      <c r="E1641" s="198"/>
      <c r="F1641" s="125"/>
      <c r="G1641" s="200"/>
      <c r="H1641" s="126"/>
      <c r="I1641" s="126"/>
      <c r="J1641" s="198"/>
      <c r="K1641" s="126"/>
      <c r="L1641" s="126"/>
      <c r="M1641" s="126"/>
      <c r="N1641" s="126"/>
      <c r="O1641" s="126"/>
      <c r="P1641" s="126"/>
      <c r="Q1641" s="138"/>
      <c r="R1641" s="138"/>
      <c r="S1641" s="138"/>
      <c r="T1641" s="138"/>
      <c r="U1641" s="138"/>
      <c r="V1641" s="138"/>
      <c r="W1641" s="138"/>
      <c r="X1641" s="138"/>
      <c r="Y1641" s="138"/>
      <c r="Z1641" s="138"/>
      <c r="AA1641" s="138"/>
      <c r="AB1641" s="138"/>
      <c r="AC1641" s="138"/>
      <c r="AD1641" s="138"/>
      <c r="AE1641" s="138"/>
      <c r="AF1641" s="138"/>
      <c r="AG1641" s="138"/>
      <c r="AH1641" s="138"/>
      <c r="AI1641" s="138"/>
      <c r="AJ1641" s="138"/>
    </row>
    <row r="1642" ht="28.5" customHeight="1">
      <c r="A1642" s="197"/>
      <c r="B1642" s="198"/>
      <c r="C1642" s="199"/>
      <c r="D1642" s="198"/>
      <c r="E1642" s="198"/>
      <c r="F1642" s="125"/>
      <c r="G1642" s="200"/>
      <c r="H1642" s="126"/>
      <c r="I1642" s="126"/>
      <c r="J1642" s="198"/>
      <c r="K1642" s="126"/>
      <c r="L1642" s="126"/>
      <c r="M1642" s="126"/>
      <c r="N1642" s="126"/>
      <c r="O1642" s="126"/>
      <c r="P1642" s="126"/>
      <c r="Q1642" s="138"/>
      <c r="R1642" s="138"/>
      <c r="S1642" s="138"/>
      <c r="T1642" s="138"/>
      <c r="U1642" s="138"/>
      <c r="V1642" s="138"/>
      <c r="W1642" s="138"/>
      <c r="X1642" s="138"/>
      <c r="Y1642" s="138"/>
      <c r="Z1642" s="138"/>
      <c r="AA1642" s="138"/>
      <c r="AB1642" s="138"/>
      <c r="AC1642" s="138"/>
      <c r="AD1642" s="138"/>
      <c r="AE1642" s="138"/>
      <c r="AF1642" s="138"/>
      <c r="AG1642" s="138"/>
      <c r="AH1642" s="138"/>
      <c r="AI1642" s="138"/>
      <c r="AJ1642" s="138"/>
    </row>
    <row r="1643" ht="28.5" customHeight="1">
      <c r="A1643" s="197"/>
      <c r="B1643" s="198"/>
      <c r="C1643" s="199"/>
      <c r="D1643" s="198"/>
      <c r="E1643" s="198"/>
      <c r="F1643" s="125"/>
      <c r="G1643" s="200"/>
      <c r="H1643" s="126"/>
      <c r="I1643" s="126"/>
      <c r="J1643" s="198"/>
      <c r="K1643" s="126"/>
      <c r="L1643" s="126"/>
      <c r="M1643" s="126"/>
      <c r="N1643" s="126"/>
      <c r="O1643" s="126"/>
      <c r="P1643" s="126"/>
      <c r="Q1643" s="138"/>
      <c r="R1643" s="138"/>
      <c r="S1643" s="138"/>
      <c r="T1643" s="138"/>
      <c r="U1643" s="138"/>
      <c r="V1643" s="138"/>
      <c r="W1643" s="138"/>
      <c r="X1643" s="138"/>
      <c r="Y1643" s="138"/>
      <c r="Z1643" s="138"/>
      <c r="AA1643" s="138"/>
      <c r="AB1643" s="138"/>
      <c r="AC1643" s="138"/>
      <c r="AD1643" s="138"/>
      <c r="AE1643" s="138"/>
      <c r="AF1643" s="138"/>
      <c r="AG1643" s="138"/>
      <c r="AH1643" s="138"/>
      <c r="AI1643" s="138"/>
      <c r="AJ1643" s="138"/>
    </row>
    <row r="1644" ht="28.5" customHeight="1">
      <c r="A1644" s="197"/>
      <c r="B1644" s="198"/>
      <c r="C1644" s="199"/>
      <c r="D1644" s="198"/>
      <c r="E1644" s="198"/>
      <c r="F1644" s="125"/>
      <c r="G1644" s="200"/>
      <c r="H1644" s="126"/>
      <c r="I1644" s="126"/>
      <c r="J1644" s="198"/>
      <c r="K1644" s="126"/>
      <c r="L1644" s="126"/>
      <c r="M1644" s="126"/>
      <c r="N1644" s="126"/>
      <c r="O1644" s="126"/>
      <c r="P1644" s="126"/>
      <c r="Q1644" s="138"/>
      <c r="R1644" s="138"/>
      <c r="S1644" s="138"/>
      <c r="T1644" s="138"/>
      <c r="U1644" s="138"/>
      <c r="V1644" s="138"/>
      <c r="W1644" s="138"/>
      <c r="X1644" s="138"/>
      <c r="Y1644" s="138"/>
      <c r="Z1644" s="138"/>
      <c r="AA1644" s="138"/>
      <c r="AB1644" s="138"/>
      <c r="AC1644" s="138"/>
      <c r="AD1644" s="138"/>
      <c r="AE1644" s="138"/>
      <c r="AF1644" s="138"/>
      <c r="AG1644" s="138"/>
      <c r="AH1644" s="138"/>
      <c r="AI1644" s="138"/>
      <c r="AJ1644" s="138"/>
    </row>
    <row r="1645" ht="28.5" customHeight="1">
      <c r="A1645" s="197"/>
      <c r="B1645" s="198"/>
      <c r="C1645" s="199"/>
      <c r="D1645" s="198"/>
      <c r="E1645" s="198"/>
      <c r="F1645" s="125"/>
      <c r="G1645" s="200"/>
      <c r="H1645" s="126"/>
      <c r="I1645" s="126"/>
      <c r="J1645" s="198"/>
      <c r="K1645" s="126"/>
      <c r="L1645" s="126"/>
      <c r="M1645" s="126"/>
      <c r="N1645" s="126"/>
      <c r="O1645" s="126"/>
      <c r="P1645" s="126"/>
      <c r="Q1645" s="138"/>
      <c r="R1645" s="138"/>
      <c r="S1645" s="138"/>
      <c r="T1645" s="138"/>
      <c r="U1645" s="138"/>
      <c r="V1645" s="138"/>
      <c r="W1645" s="138"/>
      <c r="X1645" s="138"/>
      <c r="Y1645" s="138"/>
      <c r="Z1645" s="138"/>
      <c r="AA1645" s="138"/>
      <c r="AB1645" s="138"/>
      <c r="AC1645" s="138"/>
      <c r="AD1645" s="138"/>
      <c r="AE1645" s="138"/>
      <c r="AF1645" s="138"/>
      <c r="AG1645" s="138"/>
      <c r="AH1645" s="138"/>
      <c r="AI1645" s="138"/>
      <c r="AJ1645" s="138"/>
    </row>
    <row r="1646" ht="28.5" customHeight="1">
      <c r="A1646" s="197"/>
      <c r="B1646" s="198"/>
      <c r="C1646" s="199"/>
      <c r="D1646" s="198"/>
      <c r="E1646" s="198"/>
      <c r="F1646" s="125"/>
      <c r="G1646" s="200"/>
      <c r="H1646" s="126"/>
      <c r="I1646" s="126"/>
      <c r="J1646" s="198"/>
      <c r="K1646" s="126"/>
      <c r="L1646" s="126"/>
      <c r="M1646" s="126"/>
      <c r="N1646" s="126"/>
      <c r="O1646" s="126"/>
      <c r="P1646" s="126"/>
      <c r="Q1646" s="138"/>
      <c r="R1646" s="138"/>
      <c r="S1646" s="138"/>
      <c r="T1646" s="138"/>
      <c r="U1646" s="138"/>
      <c r="V1646" s="138"/>
      <c r="W1646" s="138"/>
      <c r="X1646" s="138"/>
      <c r="Y1646" s="138"/>
      <c r="Z1646" s="138"/>
      <c r="AA1646" s="138"/>
      <c r="AB1646" s="138"/>
      <c r="AC1646" s="138"/>
      <c r="AD1646" s="138"/>
      <c r="AE1646" s="138"/>
      <c r="AF1646" s="138"/>
      <c r="AG1646" s="138"/>
      <c r="AH1646" s="138"/>
      <c r="AI1646" s="138"/>
      <c r="AJ1646" s="138"/>
    </row>
    <row r="1647" ht="28.5" customHeight="1">
      <c r="A1647" s="197"/>
      <c r="B1647" s="198"/>
      <c r="C1647" s="199"/>
      <c r="D1647" s="198"/>
      <c r="E1647" s="198"/>
      <c r="F1647" s="125"/>
      <c r="G1647" s="200"/>
      <c r="H1647" s="126"/>
      <c r="I1647" s="126"/>
      <c r="J1647" s="198"/>
      <c r="K1647" s="126"/>
      <c r="L1647" s="126"/>
      <c r="M1647" s="126"/>
      <c r="N1647" s="126"/>
      <c r="O1647" s="126"/>
      <c r="P1647" s="126"/>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row>
    <row r="1648" ht="28.5" customHeight="1">
      <c r="A1648" s="197"/>
      <c r="B1648" s="198"/>
      <c r="C1648" s="199"/>
      <c r="D1648" s="198"/>
      <c r="E1648" s="198"/>
      <c r="F1648" s="125"/>
      <c r="G1648" s="200"/>
      <c r="H1648" s="126"/>
      <c r="I1648" s="126"/>
      <c r="J1648" s="198"/>
      <c r="K1648" s="126"/>
      <c r="L1648" s="126"/>
      <c r="M1648" s="126"/>
      <c r="N1648" s="126"/>
      <c r="O1648" s="126"/>
      <c r="P1648" s="126"/>
      <c r="Q1648" s="138"/>
      <c r="R1648" s="138"/>
      <c r="S1648" s="138"/>
      <c r="T1648" s="138"/>
      <c r="U1648" s="138"/>
      <c r="V1648" s="138"/>
      <c r="W1648" s="138"/>
      <c r="X1648" s="138"/>
      <c r="Y1648" s="138"/>
      <c r="Z1648" s="138"/>
      <c r="AA1648" s="138"/>
      <c r="AB1648" s="138"/>
      <c r="AC1648" s="138"/>
      <c r="AD1648" s="138"/>
      <c r="AE1648" s="138"/>
      <c r="AF1648" s="138"/>
      <c r="AG1648" s="138"/>
      <c r="AH1648" s="138"/>
      <c r="AI1648" s="138"/>
      <c r="AJ1648" s="138"/>
    </row>
    <row r="1649" ht="28.5" customHeight="1">
      <c r="A1649" s="197"/>
      <c r="B1649" s="198"/>
      <c r="C1649" s="199"/>
      <c r="D1649" s="198"/>
      <c r="E1649" s="198"/>
      <c r="F1649" s="125"/>
      <c r="G1649" s="200"/>
      <c r="H1649" s="126"/>
      <c r="I1649" s="126"/>
      <c r="J1649" s="198"/>
      <c r="K1649" s="126"/>
      <c r="L1649" s="126"/>
      <c r="M1649" s="126"/>
      <c r="N1649" s="126"/>
      <c r="O1649" s="126"/>
      <c r="P1649" s="126"/>
      <c r="Q1649" s="138"/>
      <c r="R1649" s="138"/>
      <c r="S1649" s="138"/>
      <c r="T1649" s="138"/>
      <c r="U1649" s="138"/>
      <c r="V1649" s="138"/>
      <c r="W1649" s="138"/>
      <c r="X1649" s="138"/>
      <c r="Y1649" s="138"/>
      <c r="Z1649" s="138"/>
      <c r="AA1649" s="138"/>
      <c r="AB1649" s="138"/>
      <c r="AC1649" s="138"/>
      <c r="AD1649" s="138"/>
      <c r="AE1649" s="138"/>
      <c r="AF1649" s="138"/>
      <c r="AG1649" s="138"/>
      <c r="AH1649" s="138"/>
      <c r="AI1649" s="138"/>
      <c r="AJ1649" s="138"/>
    </row>
    <row r="1650" ht="28.5" customHeight="1">
      <c r="A1650" s="197"/>
      <c r="B1650" s="198"/>
      <c r="C1650" s="199"/>
      <c r="D1650" s="198"/>
      <c r="E1650" s="198"/>
      <c r="F1650" s="125"/>
      <c r="G1650" s="200"/>
      <c r="H1650" s="126"/>
      <c r="I1650" s="126"/>
      <c r="J1650" s="198"/>
      <c r="K1650" s="126"/>
      <c r="L1650" s="126"/>
      <c r="M1650" s="126"/>
      <c r="N1650" s="126"/>
      <c r="O1650" s="126"/>
      <c r="P1650" s="126"/>
      <c r="Q1650" s="138"/>
      <c r="R1650" s="138"/>
      <c r="S1650" s="138"/>
      <c r="T1650" s="138"/>
      <c r="U1650" s="138"/>
      <c r="V1650" s="138"/>
      <c r="W1650" s="138"/>
      <c r="X1650" s="138"/>
      <c r="Y1650" s="138"/>
      <c r="Z1650" s="138"/>
      <c r="AA1650" s="138"/>
      <c r="AB1650" s="138"/>
      <c r="AC1650" s="138"/>
      <c r="AD1650" s="138"/>
      <c r="AE1650" s="138"/>
      <c r="AF1650" s="138"/>
      <c r="AG1650" s="138"/>
      <c r="AH1650" s="138"/>
      <c r="AI1650" s="138"/>
      <c r="AJ1650" s="138"/>
    </row>
    <row r="1651" ht="28.5" customHeight="1">
      <c r="A1651" s="197"/>
      <c r="B1651" s="198"/>
      <c r="C1651" s="199"/>
      <c r="D1651" s="198"/>
      <c r="E1651" s="198"/>
      <c r="F1651" s="125"/>
      <c r="G1651" s="200"/>
      <c r="H1651" s="126"/>
      <c r="I1651" s="126"/>
      <c r="J1651" s="198"/>
      <c r="K1651" s="126"/>
      <c r="L1651" s="126"/>
      <c r="M1651" s="126"/>
      <c r="N1651" s="126"/>
      <c r="O1651" s="126"/>
      <c r="P1651" s="126"/>
      <c r="Q1651" s="138"/>
      <c r="R1651" s="138"/>
      <c r="S1651" s="138"/>
      <c r="T1651" s="138"/>
      <c r="U1651" s="138"/>
      <c r="V1651" s="138"/>
      <c r="W1651" s="138"/>
      <c r="X1651" s="138"/>
      <c r="Y1651" s="138"/>
      <c r="Z1651" s="138"/>
      <c r="AA1651" s="138"/>
      <c r="AB1651" s="138"/>
      <c r="AC1651" s="138"/>
      <c r="AD1651" s="138"/>
      <c r="AE1651" s="138"/>
      <c r="AF1651" s="138"/>
      <c r="AG1651" s="138"/>
      <c r="AH1651" s="138"/>
      <c r="AI1651" s="138"/>
      <c r="AJ1651" s="138"/>
    </row>
    <row r="1652" ht="28.5" customHeight="1">
      <c r="A1652" s="197"/>
      <c r="B1652" s="198"/>
      <c r="C1652" s="199"/>
      <c r="D1652" s="198"/>
      <c r="E1652" s="198"/>
      <c r="F1652" s="125"/>
      <c r="G1652" s="200"/>
      <c r="H1652" s="126"/>
      <c r="I1652" s="126"/>
      <c r="J1652" s="198"/>
      <c r="K1652" s="126"/>
      <c r="L1652" s="126"/>
      <c r="M1652" s="126"/>
      <c r="N1652" s="126"/>
      <c r="O1652" s="126"/>
      <c r="P1652" s="126"/>
      <c r="Q1652" s="138"/>
      <c r="R1652" s="138"/>
      <c r="S1652" s="138"/>
      <c r="T1652" s="138"/>
      <c r="U1652" s="138"/>
      <c r="V1652" s="138"/>
      <c r="W1652" s="138"/>
      <c r="X1652" s="138"/>
      <c r="Y1652" s="138"/>
      <c r="Z1652" s="138"/>
      <c r="AA1652" s="138"/>
      <c r="AB1652" s="138"/>
      <c r="AC1652" s="138"/>
      <c r="AD1652" s="138"/>
      <c r="AE1652" s="138"/>
      <c r="AF1652" s="138"/>
      <c r="AG1652" s="138"/>
      <c r="AH1652" s="138"/>
      <c r="AI1652" s="138"/>
      <c r="AJ1652" s="138"/>
    </row>
    <row r="1653" ht="28.5" customHeight="1">
      <c r="A1653" s="197"/>
      <c r="B1653" s="198"/>
      <c r="C1653" s="199"/>
      <c r="D1653" s="198"/>
      <c r="E1653" s="198"/>
      <c r="F1653" s="125"/>
      <c r="G1653" s="200"/>
      <c r="H1653" s="126"/>
      <c r="I1653" s="126"/>
      <c r="J1653" s="198"/>
      <c r="K1653" s="126"/>
      <c r="L1653" s="126"/>
      <c r="M1653" s="126"/>
      <c r="N1653" s="126"/>
      <c r="O1653" s="126"/>
      <c r="P1653" s="126"/>
      <c r="Q1653" s="138"/>
      <c r="R1653" s="138"/>
      <c r="S1653" s="138"/>
      <c r="T1653" s="138"/>
      <c r="U1653" s="138"/>
      <c r="V1653" s="138"/>
      <c r="W1653" s="138"/>
      <c r="X1653" s="138"/>
      <c r="Y1653" s="138"/>
      <c r="Z1653" s="138"/>
      <c r="AA1653" s="138"/>
      <c r="AB1653" s="138"/>
      <c r="AC1653" s="138"/>
      <c r="AD1653" s="138"/>
      <c r="AE1653" s="138"/>
      <c r="AF1653" s="138"/>
      <c r="AG1653" s="138"/>
      <c r="AH1653" s="138"/>
      <c r="AI1653" s="138"/>
      <c r="AJ1653" s="138"/>
    </row>
    <row r="1654" ht="28.5" customHeight="1">
      <c r="A1654" s="197"/>
      <c r="B1654" s="198"/>
      <c r="C1654" s="199"/>
      <c r="D1654" s="198"/>
      <c r="E1654" s="198"/>
      <c r="F1654" s="125"/>
      <c r="G1654" s="200"/>
      <c r="H1654" s="126"/>
      <c r="I1654" s="126"/>
      <c r="J1654" s="198"/>
      <c r="K1654" s="126"/>
      <c r="L1654" s="126"/>
      <c r="M1654" s="126"/>
      <c r="N1654" s="126"/>
      <c r="O1654" s="126"/>
      <c r="P1654" s="126"/>
      <c r="Q1654" s="138"/>
      <c r="R1654" s="138"/>
      <c r="S1654" s="138"/>
      <c r="T1654" s="138"/>
      <c r="U1654" s="138"/>
      <c r="V1654" s="138"/>
      <c r="W1654" s="138"/>
      <c r="X1654" s="138"/>
      <c r="Y1654" s="138"/>
      <c r="Z1654" s="138"/>
      <c r="AA1654" s="138"/>
      <c r="AB1654" s="138"/>
      <c r="AC1654" s="138"/>
      <c r="AD1654" s="138"/>
      <c r="AE1654" s="138"/>
      <c r="AF1654" s="138"/>
      <c r="AG1654" s="138"/>
      <c r="AH1654" s="138"/>
      <c r="AI1654" s="138"/>
      <c r="AJ1654" s="138"/>
    </row>
    <row r="1655" ht="28.5" customHeight="1">
      <c r="A1655" s="197"/>
      <c r="B1655" s="198"/>
      <c r="C1655" s="199"/>
      <c r="D1655" s="198"/>
      <c r="E1655" s="198"/>
      <c r="F1655" s="125"/>
      <c r="G1655" s="200"/>
      <c r="H1655" s="126"/>
      <c r="I1655" s="126"/>
      <c r="J1655" s="198"/>
      <c r="K1655" s="126"/>
      <c r="L1655" s="126"/>
      <c r="M1655" s="126"/>
      <c r="N1655" s="126"/>
      <c r="O1655" s="126"/>
      <c r="P1655" s="126"/>
      <c r="Q1655" s="138"/>
      <c r="R1655" s="138"/>
      <c r="S1655" s="138"/>
      <c r="T1655" s="138"/>
      <c r="U1655" s="138"/>
      <c r="V1655" s="138"/>
      <c r="W1655" s="138"/>
      <c r="X1655" s="138"/>
      <c r="Y1655" s="138"/>
      <c r="Z1655" s="138"/>
      <c r="AA1655" s="138"/>
      <c r="AB1655" s="138"/>
      <c r="AC1655" s="138"/>
      <c r="AD1655" s="138"/>
      <c r="AE1655" s="138"/>
      <c r="AF1655" s="138"/>
      <c r="AG1655" s="138"/>
      <c r="AH1655" s="138"/>
      <c r="AI1655" s="138"/>
      <c r="AJ1655" s="138"/>
    </row>
    <row r="1656" ht="28.5" customHeight="1">
      <c r="A1656" s="197"/>
      <c r="B1656" s="198"/>
      <c r="C1656" s="199"/>
      <c r="D1656" s="198"/>
      <c r="E1656" s="198"/>
      <c r="F1656" s="125"/>
      <c r="G1656" s="200"/>
      <c r="H1656" s="126"/>
      <c r="I1656" s="126"/>
      <c r="J1656" s="198"/>
      <c r="K1656" s="126"/>
      <c r="L1656" s="126"/>
      <c r="M1656" s="126"/>
      <c r="N1656" s="126"/>
      <c r="O1656" s="126"/>
      <c r="P1656" s="126"/>
      <c r="Q1656" s="138"/>
      <c r="R1656" s="138"/>
      <c r="S1656" s="138"/>
      <c r="T1656" s="138"/>
      <c r="U1656" s="138"/>
      <c r="V1656" s="138"/>
      <c r="W1656" s="138"/>
      <c r="X1656" s="138"/>
      <c r="Y1656" s="138"/>
      <c r="Z1656" s="138"/>
      <c r="AA1656" s="138"/>
      <c r="AB1656" s="138"/>
      <c r="AC1656" s="138"/>
      <c r="AD1656" s="138"/>
      <c r="AE1656" s="138"/>
      <c r="AF1656" s="138"/>
      <c r="AG1656" s="138"/>
      <c r="AH1656" s="138"/>
      <c r="AI1656" s="138"/>
      <c r="AJ1656" s="138"/>
    </row>
    <row r="1657" ht="28.5" customHeight="1">
      <c r="A1657" s="197"/>
      <c r="B1657" s="198"/>
      <c r="C1657" s="199"/>
      <c r="D1657" s="198"/>
      <c r="E1657" s="198"/>
      <c r="F1657" s="125"/>
      <c r="G1657" s="200"/>
      <c r="H1657" s="126"/>
      <c r="I1657" s="126"/>
      <c r="J1657" s="198"/>
      <c r="K1657" s="126"/>
      <c r="L1657" s="126"/>
      <c r="M1657" s="126"/>
      <c r="N1657" s="126"/>
      <c r="O1657" s="126"/>
      <c r="P1657" s="126"/>
      <c r="Q1657" s="138"/>
      <c r="R1657" s="138"/>
      <c r="S1657" s="138"/>
      <c r="T1657" s="138"/>
      <c r="U1657" s="138"/>
      <c r="V1657" s="138"/>
      <c r="W1657" s="138"/>
      <c r="X1657" s="138"/>
      <c r="Y1657" s="138"/>
      <c r="Z1657" s="138"/>
      <c r="AA1657" s="138"/>
      <c r="AB1657" s="138"/>
      <c r="AC1657" s="138"/>
      <c r="AD1657" s="138"/>
      <c r="AE1657" s="138"/>
      <c r="AF1657" s="138"/>
      <c r="AG1657" s="138"/>
      <c r="AH1657" s="138"/>
      <c r="AI1657" s="138"/>
      <c r="AJ1657" s="138"/>
    </row>
    <row r="1658" ht="28.5" customHeight="1">
      <c r="A1658" s="197"/>
      <c r="B1658" s="198"/>
      <c r="C1658" s="199"/>
      <c r="D1658" s="198"/>
      <c r="E1658" s="198"/>
      <c r="F1658" s="125"/>
      <c r="G1658" s="200"/>
      <c r="H1658" s="126"/>
      <c r="I1658" s="126"/>
      <c r="J1658" s="198"/>
      <c r="K1658" s="126"/>
      <c r="L1658" s="126"/>
      <c r="M1658" s="126"/>
      <c r="N1658" s="126"/>
      <c r="O1658" s="126"/>
      <c r="P1658" s="126"/>
      <c r="Q1658" s="138"/>
      <c r="R1658" s="138"/>
      <c r="S1658" s="138"/>
      <c r="T1658" s="138"/>
      <c r="U1658" s="138"/>
      <c r="V1658" s="138"/>
      <c r="W1658" s="138"/>
      <c r="X1658" s="138"/>
      <c r="Y1658" s="138"/>
      <c r="Z1658" s="138"/>
      <c r="AA1658" s="138"/>
      <c r="AB1658" s="138"/>
      <c r="AC1658" s="138"/>
      <c r="AD1658" s="138"/>
      <c r="AE1658" s="138"/>
      <c r="AF1658" s="138"/>
      <c r="AG1658" s="138"/>
      <c r="AH1658" s="138"/>
      <c r="AI1658" s="138"/>
      <c r="AJ1658" s="138"/>
    </row>
    <row r="1659" ht="28.5" customHeight="1">
      <c r="A1659" s="197"/>
      <c r="B1659" s="198"/>
      <c r="C1659" s="199"/>
      <c r="D1659" s="198"/>
      <c r="E1659" s="198"/>
      <c r="F1659" s="125"/>
      <c r="G1659" s="200"/>
      <c r="H1659" s="126"/>
      <c r="I1659" s="126"/>
      <c r="J1659" s="198"/>
      <c r="K1659" s="126"/>
      <c r="L1659" s="126"/>
      <c r="M1659" s="126"/>
      <c r="N1659" s="126"/>
      <c r="O1659" s="126"/>
      <c r="P1659" s="126"/>
      <c r="Q1659" s="138"/>
      <c r="R1659" s="138"/>
      <c r="S1659" s="138"/>
      <c r="T1659" s="138"/>
      <c r="U1659" s="138"/>
      <c r="V1659" s="138"/>
      <c r="W1659" s="138"/>
      <c r="X1659" s="138"/>
      <c r="Y1659" s="138"/>
      <c r="Z1659" s="138"/>
      <c r="AA1659" s="138"/>
      <c r="AB1659" s="138"/>
      <c r="AC1659" s="138"/>
      <c r="AD1659" s="138"/>
      <c r="AE1659" s="138"/>
      <c r="AF1659" s="138"/>
      <c r="AG1659" s="138"/>
      <c r="AH1659" s="138"/>
      <c r="AI1659" s="138"/>
      <c r="AJ1659" s="138"/>
    </row>
    <row r="1660" ht="28.5" customHeight="1">
      <c r="A1660" s="197"/>
      <c r="B1660" s="198"/>
      <c r="C1660" s="199"/>
      <c r="D1660" s="198"/>
      <c r="E1660" s="198"/>
      <c r="F1660" s="125"/>
      <c r="G1660" s="200"/>
      <c r="H1660" s="126"/>
      <c r="I1660" s="126"/>
      <c r="J1660" s="198"/>
      <c r="K1660" s="126"/>
      <c r="L1660" s="126"/>
      <c r="M1660" s="126"/>
      <c r="N1660" s="126"/>
      <c r="O1660" s="126"/>
      <c r="P1660" s="126"/>
      <c r="Q1660" s="138"/>
      <c r="R1660" s="138"/>
      <c r="S1660" s="138"/>
      <c r="T1660" s="138"/>
      <c r="U1660" s="138"/>
      <c r="V1660" s="138"/>
      <c r="W1660" s="138"/>
      <c r="X1660" s="138"/>
      <c r="Y1660" s="138"/>
      <c r="Z1660" s="138"/>
      <c r="AA1660" s="138"/>
      <c r="AB1660" s="138"/>
      <c r="AC1660" s="138"/>
      <c r="AD1660" s="138"/>
      <c r="AE1660" s="138"/>
      <c r="AF1660" s="138"/>
      <c r="AG1660" s="138"/>
      <c r="AH1660" s="138"/>
      <c r="AI1660" s="138"/>
      <c r="AJ1660" s="138"/>
    </row>
    <row r="1661" ht="28.5" customHeight="1">
      <c r="A1661" s="197"/>
      <c r="B1661" s="198"/>
      <c r="C1661" s="199"/>
      <c r="D1661" s="198"/>
      <c r="E1661" s="198"/>
      <c r="F1661" s="125"/>
      <c r="G1661" s="200"/>
      <c r="H1661" s="126"/>
      <c r="I1661" s="126"/>
      <c r="J1661" s="198"/>
      <c r="K1661" s="126"/>
      <c r="L1661" s="126"/>
      <c r="M1661" s="126"/>
      <c r="N1661" s="126"/>
      <c r="O1661" s="126"/>
      <c r="P1661" s="126"/>
      <c r="Q1661" s="138"/>
      <c r="R1661" s="138"/>
      <c r="S1661" s="138"/>
      <c r="T1661" s="138"/>
      <c r="U1661" s="138"/>
      <c r="V1661" s="138"/>
      <c r="W1661" s="138"/>
      <c r="X1661" s="138"/>
      <c r="Y1661" s="138"/>
      <c r="Z1661" s="138"/>
      <c r="AA1661" s="138"/>
      <c r="AB1661" s="138"/>
      <c r="AC1661" s="138"/>
      <c r="AD1661" s="138"/>
      <c r="AE1661" s="138"/>
      <c r="AF1661" s="138"/>
      <c r="AG1661" s="138"/>
      <c r="AH1661" s="138"/>
      <c r="AI1661" s="138"/>
      <c r="AJ1661" s="138"/>
    </row>
    <row r="1662" ht="28.5" customHeight="1">
      <c r="A1662" s="197"/>
      <c r="B1662" s="198"/>
      <c r="C1662" s="199"/>
      <c r="D1662" s="198"/>
      <c r="E1662" s="198"/>
      <c r="F1662" s="125"/>
      <c r="G1662" s="200"/>
      <c r="H1662" s="126"/>
      <c r="I1662" s="126"/>
      <c r="J1662" s="198"/>
      <c r="K1662" s="126"/>
      <c r="L1662" s="126"/>
      <c r="M1662" s="126"/>
      <c r="N1662" s="126"/>
      <c r="O1662" s="126"/>
      <c r="P1662" s="126"/>
      <c r="Q1662" s="138"/>
      <c r="R1662" s="138"/>
      <c r="S1662" s="138"/>
      <c r="T1662" s="138"/>
      <c r="U1662" s="138"/>
      <c r="V1662" s="138"/>
      <c r="W1662" s="138"/>
      <c r="X1662" s="138"/>
      <c r="Y1662" s="138"/>
      <c r="Z1662" s="138"/>
      <c r="AA1662" s="138"/>
      <c r="AB1662" s="138"/>
      <c r="AC1662" s="138"/>
      <c r="AD1662" s="138"/>
      <c r="AE1662" s="138"/>
      <c r="AF1662" s="138"/>
      <c r="AG1662" s="138"/>
      <c r="AH1662" s="138"/>
      <c r="AI1662" s="138"/>
      <c r="AJ1662" s="138"/>
    </row>
    <row r="1663" ht="28.5" customHeight="1">
      <c r="A1663" s="197"/>
      <c r="B1663" s="198"/>
      <c r="C1663" s="199"/>
      <c r="D1663" s="198"/>
      <c r="E1663" s="198"/>
      <c r="F1663" s="125"/>
      <c r="G1663" s="200"/>
      <c r="H1663" s="126"/>
      <c r="I1663" s="126"/>
      <c r="J1663" s="198"/>
      <c r="K1663" s="126"/>
      <c r="L1663" s="126"/>
      <c r="M1663" s="126"/>
      <c r="N1663" s="126"/>
      <c r="O1663" s="126"/>
      <c r="P1663" s="126"/>
      <c r="Q1663" s="138"/>
      <c r="R1663" s="138"/>
      <c r="S1663" s="138"/>
      <c r="T1663" s="138"/>
      <c r="U1663" s="138"/>
      <c r="V1663" s="138"/>
      <c r="W1663" s="138"/>
      <c r="X1663" s="138"/>
      <c r="Y1663" s="138"/>
      <c r="Z1663" s="138"/>
      <c r="AA1663" s="138"/>
      <c r="AB1663" s="138"/>
      <c r="AC1663" s="138"/>
      <c r="AD1663" s="138"/>
      <c r="AE1663" s="138"/>
      <c r="AF1663" s="138"/>
      <c r="AG1663" s="138"/>
      <c r="AH1663" s="138"/>
      <c r="AI1663" s="138"/>
      <c r="AJ1663" s="138"/>
    </row>
    <row r="1664" ht="28.5" customHeight="1">
      <c r="A1664" s="197"/>
      <c r="B1664" s="198"/>
      <c r="C1664" s="199"/>
      <c r="D1664" s="198"/>
      <c r="E1664" s="198"/>
      <c r="F1664" s="125"/>
      <c r="G1664" s="200"/>
      <c r="H1664" s="126"/>
      <c r="I1664" s="126"/>
      <c r="J1664" s="198"/>
      <c r="K1664" s="126"/>
      <c r="L1664" s="126"/>
      <c r="M1664" s="126"/>
      <c r="N1664" s="126"/>
      <c r="O1664" s="126"/>
      <c r="P1664" s="126"/>
      <c r="Q1664" s="138"/>
      <c r="R1664" s="138"/>
      <c r="S1664" s="138"/>
      <c r="T1664" s="138"/>
      <c r="U1664" s="138"/>
      <c r="V1664" s="138"/>
      <c r="W1664" s="138"/>
      <c r="X1664" s="138"/>
      <c r="Y1664" s="138"/>
      <c r="Z1664" s="138"/>
      <c r="AA1664" s="138"/>
      <c r="AB1664" s="138"/>
      <c r="AC1664" s="138"/>
      <c r="AD1664" s="138"/>
      <c r="AE1664" s="138"/>
      <c r="AF1664" s="138"/>
      <c r="AG1664" s="138"/>
      <c r="AH1664" s="138"/>
      <c r="AI1664" s="138"/>
      <c r="AJ1664" s="138"/>
    </row>
    <row r="1665" ht="28.5" customHeight="1">
      <c r="A1665" s="197"/>
      <c r="B1665" s="198"/>
      <c r="C1665" s="199"/>
      <c r="D1665" s="198"/>
      <c r="E1665" s="198"/>
      <c r="F1665" s="125"/>
      <c r="G1665" s="200"/>
      <c r="H1665" s="126"/>
      <c r="I1665" s="126"/>
      <c r="J1665" s="198"/>
      <c r="K1665" s="126"/>
      <c r="L1665" s="126"/>
      <c r="M1665" s="126"/>
      <c r="N1665" s="126"/>
      <c r="O1665" s="126"/>
      <c r="P1665" s="126"/>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row>
    <row r="1666" ht="28.5" customHeight="1">
      <c r="A1666" s="197"/>
      <c r="B1666" s="198"/>
      <c r="C1666" s="199"/>
      <c r="D1666" s="198"/>
      <c r="E1666" s="198"/>
      <c r="F1666" s="125"/>
      <c r="G1666" s="200"/>
      <c r="H1666" s="126"/>
      <c r="I1666" s="126"/>
      <c r="J1666" s="198"/>
      <c r="K1666" s="126"/>
      <c r="L1666" s="126"/>
      <c r="M1666" s="126"/>
      <c r="N1666" s="126"/>
      <c r="O1666" s="126"/>
      <c r="P1666" s="126"/>
      <c r="Q1666" s="138"/>
      <c r="R1666" s="138"/>
      <c r="S1666" s="138"/>
      <c r="T1666" s="138"/>
      <c r="U1666" s="138"/>
      <c r="V1666" s="138"/>
      <c r="W1666" s="138"/>
      <c r="X1666" s="138"/>
      <c r="Y1666" s="138"/>
      <c r="Z1666" s="138"/>
      <c r="AA1666" s="138"/>
      <c r="AB1666" s="138"/>
      <c r="AC1666" s="138"/>
      <c r="AD1666" s="138"/>
      <c r="AE1666" s="138"/>
      <c r="AF1666" s="138"/>
      <c r="AG1666" s="138"/>
      <c r="AH1666" s="138"/>
      <c r="AI1666" s="138"/>
      <c r="AJ1666" s="138"/>
    </row>
    <row r="1667" ht="28.5" customHeight="1">
      <c r="A1667" s="197"/>
      <c r="B1667" s="198"/>
      <c r="C1667" s="199"/>
      <c r="D1667" s="198"/>
      <c r="E1667" s="198"/>
      <c r="F1667" s="125"/>
      <c r="G1667" s="200"/>
      <c r="H1667" s="126"/>
      <c r="I1667" s="126"/>
      <c r="J1667" s="198"/>
      <c r="K1667" s="126"/>
      <c r="L1667" s="126"/>
      <c r="M1667" s="126"/>
      <c r="N1667" s="126"/>
      <c r="O1667" s="126"/>
      <c r="P1667" s="126"/>
      <c r="Q1667" s="138"/>
      <c r="R1667" s="138"/>
      <c r="S1667" s="138"/>
      <c r="T1667" s="138"/>
      <c r="U1667" s="138"/>
      <c r="V1667" s="138"/>
      <c r="W1667" s="138"/>
      <c r="X1667" s="138"/>
      <c r="Y1667" s="138"/>
      <c r="Z1667" s="138"/>
      <c r="AA1667" s="138"/>
      <c r="AB1667" s="138"/>
      <c r="AC1667" s="138"/>
      <c r="AD1667" s="138"/>
      <c r="AE1667" s="138"/>
      <c r="AF1667" s="138"/>
      <c r="AG1667" s="138"/>
      <c r="AH1667" s="138"/>
      <c r="AI1667" s="138"/>
      <c r="AJ1667" s="138"/>
    </row>
    <row r="1668" ht="28.5" customHeight="1">
      <c r="A1668" s="197"/>
      <c r="B1668" s="198"/>
      <c r="C1668" s="199"/>
      <c r="D1668" s="198"/>
      <c r="E1668" s="198"/>
      <c r="F1668" s="125"/>
      <c r="G1668" s="200"/>
      <c r="H1668" s="126"/>
      <c r="I1668" s="126"/>
      <c r="J1668" s="198"/>
      <c r="K1668" s="126"/>
      <c r="L1668" s="126"/>
      <c r="M1668" s="126"/>
      <c r="N1668" s="126"/>
      <c r="O1668" s="126"/>
      <c r="P1668" s="126"/>
      <c r="Q1668" s="138"/>
      <c r="R1668" s="138"/>
      <c r="S1668" s="138"/>
      <c r="T1668" s="138"/>
      <c r="U1668" s="138"/>
      <c r="V1668" s="138"/>
      <c r="W1668" s="138"/>
      <c r="X1668" s="138"/>
      <c r="Y1668" s="138"/>
      <c r="Z1668" s="138"/>
      <c r="AA1668" s="138"/>
      <c r="AB1668" s="138"/>
      <c r="AC1668" s="138"/>
      <c r="AD1668" s="138"/>
      <c r="AE1668" s="138"/>
      <c r="AF1668" s="138"/>
      <c r="AG1668" s="138"/>
      <c r="AH1668" s="138"/>
      <c r="AI1668" s="138"/>
      <c r="AJ1668" s="138"/>
    </row>
    <row r="1669" ht="28.5" customHeight="1">
      <c r="A1669" s="197"/>
      <c r="B1669" s="198"/>
      <c r="C1669" s="199"/>
      <c r="D1669" s="198"/>
      <c r="E1669" s="198"/>
      <c r="F1669" s="125"/>
      <c r="G1669" s="200"/>
      <c r="H1669" s="126"/>
      <c r="I1669" s="126"/>
      <c r="J1669" s="198"/>
      <c r="K1669" s="126"/>
      <c r="L1669" s="126"/>
      <c r="M1669" s="126"/>
      <c r="N1669" s="126"/>
      <c r="O1669" s="126"/>
      <c r="P1669" s="126"/>
      <c r="Q1669" s="138"/>
      <c r="R1669" s="138"/>
      <c r="S1669" s="138"/>
      <c r="T1669" s="138"/>
      <c r="U1669" s="138"/>
      <c r="V1669" s="138"/>
      <c r="W1669" s="138"/>
      <c r="X1669" s="138"/>
      <c r="Y1669" s="138"/>
      <c r="Z1669" s="138"/>
      <c r="AA1669" s="138"/>
      <c r="AB1669" s="138"/>
      <c r="AC1669" s="138"/>
      <c r="AD1669" s="138"/>
      <c r="AE1669" s="138"/>
      <c r="AF1669" s="138"/>
      <c r="AG1669" s="138"/>
      <c r="AH1669" s="138"/>
      <c r="AI1669" s="138"/>
      <c r="AJ1669" s="138"/>
    </row>
    <row r="1670" ht="28.5" customHeight="1">
      <c r="A1670" s="197"/>
      <c r="B1670" s="198"/>
      <c r="C1670" s="199"/>
      <c r="D1670" s="198"/>
      <c r="E1670" s="198"/>
      <c r="F1670" s="125"/>
      <c r="G1670" s="200"/>
      <c r="H1670" s="126"/>
      <c r="I1670" s="126"/>
      <c r="J1670" s="198"/>
      <c r="K1670" s="126"/>
      <c r="L1670" s="126"/>
      <c r="M1670" s="126"/>
      <c r="N1670" s="126"/>
      <c r="O1670" s="126"/>
      <c r="P1670" s="126"/>
      <c r="Q1670" s="138"/>
      <c r="R1670" s="138"/>
      <c r="S1670" s="138"/>
      <c r="T1670" s="138"/>
      <c r="U1670" s="138"/>
      <c r="V1670" s="138"/>
      <c r="W1670" s="138"/>
      <c r="X1670" s="138"/>
      <c r="Y1670" s="138"/>
      <c r="Z1670" s="138"/>
      <c r="AA1670" s="138"/>
      <c r="AB1670" s="138"/>
      <c r="AC1670" s="138"/>
      <c r="AD1670" s="138"/>
      <c r="AE1670" s="138"/>
      <c r="AF1670" s="138"/>
      <c r="AG1670" s="138"/>
      <c r="AH1670" s="138"/>
      <c r="AI1670" s="138"/>
      <c r="AJ1670" s="138"/>
    </row>
    <row r="1671" ht="28.5" customHeight="1">
      <c r="A1671" s="197"/>
      <c r="B1671" s="198"/>
      <c r="C1671" s="199"/>
      <c r="D1671" s="198"/>
      <c r="E1671" s="198"/>
      <c r="F1671" s="125"/>
      <c r="G1671" s="200"/>
      <c r="H1671" s="126"/>
      <c r="I1671" s="126"/>
      <c r="J1671" s="198"/>
      <c r="K1671" s="126"/>
      <c r="L1671" s="126"/>
      <c r="M1671" s="126"/>
      <c r="N1671" s="126"/>
      <c r="O1671" s="126"/>
      <c r="P1671" s="126"/>
      <c r="Q1671" s="138"/>
      <c r="R1671" s="138"/>
      <c r="S1671" s="138"/>
      <c r="T1671" s="138"/>
      <c r="U1671" s="138"/>
      <c r="V1671" s="138"/>
      <c r="W1671" s="138"/>
      <c r="X1671" s="138"/>
      <c r="Y1671" s="138"/>
      <c r="Z1671" s="138"/>
      <c r="AA1671" s="138"/>
      <c r="AB1671" s="138"/>
      <c r="AC1671" s="138"/>
      <c r="AD1671" s="138"/>
      <c r="AE1671" s="138"/>
      <c r="AF1671" s="138"/>
      <c r="AG1671" s="138"/>
      <c r="AH1671" s="138"/>
      <c r="AI1671" s="138"/>
      <c r="AJ1671" s="138"/>
    </row>
    <row r="1672" ht="28.5" customHeight="1">
      <c r="A1672" s="197"/>
      <c r="B1672" s="198"/>
      <c r="C1672" s="199"/>
      <c r="D1672" s="198"/>
      <c r="E1672" s="198"/>
      <c r="F1672" s="125"/>
      <c r="G1672" s="200"/>
      <c r="H1672" s="126"/>
      <c r="I1672" s="126"/>
      <c r="J1672" s="198"/>
      <c r="K1672" s="126"/>
      <c r="L1672" s="126"/>
      <c r="M1672" s="126"/>
      <c r="N1672" s="126"/>
      <c r="O1672" s="126"/>
      <c r="P1672" s="126"/>
      <c r="Q1672" s="138"/>
      <c r="R1672" s="138"/>
      <c r="S1672" s="138"/>
      <c r="T1672" s="138"/>
      <c r="U1672" s="138"/>
      <c r="V1672" s="138"/>
      <c r="W1672" s="138"/>
      <c r="X1672" s="138"/>
      <c r="Y1672" s="138"/>
      <c r="Z1672" s="138"/>
      <c r="AA1672" s="138"/>
      <c r="AB1672" s="138"/>
      <c r="AC1672" s="138"/>
      <c r="AD1672" s="138"/>
      <c r="AE1672" s="138"/>
      <c r="AF1672" s="138"/>
      <c r="AG1672" s="138"/>
      <c r="AH1672" s="138"/>
      <c r="AI1672" s="138"/>
      <c r="AJ1672" s="138"/>
    </row>
    <row r="1673" ht="28.5" customHeight="1">
      <c r="A1673" s="197"/>
      <c r="B1673" s="198"/>
      <c r="C1673" s="199"/>
      <c r="D1673" s="198"/>
      <c r="E1673" s="198"/>
      <c r="F1673" s="125"/>
      <c r="G1673" s="200"/>
      <c r="H1673" s="126"/>
      <c r="I1673" s="126"/>
      <c r="J1673" s="198"/>
      <c r="K1673" s="126"/>
      <c r="L1673" s="126"/>
      <c r="M1673" s="126"/>
      <c r="N1673" s="126"/>
      <c r="O1673" s="126"/>
      <c r="P1673" s="126"/>
      <c r="Q1673" s="138"/>
      <c r="R1673" s="138"/>
      <c r="S1673" s="138"/>
      <c r="T1673" s="138"/>
      <c r="U1673" s="138"/>
      <c r="V1673" s="138"/>
      <c r="W1673" s="138"/>
      <c r="X1673" s="138"/>
      <c r="Y1673" s="138"/>
      <c r="Z1673" s="138"/>
      <c r="AA1673" s="138"/>
      <c r="AB1673" s="138"/>
      <c r="AC1673" s="138"/>
      <c r="AD1673" s="138"/>
      <c r="AE1673" s="138"/>
      <c r="AF1673" s="138"/>
      <c r="AG1673" s="138"/>
      <c r="AH1673" s="138"/>
      <c r="AI1673" s="138"/>
      <c r="AJ1673" s="138"/>
    </row>
    <row r="1674" ht="28.5" customHeight="1">
      <c r="A1674" s="197"/>
      <c r="B1674" s="198"/>
      <c r="C1674" s="199"/>
      <c r="D1674" s="198"/>
      <c r="E1674" s="198"/>
      <c r="F1674" s="125"/>
      <c r="G1674" s="200"/>
      <c r="H1674" s="126"/>
      <c r="I1674" s="126"/>
      <c r="J1674" s="198"/>
      <c r="K1674" s="126"/>
      <c r="L1674" s="126"/>
      <c r="M1674" s="126"/>
      <c r="N1674" s="126"/>
      <c r="O1674" s="126"/>
      <c r="P1674" s="126"/>
      <c r="Q1674" s="138"/>
      <c r="R1674" s="138"/>
      <c r="S1674" s="138"/>
      <c r="T1674" s="138"/>
      <c r="U1674" s="138"/>
      <c r="V1674" s="138"/>
      <c r="W1674" s="138"/>
      <c r="X1674" s="138"/>
      <c r="Y1674" s="138"/>
      <c r="Z1674" s="138"/>
      <c r="AA1674" s="138"/>
      <c r="AB1674" s="138"/>
      <c r="AC1674" s="138"/>
      <c r="AD1674" s="138"/>
      <c r="AE1674" s="138"/>
      <c r="AF1674" s="138"/>
      <c r="AG1674" s="138"/>
      <c r="AH1674" s="138"/>
      <c r="AI1674" s="138"/>
      <c r="AJ1674" s="138"/>
    </row>
    <row r="1675" ht="28.5" customHeight="1">
      <c r="A1675" s="197"/>
      <c r="B1675" s="198"/>
      <c r="C1675" s="199"/>
      <c r="D1675" s="198"/>
      <c r="E1675" s="198"/>
      <c r="F1675" s="125"/>
      <c r="G1675" s="200"/>
      <c r="H1675" s="126"/>
      <c r="I1675" s="126"/>
      <c r="J1675" s="198"/>
      <c r="K1675" s="126"/>
      <c r="L1675" s="126"/>
      <c r="M1675" s="126"/>
      <c r="N1675" s="126"/>
      <c r="O1675" s="126"/>
      <c r="P1675" s="126"/>
      <c r="Q1675" s="138"/>
      <c r="R1675" s="138"/>
      <c r="S1675" s="138"/>
      <c r="T1675" s="138"/>
      <c r="U1675" s="138"/>
      <c r="V1675" s="138"/>
      <c r="W1675" s="138"/>
      <c r="X1675" s="138"/>
      <c r="Y1675" s="138"/>
      <c r="Z1675" s="138"/>
      <c r="AA1675" s="138"/>
      <c r="AB1675" s="138"/>
      <c r="AC1675" s="138"/>
      <c r="AD1675" s="138"/>
      <c r="AE1675" s="138"/>
      <c r="AF1675" s="138"/>
      <c r="AG1675" s="138"/>
      <c r="AH1675" s="138"/>
      <c r="AI1675" s="138"/>
      <c r="AJ1675" s="138"/>
    </row>
    <row r="1676" ht="28.5" customHeight="1">
      <c r="A1676" s="197"/>
      <c r="B1676" s="198"/>
      <c r="C1676" s="199"/>
      <c r="D1676" s="198"/>
      <c r="E1676" s="198"/>
      <c r="F1676" s="125"/>
      <c r="G1676" s="200"/>
      <c r="H1676" s="126"/>
      <c r="I1676" s="126"/>
      <c r="J1676" s="198"/>
      <c r="K1676" s="126"/>
      <c r="L1676" s="126"/>
      <c r="M1676" s="126"/>
      <c r="N1676" s="126"/>
      <c r="O1676" s="126"/>
      <c r="P1676" s="126"/>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row>
    <row r="1677" ht="28.5" customHeight="1">
      <c r="A1677" s="197"/>
      <c r="B1677" s="198"/>
      <c r="C1677" s="199"/>
      <c r="D1677" s="198"/>
      <c r="E1677" s="198"/>
      <c r="F1677" s="125"/>
      <c r="G1677" s="200"/>
      <c r="H1677" s="126"/>
      <c r="I1677" s="126"/>
      <c r="J1677" s="198"/>
      <c r="K1677" s="126"/>
      <c r="L1677" s="126"/>
      <c r="M1677" s="126"/>
      <c r="N1677" s="126"/>
      <c r="O1677" s="126"/>
      <c r="P1677" s="126"/>
      <c r="Q1677" s="138"/>
      <c r="R1677" s="138"/>
      <c r="S1677" s="138"/>
      <c r="T1677" s="138"/>
      <c r="U1677" s="138"/>
      <c r="V1677" s="138"/>
      <c r="W1677" s="138"/>
      <c r="X1677" s="138"/>
      <c r="Y1677" s="138"/>
      <c r="Z1677" s="138"/>
      <c r="AA1677" s="138"/>
      <c r="AB1677" s="138"/>
      <c r="AC1677" s="138"/>
      <c r="AD1677" s="138"/>
      <c r="AE1677" s="138"/>
      <c r="AF1677" s="138"/>
      <c r="AG1677" s="138"/>
      <c r="AH1677" s="138"/>
      <c r="AI1677" s="138"/>
      <c r="AJ1677" s="138"/>
    </row>
    <row r="1678" ht="28.5" customHeight="1">
      <c r="A1678" s="197"/>
      <c r="B1678" s="198"/>
      <c r="C1678" s="199"/>
      <c r="D1678" s="198"/>
      <c r="E1678" s="198"/>
      <c r="F1678" s="125"/>
      <c r="G1678" s="200"/>
      <c r="H1678" s="126"/>
      <c r="I1678" s="126"/>
      <c r="J1678" s="198"/>
      <c r="K1678" s="126"/>
      <c r="L1678" s="126"/>
      <c r="M1678" s="126"/>
      <c r="N1678" s="126"/>
      <c r="O1678" s="126"/>
      <c r="P1678" s="126"/>
      <c r="Q1678" s="138"/>
      <c r="R1678" s="138"/>
      <c r="S1678" s="138"/>
      <c r="T1678" s="138"/>
      <c r="U1678" s="138"/>
      <c r="V1678" s="138"/>
      <c r="W1678" s="138"/>
      <c r="X1678" s="138"/>
      <c r="Y1678" s="138"/>
      <c r="Z1678" s="138"/>
      <c r="AA1678" s="138"/>
      <c r="AB1678" s="138"/>
      <c r="AC1678" s="138"/>
      <c r="AD1678" s="138"/>
      <c r="AE1678" s="138"/>
      <c r="AF1678" s="138"/>
      <c r="AG1678" s="138"/>
      <c r="AH1678" s="138"/>
      <c r="AI1678" s="138"/>
      <c r="AJ1678" s="138"/>
    </row>
    <row r="1679" ht="28.5" customHeight="1">
      <c r="A1679" s="197"/>
      <c r="B1679" s="198"/>
      <c r="C1679" s="199"/>
      <c r="D1679" s="198"/>
      <c r="E1679" s="198"/>
      <c r="F1679" s="125"/>
      <c r="G1679" s="200"/>
      <c r="H1679" s="126"/>
      <c r="I1679" s="126"/>
      <c r="J1679" s="198"/>
      <c r="K1679" s="126"/>
      <c r="L1679" s="126"/>
      <c r="M1679" s="126"/>
      <c r="N1679" s="126"/>
      <c r="O1679" s="126"/>
      <c r="P1679" s="126"/>
      <c r="Q1679" s="138"/>
      <c r="R1679" s="138"/>
      <c r="S1679" s="138"/>
      <c r="T1679" s="138"/>
      <c r="U1679" s="138"/>
      <c r="V1679" s="138"/>
      <c r="W1679" s="138"/>
      <c r="X1679" s="138"/>
      <c r="Y1679" s="138"/>
      <c r="Z1679" s="138"/>
      <c r="AA1679" s="138"/>
      <c r="AB1679" s="138"/>
      <c r="AC1679" s="138"/>
      <c r="AD1679" s="138"/>
      <c r="AE1679" s="138"/>
      <c r="AF1679" s="138"/>
      <c r="AG1679" s="138"/>
      <c r="AH1679" s="138"/>
      <c r="AI1679" s="138"/>
      <c r="AJ1679" s="138"/>
    </row>
    <row r="1680" ht="28.5" customHeight="1">
      <c r="A1680" s="197"/>
      <c r="B1680" s="198"/>
      <c r="C1680" s="199"/>
      <c r="D1680" s="198"/>
      <c r="E1680" s="198"/>
      <c r="F1680" s="125"/>
      <c r="G1680" s="200"/>
      <c r="H1680" s="126"/>
      <c r="I1680" s="126"/>
      <c r="J1680" s="198"/>
      <c r="K1680" s="126"/>
      <c r="L1680" s="126"/>
      <c r="M1680" s="126"/>
      <c r="N1680" s="126"/>
      <c r="O1680" s="126"/>
      <c r="P1680" s="126"/>
      <c r="Q1680" s="138"/>
      <c r="R1680" s="138"/>
      <c r="S1680" s="138"/>
      <c r="T1680" s="138"/>
      <c r="U1680" s="138"/>
      <c r="V1680" s="138"/>
      <c r="W1680" s="138"/>
      <c r="X1680" s="138"/>
      <c r="Y1680" s="138"/>
      <c r="Z1680" s="138"/>
      <c r="AA1680" s="138"/>
      <c r="AB1680" s="138"/>
      <c r="AC1680" s="138"/>
      <c r="AD1680" s="138"/>
      <c r="AE1680" s="138"/>
      <c r="AF1680" s="138"/>
      <c r="AG1680" s="138"/>
      <c r="AH1680" s="138"/>
      <c r="AI1680" s="138"/>
      <c r="AJ1680" s="138"/>
    </row>
    <row r="1681" ht="28.5" customHeight="1">
      <c r="A1681" s="197"/>
      <c r="B1681" s="198"/>
      <c r="C1681" s="199"/>
      <c r="D1681" s="198"/>
      <c r="E1681" s="198"/>
      <c r="F1681" s="125"/>
      <c r="G1681" s="200"/>
      <c r="H1681" s="126"/>
      <c r="I1681" s="126"/>
      <c r="J1681" s="198"/>
      <c r="K1681" s="126"/>
      <c r="L1681" s="126"/>
      <c r="M1681" s="126"/>
      <c r="N1681" s="126"/>
      <c r="O1681" s="126"/>
      <c r="P1681" s="126"/>
      <c r="Q1681" s="138"/>
      <c r="R1681" s="138"/>
      <c r="S1681" s="138"/>
      <c r="T1681" s="138"/>
      <c r="U1681" s="138"/>
      <c r="V1681" s="138"/>
      <c r="W1681" s="138"/>
      <c r="X1681" s="138"/>
      <c r="Y1681" s="138"/>
      <c r="Z1681" s="138"/>
      <c r="AA1681" s="138"/>
      <c r="AB1681" s="138"/>
      <c r="AC1681" s="138"/>
      <c r="AD1681" s="138"/>
      <c r="AE1681" s="138"/>
      <c r="AF1681" s="138"/>
      <c r="AG1681" s="138"/>
      <c r="AH1681" s="138"/>
      <c r="AI1681" s="138"/>
      <c r="AJ1681" s="138"/>
    </row>
    <row r="1682" ht="28.5" customHeight="1">
      <c r="A1682" s="197"/>
      <c r="B1682" s="198"/>
      <c r="C1682" s="199"/>
      <c r="D1682" s="198"/>
      <c r="E1682" s="198"/>
      <c r="F1682" s="125"/>
      <c r="G1682" s="200"/>
      <c r="H1682" s="126"/>
      <c r="I1682" s="126"/>
      <c r="J1682" s="198"/>
      <c r="K1682" s="126"/>
      <c r="L1682" s="126"/>
      <c r="M1682" s="126"/>
      <c r="N1682" s="126"/>
      <c r="O1682" s="126"/>
      <c r="P1682" s="126"/>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row>
    <row r="1683" ht="28.5" customHeight="1">
      <c r="A1683" s="197"/>
      <c r="B1683" s="198"/>
      <c r="C1683" s="199"/>
      <c r="D1683" s="198"/>
      <c r="E1683" s="198"/>
      <c r="F1683" s="125"/>
      <c r="G1683" s="200"/>
      <c r="H1683" s="126"/>
      <c r="I1683" s="126"/>
      <c r="J1683" s="198"/>
      <c r="K1683" s="126"/>
      <c r="L1683" s="126"/>
      <c r="M1683" s="126"/>
      <c r="N1683" s="126"/>
      <c r="O1683" s="126"/>
      <c r="P1683" s="126"/>
      <c r="Q1683" s="138"/>
      <c r="R1683" s="138"/>
      <c r="S1683" s="138"/>
      <c r="T1683" s="138"/>
      <c r="U1683" s="138"/>
      <c r="V1683" s="138"/>
      <c r="W1683" s="138"/>
      <c r="X1683" s="138"/>
      <c r="Y1683" s="138"/>
      <c r="Z1683" s="138"/>
      <c r="AA1683" s="138"/>
      <c r="AB1683" s="138"/>
      <c r="AC1683" s="138"/>
      <c r="AD1683" s="138"/>
      <c r="AE1683" s="138"/>
      <c r="AF1683" s="138"/>
      <c r="AG1683" s="138"/>
      <c r="AH1683" s="138"/>
      <c r="AI1683" s="138"/>
      <c r="AJ1683" s="138"/>
    </row>
    <row r="1684" ht="28.5" customHeight="1">
      <c r="A1684" s="197"/>
      <c r="B1684" s="198"/>
      <c r="C1684" s="199"/>
      <c r="D1684" s="198"/>
      <c r="E1684" s="198"/>
      <c r="F1684" s="125"/>
      <c r="G1684" s="200"/>
      <c r="H1684" s="126"/>
      <c r="I1684" s="126"/>
      <c r="J1684" s="198"/>
      <c r="K1684" s="126"/>
      <c r="L1684" s="126"/>
      <c r="M1684" s="126"/>
      <c r="N1684" s="126"/>
      <c r="O1684" s="126"/>
      <c r="P1684" s="126"/>
      <c r="Q1684" s="138"/>
      <c r="R1684" s="138"/>
      <c r="S1684" s="138"/>
      <c r="T1684" s="138"/>
      <c r="U1684" s="138"/>
      <c r="V1684" s="138"/>
      <c r="W1684" s="138"/>
      <c r="X1684" s="138"/>
      <c r="Y1684" s="138"/>
      <c r="Z1684" s="138"/>
      <c r="AA1684" s="138"/>
      <c r="AB1684" s="138"/>
      <c r="AC1684" s="138"/>
      <c r="AD1684" s="138"/>
      <c r="AE1684" s="138"/>
      <c r="AF1684" s="138"/>
      <c r="AG1684" s="138"/>
      <c r="AH1684" s="138"/>
      <c r="AI1684" s="138"/>
      <c r="AJ1684" s="138"/>
    </row>
    <row r="1685" ht="28.5" customHeight="1">
      <c r="A1685" s="197"/>
      <c r="B1685" s="198"/>
      <c r="C1685" s="199"/>
      <c r="D1685" s="198"/>
      <c r="E1685" s="198"/>
      <c r="F1685" s="125"/>
      <c r="G1685" s="200"/>
      <c r="H1685" s="126"/>
      <c r="I1685" s="126"/>
      <c r="J1685" s="198"/>
      <c r="K1685" s="126"/>
      <c r="L1685" s="126"/>
      <c r="M1685" s="126"/>
      <c r="N1685" s="126"/>
      <c r="O1685" s="126"/>
      <c r="P1685" s="126"/>
      <c r="Q1685" s="138"/>
      <c r="R1685" s="138"/>
      <c r="S1685" s="138"/>
      <c r="T1685" s="138"/>
      <c r="U1685" s="138"/>
      <c r="V1685" s="138"/>
      <c r="W1685" s="138"/>
      <c r="X1685" s="138"/>
      <c r="Y1685" s="138"/>
      <c r="Z1685" s="138"/>
      <c r="AA1685" s="138"/>
      <c r="AB1685" s="138"/>
      <c r="AC1685" s="138"/>
      <c r="AD1685" s="138"/>
      <c r="AE1685" s="138"/>
      <c r="AF1685" s="138"/>
      <c r="AG1685" s="138"/>
      <c r="AH1685" s="138"/>
      <c r="AI1685" s="138"/>
      <c r="AJ1685" s="138"/>
    </row>
    <row r="1686" ht="28.5" customHeight="1">
      <c r="A1686" s="197"/>
      <c r="B1686" s="198"/>
      <c r="C1686" s="199"/>
      <c r="D1686" s="198"/>
      <c r="E1686" s="198"/>
      <c r="F1686" s="125"/>
      <c r="G1686" s="200"/>
      <c r="H1686" s="126"/>
      <c r="I1686" s="126"/>
      <c r="J1686" s="198"/>
      <c r="K1686" s="126"/>
      <c r="L1686" s="126"/>
      <c r="M1686" s="126"/>
      <c r="N1686" s="126"/>
      <c r="O1686" s="126"/>
      <c r="P1686" s="126"/>
      <c r="Q1686" s="138"/>
      <c r="R1686" s="138"/>
      <c r="S1686" s="138"/>
      <c r="T1686" s="138"/>
      <c r="U1686" s="138"/>
      <c r="V1686" s="138"/>
      <c r="W1686" s="138"/>
      <c r="X1686" s="138"/>
      <c r="Y1686" s="138"/>
      <c r="Z1686" s="138"/>
      <c r="AA1686" s="138"/>
      <c r="AB1686" s="138"/>
      <c r="AC1686" s="138"/>
      <c r="AD1686" s="138"/>
      <c r="AE1686" s="138"/>
      <c r="AF1686" s="138"/>
      <c r="AG1686" s="138"/>
      <c r="AH1686" s="138"/>
      <c r="AI1686" s="138"/>
      <c r="AJ1686" s="138"/>
    </row>
    <row r="1687" ht="28.5" customHeight="1">
      <c r="A1687" s="197"/>
      <c r="B1687" s="198"/>
      <c r="C1687" s="199"/>
      <c r="D1687" s="198"/>
      <c r="E1687" s="198"/>
      <c r="F1687" s="125"/>
      <c r="G1687" s="200"/>
      <c r="H1687" s="126"/>
      <c r="I1687" s="126"/>
      <c r="J1687" s="198"/>
      <c r="K1687" s="126"/>
      <c r="L1687" s="126"/>
      <c r="M1687" s="126"/>
      <c r="N1687" s="126"/>
      <c r="O1687" s="126"/>
      <c r="P1687" s="126"/>
      <c r="Q1687" s="138"/>
      <c r="R1687" s="138"/>
      <c r="S1687" s="138"/>
      <c r="T1687" s="138"/>
      <c r="U1687" s="138"/>
      <c r="V1687" s="138"/>
      <c r="W1687" s="138"/>
      <c r="X1687" s="138"/>
      <c r="Y1687" s="138"/>
      <c r="Z1687" s="138"/>
      <c r="AA1687" s="138"/>
      <c r="AB1687" s="138"/>
      <c r="AC1687" s="138"/>
      <c r="AD1687" s="138"/>
      <c r="AE1687" s="138"/>
      <c r="AF1687" s="138"/>
      <c r="AG1687" s="138"/>
      <c r="AH1687" s="138"/>
      <c r="AI1687" s="138"/>
      <c r="AJ1687" s="138"/>
    </row>
    <row r="1688" ht="28.5" customHeight="1">
      <c r="A1688" s="197"/>
      <c r="B1688" s="198"/>
      <c r="C1688" s="199"/>
      <c r="D1688" s="198"/>
      <c r="E1688" s="198"/>
      <c r="F1688" s="125"/>
      <c r="G1688" s="200"/>
      <c r="H1688" s="126"/>
      <c r="I1688" s="126"/>
      <c r="J1688" s="198"/>
      <c r="K1688" s="126"/>
      <c r="L1688" s="126"/>
      <c r="M1688" s="126"/>
      <c r="N1688" s="126"/>
      <c r="O1688" s="126"/>
      <c r="P1688" s="126"/>
      <c r="Q1688" s="138"/>
      <c r="R1688" s="138"/>
      <c r="S1688" s="138"/>
      <c r="T1688" s="138"/>
      <c r="U1688" s="138"/>
      <c r="V1688" s="138"/>
      <c r="W1688" s="138"/>
      <c r="X1688" s="138"/>
      <c r="Y1688" s="138"/>
      <c r="Z1688" s="138"/>
      <c r="AA1688" s="138"/>
      <c r="AB1688" s="138"/>
      <c r="AC1688" s="138"/>
      <c r="AD1688" s="138"/>
      <c r="AE1688" s="138"/>
      <c r="AF1688" s="138"/>
      <c r="AG1688" s="138"/>
      <c r="AH1688" s="138"/>
      <c r="AI1688" s="138"/>
      <c r="AJ1688" s="138"/>
    </row>
    <row r="1689" ht="28.5" customHeight="1">
      <c r="A1689" s="197"/>
      <c r="B1689" s="198"/>
      <c r="C1689" s="199"/>
      <c r="D1689" s="198"/>
      <c r="E1689" s="198"/>
      <c r="F1689" s="125"/>
      <c r="G1689" s="200"/>
      <c r="H1689" s="126"/>
      <c r="I1689" s="126"/>
      <c r="J1689" s="198"/>
      <c r="K1689" s="126"/>
      <c r="L1689" s="126"/>
      <c r="M1689" s="126"/>
      <c r="N1689" s="126"/>
      <c r="O1689" s="126"/>
      <c r="P1689" s="126"/>
      <c r="Q1689" s="138"/>
      <c r="R1689" s="138"/>
      <c r="S1689" s="138"/>
      <c r="T1689" s="138"/>
      <c r="U1689" s="138"/>
      <c r="V1689" s="138"/>
      <c r="W1689" s="138"/>
      <c r="X1689" s="138"/>
      <c r="Y1689" s="138"/>
      <c r="Z1689" s="138"/>
      <c r="AA1689" s="138"/>
      <c r="AB1689" s="138"/>
      <c r="AC1689" s="138"/>
      <c r="AD1689" s="138"/>
      <c r="AE1689" s="138"/>
      <c r="AF1689" s="138"/>
      <c r="AG1689" s="138"/>
      <c r="AH1689" s="138"/>
      <c r="AI1689" s="138"/>
      <c r="AJ1689" s="138"/>
    </row>
    <row r="1690" ht="28.5" customHeight="1">
      <c r="A1690" s="197"/>
      <c r="B1690" s="198"/>
      <c r="C1690" s="199"/>
      <c r="D1690" s="198"/>
      <c r="E1690" s="198"/>
      <c r="F1690" s="125"/>
      <c r="G1690" s="200"/>
      <c r="H1690" s="126"/>
      <c r="I1690" s="126"/>
      <c r="J1690" s="198"/>
      <c r="K1690" s="126"/>
      <c r="L1690" s="126"/>
      <c r="M1690" s="126"/>
      <c r="N1690" s="126"/>
      <c r="O1690" s="126"/>
      <c r="P1690" s="126"/>
      <c r="Q1690" s="138"/>
      <c r="R1690" s="138"/>
      <c r="S1690" s="138"/>
      <c r="T1690" s="138"/>
      <c r="U1690" s="138"/>
      <c r="V1690" s="138"/>
      <c r="W1690" s="138"/>
      <c r="X1690" s="138"/>
      <c r="Y1690" s="138"/>
      <c r="Z1690" s="138"/>
      <c r="AA1690" s="138"/>
      <c r="AB1690" s="138"/>
      <c r="AC1690" s="138"/>
      <c r="AD1690" s="138"/>
      <c r="AE1690" s="138"/>
      <c r="AF1690" s="138"/>
      <c r="AG1690" s="138"/>
      <c r="AH1690" s="138"/>
      <c r="AI1690" s="138"/>
      <c r="AJ1690" s="138"/>
    </row>
    <row r="1691" ht="28.5" customHeight="1">
      <c r="A1691" s="197"/>
      <c r="B1691" s="198"/>
      <c r="C1691" s="199"/>
      <c r="D1691" s="198"/>
      <c r="E1691" s="198"/>
      <c r="F1691" s="125"/>
      <c r="G1691" s="200"/>
      <c r="H1691" s="126"/>
      <c r="I1691" s="126"/>
      <c r="J1691" s="198"/>
      <c r="K1691" s="126"/>
      <c r="L1691" s="126"/>
      <c r="M1691" s="126"/>
      <c r="N1691" s="126"/>
      <c r="O1691" s="126"/>
      <c r="P1691" s="126"/>
      <c r="Q1691" s="138"/>
      <c r="R1691" s="138"/>
      <c r="S1691" s="138"/>
      <c r="T1691" s="138"/>
      <c r="U1691" s="138"/>
      <c r="V1691" s="138"/>
      <c r="W1691" s="138"/>
      <c r="X1691" s="138"/>
      <c r="Y1691" s="138"/>
      <c r="Z1691" s="138"/>
      <c r="AA1691" s="138"/>
      <c r="AB1691" s="138"/>
      <c r="AC1691" s="138"/>
      <c r="AD1691" s="138"/>
      <c r="AE1691" s="138"/>
      <c r="AF1691" s="138"/>
      <c r="AG1691" s="138"/>
      <c r="AH1691" s="138"/>
      <c r="AI1691" s="138"/>
      <c r="AJ1691" s="138"/>
    </row>
    <row r="1692" ht="28.5" customHeight="1">
      <c r="A1692" s="197"/>
      <c r="B1692" s="198"/>
      <c r="C1692" s="199"/>
      <c r="D1692" s="198"/>
      <c r="E1692" s="198"/>
      <c r="F1692" s="125"/>
      <c r="G1692" s="200"/>
      <c r="H1692" s="126"/>
      <c r="I1692" s="126"/>
      <c r="J1692" s="198"/>
      <c r="K1692" s="126"/>
      <c r="L1692" s="126"/>
      <c r="M1692" s="126"/>
      <c r="N1692" s="126"/>
      <c r="O1692" s="126"/>
      <c r="P1692" s="126"/>
      <c r="Q1692" s="138"/>
      <c r="R1692" s="138"/>
      <c r="S1692" s="138"/>
      <c r="T1692" s="138"/>
      <c r="U1692" s="138"/>
      <c r="V1692" s="138"/>
      <c r="W1692" s="138"/>
      <c r="X1692" s="138"/>
      <c r="Y1692" s="138"/>
      <c r="Z1692" s="138"/>
      <c r="AA1692" s="138"/>
      <c r="AB1692" s="138"/>
      <c r="AC1692" s="138"/>
      <c r="AD1692" s="138"/>
      <c r="AE1692" s="138"/>
      <c r="AF1692" s="138"/>
      <c r="AG1692" s="138"/>
      <c r="AH1692" s="138"/>
      <c r="AI1692" s="138"/>
      <c r="AJ1692" s="138"/>
    </row>
    <row r="1693" ht="28.5" customHeight="1">
      <c r="A1693" s="197"/>
      <c r="B1693" s="198"/>
      <c r="C1693" s="199"/>
      <c r="D1693" s="198"/>
      <c r="E1693" s="198"/>
      <c r="F1693" s="125"/>
      <c r="G1693" s="200"/>
      <c r="H1693" s="126"/>
      <c r="I1693" s="126"/>
      <c r="J1693" s="198"/>
      <c r="K1693" s="126"/>
      <c r="L1693" s="126"/>
      <c r="M1693" s="126"/>
      <c r="N1693" s="126"/>
      <c r="O1693" s="126"/>
      <c r="P1693" s="126"/>
      <c r="Q1693" s="138"/>
      <c r="R1693" s="138"/>
      <c r="S1693" s="138"/>
      <c r="T1693" s="138"/>
      <c r="U1693" s="138"/>
      <c r="V1693" s="138"/>
      <c r="W1693" s="138"/>
      <c r="X1693" s="138"/>
      <c r="Y1693" s="138"/>
      <c r="Z1693" s="138"/>
      <c r="AA1693" s="138"/>
      <c r="AB1693" s="138"/>
      <c r="AC1693" s="138"/>
      <c r="AD1693" s="138"/>
      <c r="AE1693" s="138"/>
      <c r="AF1693" s="138"/>
      <c r="AG1693" s="138"/>
      <c r="AH1693" s="138"/>
      <c r="AI1693" s="138"/>
      <c r="AJ1693" s="138"/>
    </row>
    <row r="1694" ht="28.5" customHeight="1">
      <c r="A1694" s="197"/>
      <c r="B1694" s="198"/>
      <c r="C1694" s="199"/>
      <c r="D1694" s="198"/>
      <c r="E1694" s="198"/>
      <c r="F1694" s="125"/>
      <c r="G1694" s="200"/>
      <c r="H1694" s="126"/>
      <c r="I1694" s="126"/>
      <c r="J1694" s="198"/>
      <c r="K1694" s="126"/>
      <c r="L1694" s="126"/>
      <c r="M1694" s="126"/>
      <c r="N1694" s="126"/>
      <c r="O1694" s="126"/>
      <c r="P1694" s="126"/>
      <c r="Q1694" s="138"/>
      <c r="R1694" s="138"/>
      <c r="S1694" s="138"/>
      <c r="T1694" s="138"/>
      <c r="U1694" s="138"/>
      <c r="V1694" s="138"/>
      <c r="W1694" s="138"/>
      <c r="X1694" s="138"/>
      <c r="Y1694" s="138"/>
      <c r="Z1694" s="138"/>
      <c r="AA1694" s="138"/>
      <c r="AB1694" s="138"/>
      <c r="AC1694" s="138"/>
      <c r="AD1694" s="138"/>
      <c r="AE1694" s="138"/>
      <c r="AF1694" s="138"/>
      <c r="AG1694" s="138"/>
      <c r="AH1694" s="138"/>
      <c r="AI1694" s="138"/>
      <c r="AJ1694" s="138"/>
    </row>
    <row r="1695" ht="28.5" customHeight="1">
      <c r="A1695" s="197"/>
      <c r="B1695" s="198"/>
      <c r="C1695" s="199"/>
      <c r="D1695" s="198"/>
      <c r="E1695" s="198"/>
      <c r="F1695" s="125"/>
      <c r="G1695" s="200"/>
      <c r="H1695" s="126"/>
      <c r="I1695" s="126"/>
      <c r="J1695" s="198"/>
      <c r="K1695" s="126"/>
      <c r="L1695" s="126"/>
      <c r="M1695" s="126"/>
      <c r="N1695" s="126"/>
      <c r="O1695" s="126"/>
      <c r="P1695" s="126"/>
      <c r="Q1695" s="138"/>
      <c r="R1695" s="138"/>
      <c r="S1695" s="138"/>
      <c r="T1695" s="138"/>
      <c r="U1695" s="138"/>
      <c r="V1695" s="138"/>
      <c r="W1695" s="138"/>
      <c r="X1695" s="138"/>
      <c r="Y1695" s="138"/>
      <c r="Z1695" s="138"/>
      <c r="AA1695" s="138"/>
      <c r="AB1695" s="138"/>
      <c r="AC1695" s="138"/>
      <c r="AD1695" s="138"/>
      <c r="AE1695" s="138"/>
      <c r="AF1695" s="138"/>
      <c r="AG1695" s="138"/>
      <c r="AH1695" s="138"/>
      <c r="AI1695" s="138"/>
      <c r="AJ1695" s="138"/>
    </row>
    <row r="1696" ht="28.5" customHeight="1">
      <c r="A1696" s="197"/>
      <c r="B1696" s="198"/>
      <c r="C1696" s="199"/>
      <c r="D1696" s="198"/>
      <c r="E1696" s="198"/>
      <c r="F1696" s="125"/>
      <c r="G1696" s="200"/>
      <c r="H1696" s="126"/>
      <c r="I1696" s="126"/>
      <c r="J1696" s="198"/>
      <c r="K1696" s="126"/>
      <c r="L1696" s="126"/>
      <c r="M1696" s="126"/>
      <c r="N1696" s="126"/>
      <c r="O1696" s="126"/>
      <c r="P1696" s="126"/>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row>
    <row r="1697" ht="28.5" customHeight="1">
      <c r="A1697" s="197"/>
      <c r="B1697" s="198"/>
      <c r="C1697" s="199"/>
      <c r="D1697" s="198"/>
      <c r="E1697" s="198"/>
      <c r="F1697" s="125"/>
      <c r="G1697" s="200"/>
      <c r="H1697" s="126"/>
      <c r="I1697" s="126"/>
      <c r="J1697" s="198"/>
      <c r="K1697" s="126"/>
      <c r="L1697" s="126"/>
      <c r="M1697" s="126"/>
      <c r="N1697" s="126"/>
      <c r="O1697" s="126"/>
      <c r="P1697" s="126"/>
      <c r="Q1697" s="138"/>
      <c r="R1697" s="138"/>
      <c r="S1697" s="138"/>
      <c r="T1697" s="138"/>
      <c r="U1697" s="138"/>
      <c r="V1697" s="138"/>
      <c r="W1697" s="138"/>
      <c r="X1697" s="138"/>
      <c r="Y1697" s="138"/>
      <c r="Z1697" s="138"/>
      <c r="AA1697" s="138"/>
      <c r="AB1697" s="138"/>
      <c r="AC1697" s="138"/>
      <c r="AD1697" s="138"/>
      <c r="AE1697" s="138"/>
      <c r="AF1697" s="138"/>
      <c r="AG1697" s="138"/>
      <c r="AH1697" s="138"/>
      <c r="AI1697" s="138"/>
      <c r="AJ1697" s="138"/>
    </row>
    <row r="1698" ht="28.5" customHeight="1">
      <c r="A1698" s="197"/>
      <c r="B1698" s="198"/>
      <c r="C1698" s="199"/>
      <c r="D1698" s="198"/>
      <c r="E1698" s="198"/>
      <c r="F1698" s="125"/>
      <c r="G1698" s="200"/>
      <c r="H1698" s="126"/>
      <c r="I1698" s="126"/>
      <c r="J1698" s="198"/>
      <c r="K1698" s="126"/>
      <c r="L1698" s="126"/>
      <c r="M1698" s="126"/>
      <c r="N1698" s="126"/>
      <c r="O1698" s="126"/>
      <c r="P1698" s="126"/>
      <c r="Q1698" s="138"/>
      <c r="R1698" s="138"/>
      <c r="S1698" s="138"/>
      <c r="T1698" s="138"/>
      <c r="U1698" s="138"/>
      <c r="V1698" s="138"/>
      <c r="W1698" s="138"/>
      <c r="X1698" s="138"/>
      <c r="Y1698" s="138"/>
      <c r="Z1698" s="138"/>
      <c r="AA1698" s="138"/>
      <c r="AB1698" s="138"/>
      <c r="AC1698" s="138"/>
      <c r="AD1698" s="138"/>
      <c r="AE1698" s="138"/>
      <c r="AF1698" s="138"/>
      <c r="AG1698" s="138"/>
      <c r="AH1698" s="138"/>
      <c r="AI1698" s="138"/>
      <c r="AJ1698" s="138"/>
    </row>
    <row r="1699" ht="28.5" customHeight="1">
      <c r="A1699" s="197"/>
      <c r="B1699" s="198"/>
      <c r="C1699" s="199"/>
      <c r="D1699" s="198"/>
      <c r="E1699" s="198"/>
      <c r="F1699" s="125"/>
      <c r="G1699" s="200"/>
      <c r="H1699" s="126"/>
      <c r="I1699" s="126"/>
      <c r="J1699" s="198"/>
      <c r="K1699" s="126"/>
      <c r="L1699" s="126"/>
      <c r="M1699" s="126"/>
      <c r="N1699" s="126"/>
      <c r="O1699" s="126"/>
      <c r="P1699" s="126"/>
      <c r="Q1699" s="138"/>
      <c r="R1699" s="138"/>
      <c r="S1699" s="138"/>
      <c r="T1699" s="138"/>
      <c r="U1699" s="138"/>
      <c r="V1699" s="138"/>
      <c r="W1699" s="138"/>
      <c r="X1699" s="138"/>
      <c r="Y1699" s="138"/>
      <c r="Z1699" s="138"/>
      <c r="AA1699" s="138"/>
      <c r="AB1699" s="138"/>
      <c r="AC1699" s="138"/>
      <c r="AD1699" s="138"/>
      <c r="AE1699" s="138"/>
      <c r="AF1699" s="138"/>
      <c r="AG1699" s="138"/>
      <c r="AH1699" s="138"/>
      <c r="AI1699" s="138"/>
      <c r="AJ1699" s="138"/>
    </row>
    <row r="1700" ht="28.5" customHeight="1">
      <c r="A1700" s="197"/>
      <c r="B1700" s="198"/>
      <c r="C1700" s="199"/>
      <c r="D1700" s="198"/>
      <c r="E1700" s="198"/>
      <c r="F1700" s="125"/>
      <c r="G1700" s="200"/>
      <c r="H1700" s="126"/>
      <c r="I1700" s="126"/>
      <c r="J1700" s="198"/>
      <c r="K1700" s="126"/>
      <c r="L1700" s="126"/>
      <c r="M1700" s="126"/>
      <c r="N1700" s="126"/>
      <c r="O1700" s="126"/>
      <c r="P1700" s="126"/>
      <c r="Q1700" s="138"/>
      <c r="R1700" s="138"/>
      <c r="S1700" s="138"/>
      <c r="T1700" s="138"/>
      <c r="U1700" s="138"/>
      <c r="V1700" s="138"/>
      <c r="W1700" s="138"/>
      <c r="X1700" s="138"/>
      <c r="Y1700" s="138"/>
      <c r="Z1700" s="138"/>
      <c r="AA1700" s="138"/>
      <c r="AB1700" s="138"/>
      <c r="AC1700" s="138"/>
      <c r="AD1700" s="138"/>
      <c r="AE1700" s="138"/>
      <c r="AF1700" s="138"/>
      <c r="AG1700" s="138"/>
      <c r="AH1700" s="138"/>
      <c r="AI1700" s="138"/>
      <c r="AJ1700" s="138"/>
    </row>
    <row r="1701" ht="28.5" customHeight="1">
      <c r="A1701" s="197"/>
      <c r="B1701" s="198"/>
      <c r="C1701" s="199"/>
      <c r="D1701" s="198"/>
      <c r="E1701" s="198"/>
      <c r="F1701" s="125"/>
      <c r="G1701" s="200"/>
      <c r="H1701" s="126"/>
      <c r="I1701" s="126"/>
      <c r="J1701" s="198"/>
      <c r="K1701" s="126"/>
      <c r="L1701" s="126"/>
      <c r="M1701" s="126"/>
      <c r="N1701" s="126"/>
      <c r="O1701" s="126"/>
      <c r="P1701" s="126"/>
      <c r="Q1701" s="138"/>
      <c r="R1701" s="138"/>
      <c r="S1701" s="138"/>
      <c r="T1701" s="138"/>
      <c r="U1701" s="138"/>
      <c r="V1701" s="138"/>
      <c r="W1701" s="138"/>
      <c r="X1701" s="138"/>
      <c r="Y1701" s="138"/>
      <c r="Z1701" s="138"/>
      <c r="AA1701" s="138"/>
      <c r="AB1701" s="138"/>
      <c r="AC1701" s="138"/>
      <c r="AD1701" s="138"/>
      <c r="AE1701" s="138"/>
      <c r="AF1701" s="138"/>
      <c r="AG1701" s="138"/>
      <c r="AH1701" s="138"/>
      <c r="AI1701" s="138"/>
      <c r="AJ1701" s="138"/>
    </row>
    <row r="1702" ht="28.5" customHeight="1">
      <c r="A1702" s="197"/>
      <c r="B1702" s="198"/>
      <c r="C1702" s="199"/>
      <c r="D1702" s="198"/>
      <c r="E1702" s="198"/>
      <c r="F1702" s="125"/>
      <c r="G1702" s="200"/>
      <c r="H1702" s="126"/>
      <c r="I1702" s="126"/>
      <c r="J1702" s="198"/>
      <c r="K1702" s="126"/>
      <c r="L1702" s="126"/>
      <c r="M1702" s="126"/>
      <c r="N1702" s="126"/>
      <c r="O1702" s="126"/>
      <c r="P1702" s="126"/>
      <c r="Q1702" s="138"/>
      <c r="R1702" s="138"/>
      <c r="S1702" s="138"/>
      <c r="T1702" s="138"/>
      <c r="U1702" s="138"/>
      <c r="V1702" s="138"/>
      <c r="W1702" s="138"/>
      <c r="X1702" s="138"/>
      <c r="Y1702" s="138"/>
      <c r="Z1702" s="138"/>
      <c r="AA1702" s="138"/>
      <c r="AB1702" s="138"/>
      <c r="AC1702" s="138"/>
      <c r="AD1702" s="138"/>
      <c r="AE1702" s="138"/>
      <c r="AF1702" s="138"/>
      <c r="AG1702" s="138"/>
      <c r="AH1702" s="138"/>
      <c r="AI1702" s="138"/>
      <c r="AJ1702" s="138"/>
    </row>
    <row r="1703" ht="28.5" customHeight="1">
      <c r="A1703" s="197"/>
      <c r="B1703" s="198"/>
      <c r="C1703" s="199"/>
      <c r="D1703" s="198"/>
      <c r="E1703" s="198"/>
      <c r="F1703" s="125"/>
      <c r="G1703" s="200"/>
      <c r="H1703" s="126"/>
      <c r="I1703" s="126"/>
      <c r="J1703" s="198"/>
      <c r="K1703" s="126"/>
      <c r="L1703" s="126"/>
      <c r="M1703" s="126"/>
      <c r="N1703" s="126"/>
      <c r="O1703" s="126"/>
      <c r="P1703" s="126"/>
      <c r="Q1703" s="138"/>
      <c r="R1703" s="138"/>
      <c r="S1703" s="138"/>
      <c r="T1703" s="138"/>
      <c r="U1703" s="138"/>
      <c r="V1703" s="138"/>
      <c r="W1703" s="138"/>
      <c r="X1703" s="138"/>
      <c r="Y1703" s="138"/>
      <c r="Z1703" s="138"/>
      <c r="AA1703" s="138"/>
      <c r="AB1703" s="138"/>
      <c r="AC1703" s="138"/>
      <c r="AD1703" s="138"/>
      <c r="AE1703" s="138"/>
      <c r="AF1703" s="138"/>
      <c r="AG1703" s="138"/>
      <c r="AH1703" s="138"/>
      <c r="AI1703" s="138"/>
      <c r="AJ1703" s="138"/>
    </row>
    <row r="1704" ht="28.5" customHeight="1">
      <c r="A1704" s="197"/>
      <c r="B1704" s="198"/>
      <c r="C1704" s="199"/>
      <c r="D1704" s="198"/>
      <c r="E1704" s="198"/>
      <c r="F1704" s="125"/>
      <c r="G1704" s="200"/>
      <c r="H1704" s="126"/>
      <c r="I1704" s="126"/>
      <c r="J1704" s="198"/>
      <c r="K1704" s="126"/>
      <c r="L1704" s="126"/>
      <c r="M1704" s="126"/>
      <c r="N1704" s="126"/>
      <c r="O1704" s="126"/>
      <c r="P1704" s="126"/>
      <c r="Q1704" s="138"/>
      <c r="R1704" s="138"/>
      <c r="S1704" s="138"/>
      <c r="T1704" s="138"/>
      <c r="U1704" s="138"/>
      <c r="V1704" s="138"/>
      <c r="W1704" s="138"/>
      <c r="X1704" s="138"/>
      <c r="Y1704" s="138"/>
      <c r="Z1704" s="138"/>
      <c r="AA1704" s="138"/>
      <c r="AB1704" s="138"/>
      <c r="AC1704" s="138"/>
      <c r="AD1704" s="138"/>
      <c r="AE1704" s="138"/>
      <c r="AF1704" s="138"/>
      <c r="AG1704" s="138"/>
      <c r="AH1704" s="138"/>
      <c r="AI1704" s="138"/>
      <c r="AJ1704" s="138"/>
    </row>
    <row r="1705" ht="28.5" customHeight="1">
      <c r="A1705" s="197"/>
      <c r="B1705" s="198"/>
      <c r="C1705" s="199"/>
      <c r="D1705" s="198"/>
      <c r="E1705" s="198"/>
      <c r="F1705" s="125"/>
      <c r="G1705" s="200"/>
      <c r="H1705" s="126"/>
      <c r="I1705" s="126"/>
      <c r="J1705" s="198"/>
      <c r="K1705" s="126"/>
      <c r="L1705" s="126"/>
      <c r="M1705" s="126"/>
      <c r="N1705" s="126"/>
      <c r="O1705" s="126"/>
      <c r="P1705" s="126"/>
      <c r="Q1705" s="138"/>
      <c r="R1705" s="138"/>
      <c r="S1705" s="138"/>
      <c r="T1705" s="138"/>
      <c r="U1705" s="138"/>
      <c r="V1705" s="138"/>
      <c r="W1705" s="138"/>
      <c r="X1705" s="138"/>
      <c r="Y1705" s="138"/>
      <c r="Z1705" s="138"/>
      <c r="AA1705" s="138"/>
      <c r="AB1705" s="138"/>
      <c r="AC1705" s="138"/>
      <c r="AD1705" s="138"/>
      <c r="AE1705" s="138"/>
      <c r="AF1705" s="138"/>
      <c r="AG1705" s="138"/>
      <c r="AH1705" s="138"/>
      <c r="AI1705" s="138"/>
      <c r="AJ1705" s="138"/>
    </row>
    <row r="1706" ht="28.5" customHeight="1">
      <c r="A1706" s="197"/>
      <c r="B1706" s="198"/>
      <c r="C1706" s="199"/>
      <c r="D1706" s="198"/>
      <c r="E1706" s="198"/>
      <c r="F1706" s="125"/>
      <c r="G1706" s="200"/>
      <c r="H1706" s="126"/>
      <c r="I1706" s="126"/>
      <c r="J1706" s="198"/>
      <c r="K1706" s="126"/>
      <c r="L1706" s="126"/>
      <c r="M1706" s="126"/>
      <c r="N1706" s="126"/>
      <c r="O1706" s="126"/>
      <c r="P1706" s="126"/>
      <c r="Q1706" s="138"/>
      <c r="R1706" s="138"/>
      <c r="S1706" s="138"/>
      <c r="T1706" s="138"/>
      <c r="U1706" s="138"/>
      <c r="V1706" s="138"/>
      <c r="W1706" s="138"/>
      <c r="X1706" s="138"/>
      <c r="Y1706" s="138"/>
      <c r="Z1706" s="138"/>
      <c r="AA1706" s="138"/>
      <c r="AB1706" s="138"/>
      <c r="AC1706" s="138"/>
      <c r="AD1706" s="138"/>
      <c r="AE1706" s="138"/>
      <c r="AF1706" s="138"/>
      <c r="AG1706" s="138"/>
      <c r="AH1706" s="138"/>
      <c r="AI1706" s="138"/>
      <c r="AJ1706" s="138"/>
    </row>
    <row r="1707" ht="28.5" customHeight="1">
      <c r="A1707" s="197"/>
      <c r="B1707" s="198"/>
      <c r="C1707" s="199"/>
      <c r="D1707" s="198"/>
      <c r="E1707" s="198"/>
      <c r="F1707" s="125"/>
      <c r="G1707" s="200"/>
      <c r="H1707" s="126"/>
      <c r="I1707" s="126"/>
      <c r="J1707" s="198"/>
      <c r="K1707" s="126"/>
      <c r="L1707" s="126"/>
      <c r="M1707" s="126"/>
      <c r="N1707" s="126"/>
      <c r="O1707" s="126"/>
      <c r="P1707" s="126"/>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row>
    <row r="1708" ht="28.5" customHeight="1">
      <c r="A1708" s="197"/>
      <c r="B1708" s="198"/>
      <c r="C1708" s="199"/>
      <c r="D1708" s="198"/>
      <c r="E1708" s="198"/>
      <c r="F1708" s="125"/>
      <c r="G1708" s="200"/>
      <c r="H1708" s="126"/>
      <c r="I1708" s="126"/>
      <c r="J1708" s="198"/>
      <c r="K1708" s="126"/>
      <c r="L1708" s="126"/>
      <c r="M1708" s="126"/>
      <c r="N1708" s="126"/>
      <c r="O1708" s="126"/>
      <c r="P1708" s="126"/>
      <c r="Q1708" s="138"/>
      <c r="R1708" s="138"/>
      <c r="S1708" s="138"/>
      <c r="T1708" s="138"/>
      <c r="U1708" s="138"/>
      <c r="V1708" s="138"/>
      <c r="W1708" s="138"/>
      <c r="X1708" s="138"/>
      <c r="Y1708" s="138"/>
      <c r="Z1708" s="138"/>
      <c r="AA1708" s="138"/>
      <c r="AB1708" s="138"/>
      <c r="AC1708" s="138"/>
      <c r="AD1708" s="138"/>
      <c r="AE1708" s="138"/>
      <c r="AF1708" s="138"/>
      <c r="AG1708" s="138"/>
      <c r="AH1708" s="138"/>
      <c r="AI1708" s="138"/>
      <c r="AJ1708" s="138"/>
    </row>
    <row r="1709" ht="28.5" customHeight="1">
      <c r="A1709" s="197"/>
      <c r="B1709" s="198"/>
      <c r="C1709" s="199"/>
      <c r="D1709" s="198"/>
      <c r="E1709" s="198"/>
      <c r="F1709" s="125"/>
      <c r="G1709" s="200"/>
      <c r="H1709" s="126"/>
      <c r="I1709" s="126"/>
      <c r="J1709" s="198"/>
      <c r="K1709" s="126"/>
      <c r="L1709" s="126"/>
      <c r="M1709" s="126"/>
      <c r="N1709" s="126"/>
      <c r="O1709" s="126"/>
      <c r="P1709" s="126"/>
      <c r="Q1709" s="138"/>
      <c r="R1709" s="138"/>
      <c r="S1709" s="138"/>
      <c r="T1709" s="138"/>
      <c r="U1709" s="138"/>
      <c r="V1709" s="138"/>
      <c r="W1709" s="138"/>
      <c r="X1709" s="138"/>
      <c r="Y1709" s="138"/>
      <c r="Z1709" s="138"/>
      <c r="AA1709" s="138"/>
      <c r="AB1709" s="138"/>
      <c r="AC1709" s="138"/>
      <c r="AD1709" s="138"/>
      <c r="AE1709" s="138"/>
      <c r="AF1709" s="138"/>
      <c r="AG1709" s="138"/>
      <c r="AH1709" s="138"/>
      <c r="AI1709" s="138"/>
      <c r="AJ1709" s="138"/>
    </row>
    <row r="1710" ht="28.5" customHeight="1">
      <c r="A1710" s="197"/>
      <c r="B1710" s="198"/>
      <c r="C1710" s="199"/>
      <c r="D1710" s="198"/>
      <c r="E1710" s="198"/>
      <c r="F1710" s="125"/>
      <c r="G1710" s="200"/>
      <c r="H1710" s="126"/>
      <c r="I1710" s="126"/>
      <c r="J1710" s="198"/>
      <c r="K1710" s="126"/>
      <c r="L1710" s="126"/>
      <c r="M1710" s="126"/>
      <c r="N1710" s="126"/>
      <c r="O1710" s="126"/>
      <c r="P1710" s="126"/>
      <c r="Q1710" s="138"/>
      <c r="R1710" s="138"/>
      <c r="S1710" s="138"/>
      <c r="T1710" s="138"/>
      <c r="U1710" s="138"/>
      <c r="V1710" s="138"/>
      <c r="W1710" s="138"/>
      <c r="X1710" s="138"/>
      <c r="Y1710" s="138"/>
      <c r="Z1710" s="138"/>
      <c r="AA1710" s="138"/>
      <c r="AB1710" s="138"/>
      <c r="AC1710" s="138"/>
      <c r="AD1710" s="138"/>
      <c r="AE1710" s="138"/>
      <c r="AF1710" s="138"/>
      <c r="AG1710" s="138"/>
      <c r="AH1710" s="138"/>
      <c r="AI1710" s="138"/>
      <c r="AJ1710" s="138"/>
    </row>
    <row r="1711" ht="28.5" customHeight="1">
      <c r="A1711" s="197"/>
      <c r="B1711" s="198"/>
      <c r="C1711" s="199"/>
      <c r="D1711" s="198"/>
      <c r="E1711" s="198"/>
      <c r="F1711" s="125"/>
      <c r="G1711" s="200"/>
      <c r="H1711" s="126"/>
      <c r="I1711" s="126"/>
      <c r="J1711" s="198"/>
      <c r="K1711" s="126"/>
      <c r="L1711" s="126"/>
      <c r="M1711" s="126"/>
      <c r="N1711" s="126"/>
      <c r="O1711" s="126"/>
      <c r="P1711" s="126"/>
      <c r="Q1711" s="138"/>
      <c r="R1711" s="138"/>
      <c r="S1711" s="138"/>
      <c r="T1711" s="138"/>
      <c r="U1711" s="138"/>
      <c r="V1711" s="138"/>
      <c r="W1711" s="138"/>
      <c r="X1711" s="138"/>
      <c r="Y1711" s="138"/>
      <c r="Z1711" s="138"/>
      <c r="AA1711" s="138"/>
      <c r="AB1711" s="138"/>
      <c r="AC1711" s="138"/>
      <c r="AD1711" s="138"/>
      <c r="AE1711" s="138"/>
      <c r="AF1711" s="138"/>
      <c r="AG1711" s="138"/>
      <c r="AH1711" s="138"/>
      <c r="AI1711" s="138"/>
      <c r="AJ1711" s="138"/>
    </row>
    <row r="1712" ht="28.5" customHeight="1">
      <c r="A1712" s="197"/>
      <c r="B1712" s="198"/>
      <c r="C1712" s="199"/>
      <c r="D1712" s="198"/>
      <c r="E1712" s="198"/>
      <c r="F1712" s="125"/>
      <c r="G1712" s="200"/>
      <c r="H1712" s="126"/>
      <c r="I1712" s="126"/>
      <c r="J1712" s="198"/>
      <c r="K1712" s="126"/>
      <c r="L1712" s="126"/>
      <c r="M1712" s="126"/>
      <c r="N1712" s="126"/>
      <c r="O1712" s="126"/>
      <c r="P1712" s="126"/>
      <c r="Q1712" s="138"/>
      <c r="R1712" s="138"/>
      <c r="S1712" s="138"/>
      <c r="T1712" s="138"/>
      <c r="U1712" s="138"/>
      <c r="V1712" s="138"/>
      <c r="W1712" s="138"/>
      <c r="X1712" s="138"/>
      <c r="Y1712" s="138"/>
      <c r="Z1712" s="138"/>
      <c r="AA1712" s="138"/>
      <c r="AB1712" s="138"/>
      <c r="AC1712" s="138"/>
      <c r="AD1712" s="138"/>
      <c r="AE1712" s="138"/>
      <c r="AF1712" s="138"/>
      <c r="AG1712" s="138"/>
      <c r="AH1712" s="138"/>
      <c r="AI1712" s="138"/>
      <c r="AJ1712" s="138"/>
    </row>
    <row r="1713" ht="28.5" customHeight="1">
      <c r="A1713" s="197"/>
      <c r="B1713" s="198"/>
      <c r="C1713" s="199"/>
      <c r="D1713" s="198"/>
      <c r="E1713" s="198"/>
      <c r="F1713" s="125"/>
      <c r="G1713" s="200"/>
      <c r="H1713" s="126"/>
      <c r="I1713" s="126"/>
      <c r="J1713" s="198"/>
      <c r="K1713" s="126"/>
      <c r="L1713" s="126"/>
      <c r="M1713" s="126"/>
      <c r="N1713" s="126"/>
      <c r="O1713" s="126"/>
      <c r="P1713" s="126"/>
      <c r="Q1713" s="138"/>
      <c r="R1713" s="138"/>
      <c r="S1713" s="138"/>
      <c r="T1713" s="138"/>
      <c r="U1713" s="138"/>
      <c r="V1713" s="138"/>
      <c r="W1713" s="138"/>
      <c r="X1713" s="138"/>
      <c r="Y1713" s="138"/>
      <c r="Z1713" s="138"/>
      <c r="AA1713" s="138"/>
      <c r="AB1713" s="138"/>
      <c r="AC1713" s="138"/>
      <c r="AD1713" s="138"/>
      <c r="AE1713" s="138"/>
      <c r="AF1713" s="138"/>
      <c r="AG1713" s="138"/>
      <c r="AH1713" s="138"/>
      <c r="AI1713" s="138"/>
      <c r="AJ1713" s="138"/>
    </row>
    <row r="1714" ht="28.5" customHeight="1">
      <c r="A1714" s="197"/>
      <c r="B1714" s="198"/>
      <c r="C1714" s="199"/>
      <c r="D1714" s="198"/>
      <c r="E1714" s="198"/>
      <c r="F1714" s="125"/>
      <c r="G1714" s="200"/>
      <c r="H1714" s="126"/>
      <c r="I1714" s="126"/>
      <c r="J1714" s="198"/>
      <c r="K1714" s="126"/>
      <c r="L1714" s="126"/>
      <c r="M1714" s="126"/>
      <c r="N1714" s="126"/>
      <c r="O1714" s="126"/>
      <c r="P1714" s="126"/>
      <c r="Q1714" s="138"/>
      <c r="R1714" s="138"/>
      <c r="S1714" s="138"/>
      <c r="T1714" s="138"/>
      <c r="U1714" s="138"/>
      <c r="V1714" s="138"/>
      <c r="W1714" s="138"/>
      <c r="X1714" s="138"/>
      <c r="Y1714" s="138"/>
      <c r="Z1714" s="138"/>
      <c r="AA1714" s="138"/>
      <c r="AB1714" s="138"/>
      <c r="AC1714" s="138"/>
      <c r="AD1714" s="138"/>
      <c r="AE1714" s="138"/>
      <c r="AF1714" s="138"/>
      <c r="AG1714" s="138"/>
      <c r="AH1714" s="138"/>
      <c r="AI1714" s="138"/>
      <c r="AJ1714" s="138"/>
    </row>
    <row r="1715" ht="28.5" customHeight="1">
      <c r="A1715" s="197"/>
      <c r="B1715" s="198"/>
      <c r="C1715" s="199"/>
      <c r="D1715" s="198"/>
      <c r="E1715" s="198"/>
      <c r="F1715" s="125"/>
      <c r="G1715" s="200"/>
      <c r="H1715" s="126"/>
      <c r="I1715" s="126"/>
      <c r="J1715" s="198"/>
      <c r="K1715" s="126"/>
      <c r="L1715" s="126"/>
      <c r="M1715" s="126"/>
      <c r="N1715" s="126"/>
      <c r="O1715" s="126"/>
      <c r="P1715" s="126"/>
      <c r="Q1715" s="138"/>
      <c r="R1715" s="138"/>
      <c r="S1715" s="138"/>
      <c r="T1715" s="138"/>
      <c r="U1715" s="138"/>
      <c r="V1715" s="138"/>
      <c r="W1715" s="138"/>
      <c r="X1715" s="138"/>
      <c r="Y1715" s="138"/>
      <c r="Z1715" s="138"/>
      <c r="AA1715" s="138"/>
      <c r="AB1715" s="138"/>
      <c r="AC1715" s="138"/>
      <c r="AD1715" s="138"/>
      <c r="AE1715" s="138"/>
      <c r="AF1715" s="138"/>
      <c r="AG1715" s="138"/>
      <c r="AH1715" s="138"/>
      <c r="AI1715" s="138"/>
      <c r="AJ1715" s="138"/>
    </row>
    <row r="1716" ht="28.5" customHeight="1">
      <c r="A1716" s="197"/>
      <c r="B1716" s="198"/>
      <c r="C1716" s="199"/>
      <c r="D1716" s="198"/>
      <c r="E1716" s="198"/>
      <c r="F1716" s="125"/>
      <c r="G1716" s="200"/>
      <c r="H1716" s="126"/>
      <c r="I1716" s="126"/>
      <c r="J1716" s="198"/>
      <c r="K1716" s="126"/>
      <c r="L1716" s="126"/>
      <c r="M1716" s="126"/>
      <c r="N1716" s="126"/>
      <c r="O1716" s="126"/>
      <c r="P1716" s="126"/>
      <c r="Q1716" s="138"/>
      <c r="R1716" s="138"/>
      <c r="S1716" s="138"/>
      <c r="T1716" s="138"/>
      <c r="U1716" s="138"/>
      <c r="V1716" s="138"/>
      <c r="W1716" s="138"/>
      <c r="X1716" s="138"/>
      <c r="Y1716" s="138"/>
      <c r="Z1716" s="138"/>
      <c r="AA1716" s="138"/>
      <c r="AB1716" s="138"/>
      <c r="AC1716" s="138"/>
      <c r="AD1716" s="138"/>
      <c r="AE1716" s="138"/>
      <c r="AF1716" s="138"/>
      <c r="AG1716" s="138"/>
      <c r="AH1716" s="138"/>
      <c r="AI1716" s="138"/>
      <c r="AJ1716" s="138"/>
    </row>
    <row r="1717" ht="28.5" customHeight="1">
      <c r="A1717" s="197"/>
      <c r="B1717" s="198"/>
      <c r="C1717" s="199"/>
      <c r="D1717" s="198"/>
      <c r="E1717" s="198"/>
      <c r="F1717" s="125"/>
      <c r="G1717" s="200"/>
      <c r="H1717" s="126"/>
      <c r="I1717" s="126"/>
      <c r="J1717" s="198"/>
      <c r="K1717" s="126"/>
      <c r="L1717" s="126"/>
      <c r="M1717" s="126"/>
      <c r="N1717" s="126"/>
      <c r="O1717" s="126"/>
      <c r="P1717" s="126"/>
      <c r="Q1717" s="138"/>
      <c r="R1717" s="138"/>
      <c r="S1717" s="138"/>
      <c r="T1717" s="138"/>
      <c r="U1717" s="138"/>
      <c r="V1717" s="138"/>
      <c r="W1717" s="138"/>
      <c r="X1717" s="138"/>
      <c r="Y1717" s="138"/>
      <c r="Z1717" s="138"/>
      <c r="AA1717" s="138"/>
      <c r="AB1717" s="138"/>
      <c r="AC1717" s="138"/>
      <c r="AD1717" s="138"/>
      <c r="AE1717" s="138"/>
      <c r="AF1717" s="138"/>
      <c r="AG1717" s="138"/>
      <c r="AH1717" s="138"/>
      <c r="AI1717" s="138"/>
      <c r="AJ1717" s="138"/>
    </row>
    <row r="1718" ht="28.5" customHeight="1">
      <c r="A1718" s="197"/>
      <c r="B1718" s="198"/>
      <c r="C1718" s="199"/>
      <c r="D1718" s="198"/>
      <c r="E1718" s="198"/>
      <c r="F1718" s="125"/>
      <c r="G1718" s="200"/>
      <c r="H1718" s="126"/>
      <c r="I1718" s="126"/>
      <c r="J1718" s="198"/>
      <c r="K1718" s="126"/>
      <c r="L1718" s="126"/>
      <c r="M1718" s="126"/>
      <c r="N1718" s="126"/>
      <c r="O1718" s="126"/>
      <c r="P1718" s="126"/>
      <c r="Q1718" s="138"/>
      <c r="R1718" s="138"/>
      <c r="S1718" s="138"/>
      <c r="T1718" s="138"/>
      <c r="U1718" s="138"/>
      <c r="V1718" s="138"/>
      <c r="W1718" s="138"/>
      <c r="X1718" s="138"/>
      <c r="Y1718" s="138"/>
      <c r="Z1718" s="138"/>
      <c r="AA1718" s="138"/>
      <c r="AB1718" s="138"/>
      <c r="AC1718" s="138"/>
      <c r="AD1718" s="138"/>
      <c r="AE1718" s="138"/>
      <c r="AF1718" s="138"/>
      <c r="AG1718" s="138"/>
      <c r="AH1718" s="138"/>
      <c r="AI1718" s="138"/>
      <c r="AJ1718" s="138"/>
    </row>
    <row r="1719" ht="28.5" customHeight="1">
      <c r="A1719" s="197"/>
      <c r="B1719" s="198"/>
      <c r="C1719" s="199"/>
      <c r="D1719" s="198"/>
      <c r="E1719" s="198"/>
      <c r="F1719" s="125"/>
      <c r="G1719" s="200"/>
      <c r="H1719" s="126"/>
      <c r="I1719" s="126"/>
      <c r="J1719" s="198"/>
      <c r="K1719" s="126"/>
      <c r="L1719" s="126"/>
      <c r="M1719" s="126"/>
      <c r="N1719" s="126"/>
      <c r="O1719" s="126"/>
      <c r="P1719" s="126"/>
      <c r="Q1719" s="138"/>
      <c r="R1719" s="138"/>
      <c r="S1719" s="138"/>
      <c r="T1719" s="138"/>
      <c r="U1719" s="138"/>
      <c r="V1719" s="138"/>
      <c r="W1719" s="138"/>
      <c r="X1719" s="138"/>
      <c r="Y1719" s="138"/>
      <c r="Z1719" s="138"/>
      <c r="AA1719" s="138"/>
      <c r="AB1719" s="138"/>
      <c r="AC1719" s="138"/>
      <c r="AD1719" s="138"/>
      <c r="AE1719" s="138"/>
      <c r="AF1719" s="138"/>
      <c r="AG1719" s="138"/>
      <c r="AH1719" s="138"/>
      <c r="AI1719" s="138"/>
      <c r="AJ1719" s="138"/>
    </row>
    <row r="1720" ht="28.5" customHeight="1">
      <c r="A1720" s="197"/>
      <c r="B1720" s="198"/>
      <c r="C1720" s="199"/>
      <c r="D1720" s="198"/>
      <c r="E1720" s="198"/>
      <c r="F1720" s="125"/>
      <c r="G1720" s="200"/>
      <c r="H1720" s="126"/>
      <c r="I1720" s="126"/>
      <c r="J1720" s="198"/>
      <c r="K1720" s="126"/>
      <c r="L1720" s="126"/>
      <c r="M1720" s="126"/>
      <c r="N1720" s="126"/>
      <c r="O1720" s="126"/>
      <c r="P1720" s="126"/>
      <c r="Q1720" s="138"/>
      <c r="R1720" s="138"/>
      <c r="S1720" s="138"/>
      <c r="T1720" s="138"/>
      <c r="U1720" s="138"/>
      <c r="V1720" s="138"/>
      <c r="W1720" s="138"/>
      <c r="X1720" s="138"/>
      <c r="Y1720" s="138"/>
      <c r="Z1720" s="138"/>
      <c r="AA1720" s="138"/>
      <c r="AB1720" s="138"/>
      <c r="AC1720" s="138"/>
      <c r="AD1720" s="138"/>
      <c r="AE1720" s="138"/>
      <c r="AF1720" s="138"/>
      <c r="AG1720" s="138"/>
      <c r="AH1720" s="138"/>
      <c r="AI1720" s="138"/>
      <c r="AJ1720" s="138"/>
    </row>
    <row r="1721" ht="28.5" customHeight="1">
      <c r="A1721" s="197"/>
      <c r="B1721" s="198"/>
      <c r="C1721" s="199"/>
      <c r="D1721" s="198"/>
      <c r="E1721" s="198"/>
      <c r="F1721" s="125"/>
      <c r="G1721" s="200"/>
      <c r="H1721" s="126"/>
      <c r="I1721" s="126"/>
      <c r="J1721" s="198"/>
      <c r="K1721" s="126"/>
      <c r="L1721" s="126"/>
      <c r="M1721" s="126"/>
      <c r="N1721" s="126"/>
      <c r="O1721" s="126"/>
      <c r="P1721" s="126"/>
      <c r="Q1721" s="138"/>
      <c r="R1721" s="138"/>
      <c r="S1721" s="138"/>
      <c r="T1721" s="138"/>
      <c r="U1721" s="138"/>
      <c r="V1721" s="138"/>
      <c r="W1721" s="138"/>
      <c r="X1721" s="138"/>
      <c r="Y1721" s="138"/>
      <c r="Z1721" s="138"/>
      <c r="AA1721" s="138"/>
      <c r="AB1721" s="138"/>
      <c r="AC1721" s="138"/>
      <c r="AD1721" s="138"/>
      <c r="AE1721" s="138"/>
      <c r="AF1721" s="138"/>
      <c r="AG1721" s="138"/>
      <c r="AH1721" s="138"/>
      <c r="AI1721" s="138"/>
      <c r="AJ1721" s="138"/>
    </row>
    <row r="1722" ht="28.5" customHeight="1">
      <c r="A1722" s="197"/>
      <c r="B1722" s="198"/>
      <c r="C1722" s="199"/>
      <c r="D1722" s="198"/>
      <c r="E1722" s="198"/>
      <c r="F1722" s="125"/>
      <c r="G1722" s="200"/>
      <c r="H1722" s="126"/>
      <c r="I1722" s="126"/>
      <c r="J1722" s="198"/>
      <c r="K1722" s="126"/>
      <c r="L1722" s="126"/>
      <c r="M1722" s="126"/>
      <c r="N1722" s="126"/>
      <c r="O1722" s="126"/>
      <c r="P1722" s="126"/>
      <c r="Q1722" s="138"/>
      <c r="R1722" s="138"/>
      <c r="S1722" s="138"/>
      <c r="T1722" s="138"/>
      <c r="U1722" s="138"/>
      <c r="V1722" s="138"/>
      <c r="W1722" s="138"/>
      <c r="X1722" s="138"/>
      <c r="Y1722" s="138"/>
      <c r="Z1722" s="138"/>
      <c r="AA1722" s="138"/>
      <c r="AB1722" s="138"/>
      <c r="AC1722" s="138"/>
      <c r="AD1722" s="138"/>
      <c r="AE1722" s="138"/>
      <c r="AF1722" s="138"/>
      <c r="AG1722" s="138"/>
      <c r="AH1722" s="138"/>
      <c r="AI1722" s="138"/>
      <c r="AJ1722" s="138"/>
    </row>
    <row r="1723" ht="28.5" customHeight="1">
      <c r="A1723" s="197"/>
      <c r="B1723" s="198"/>
      <c r="C1723" s="199"/>
      <c r="D1723" s="198"/>
      <c r="E1723" s="198"/>
      <c r="F1723" s="125"/>
      <c r="G1723" s="200"/>
      <c r="H1723" s="126"/>
      <c r="I1723" s="126"/>
      <c r="J1723" s="198"/>
      <c r="K1723" s="126"/>
      <c r="L1723" s="126"/>
      <c r="M1723" s="126"/>
      <c r="N1723" s="126"/>
      <c r="O1723" s="126"/>
      <c r="P1723" s="126"/>
      <c r="Q1723" s="138"/>
      <c r="R1723" s="138"/>
      <c r="S1723" s="138"/>
      <c r="T1723" s="138"/>
      <c r="U1723" s="138"/>
      <c r="V1723" s="138"/>
      <c r="W1723" s="138"/>
      <c r="X1723" s="138"/>
      <c r="Y1723" s="138"/>
      <c r="Z1723" s="138"/>
      <c r="AA1723" s="138"/>
      <c r="AB1723" s="138"/>
      <c r="AC1723" s="138"/>
      <c r="AD1723" s="138"/>
      <c r="AE1723" s="138"/>
      <c r="AF1723" s="138"/>
      <c r="AG1723" s="138"/>
      <c r="AH1723" s="138"/>
      <c r="AI1723" s="138"/>
      <c r="AJ1723" s="138"/>
    </row>
    <row r="1724" ht="28.5" customHeight="1">
      <c r="A1724" s="197"/>
      <c r="B1724" s="198"/>
      <c r="C1724" s="199"/>
      <c r="D1724" s="198"/>
      <c r="E1724" s="198"/>
      <c r="F1724" s="125"/>
      <c r="G1724" s="200"/>
      <c r="H1724" s="126"/>
      <c r="I1724" s="126"/>
      <c r="J1724" s="198"/>
      <c r="K1724" s="126"/>
      <c r="L1724" s="126"/>
      <c r="M1724" s="126"/>
      <c r="N1724" s="126"/>
      <c r="O1724" s="126"/>
      <c r="P1724" s="126"/>
      <c r="Q1724" s="138"/>
      <c r="R1724" s="138"/>
      <c r="S1724" s="138"/>
      <c r="T1724" s="138"/>
      <c r="U1724" s="138"/>
      <c r="V1724" s="138"/>
      <c r="W1724" s="138"/>
      <c r="X1724" s="138"/>
      <c r="Y1724" s="138"/>
      <c r="Z1724" s="138"/>
      <c r="AA1724" s="138"/>
      <c r="AB1724" s="138"/>
      <c r="AC1724" s="138"/>
      <c r="AD1724" s="138"/>
      <c r="AE1724" s="138"/>
      <c r="AF1724" s="138"/>
      <c r="AG1724" s="138"/>
      <c r="AH1724" s="138"/>
      <c r="AI1724" s="138"/>
      <c r="AJ1724" s="138"/>
    </row>
    <row r="1725" ht="28.5" customHeight="1">
      <c r="A1725" s="197"/>
      <c r="B1725" s="198"/>
      <c r="C1725" s="199"/>
      <c r="D1725" s="198"/>
      <c r="E1725" s="198"/>
      <c r="F1725" s="125"/>
      <c r="G1725" s="200"/>
      <c r="H1725" s="126"/>
      <c r="I1725" s="126"/>
      <c r="J1725" s="198"/>
      <c r="K1725" s="126"/>
      <c r="L1725" s="126"/>
      <c r="M1725" s="126"/>
      <c r="N1725" s="126"/>
      <c r="O1725" s="126"/>
      <c r="P1725" s="126"/>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row>
    <row r="1726" ht="28.5" customHeight="1">
      <c r="A1726" s="197"/>
      <c r="B1726" s="198"/>
      <c r="C1726" s="199"/>
      <c r="D1726" s="198"/>
      <c r="E1726" s="198"/>
      <c r="F1726" s="125"/>
      <c r="G1726" s="200"/>
      <c r="H1726" s="126"/>
      <c r="I1726" s="126"/>
      <c r="J1726" s="198"/>
      <c r="K1726" s="126"/>
      <c r="L1726" s="126"/>
      <c r="M1726" s="126"/>
      <c r="N1726" s="126"/>
      <c r="O1726" s="126"/>
      <c r="P1726" s="126"/>
      <c r="Q1726" s="138"/>
      <c r="R1726" s="138"/>
      <c r="S1726" s="138"/>
      <c r="T1726" s="138"/>
      <c r="U1726" s="138"/>
      <c r="V1726" s="138"/>
      <c r="W1726" s="138"/>
      <c r="X1726" s="138"/>
      <c r="Y1726" s="138"/>
      <c r="Z1726" s="138"/>
      <c r="AA1726" s="138"/>
      <c r="AB1726" s="138"/>
      <c r="AC1726" s="138"/>
      <c r="AD1726" s="138"/>
      <c r="AE1726" s="138"/>
      <c r="AF1726" s="138"/>
      <c r="AG1726" s="138"/>
      <c r="AH1726" s="138"/>
      <c r="AI1726" s="138"/>
      <c r="AJ1726" s="138"/>
    </row>
    <row r="1727" ht="28.5" customHeight="1">
      <c r="A1727" s="197"/>
      <c r="B1727" s="198"/>
      <c r="C1727" s="199"/>
      <c r="D1727" s="198"/>
      <c r="E1727" s="198"/>
      <c r="F1727" s="125"/>
      <c r="G1727" s="200"/>
      <c r="H1727" s="126"/>
      <c r="I1727" s="126"/>
      <c r="J1727" s="198"/>
      <c r="K1727" s="126"/>
      <c r="L1727" s="126"/>
      <c r="M1727" s="126"/>
      <c r="N1727" s="126"/>
      <c r="O1727" s="126"/>
      <c r="P1727" s="126"/>
      <c r="Q1727" s="138"/>
      <c r="R1727" s="138"/>
      <c r="S1727" s="138"/>
      <c r="T1727" s="138"/>
      <c r="U1727" s="138"/>
      <c r="V1727" s="138"/>
      <c r="W1727" s="138"/>
      <c r="X1727" s="138"/>
      <c r="Y1727" s="138"/>
      <c r="Z1727" s="138"/>
      <c r="AA1727" s="138"/>
      <c r="AB1727" s="138"/>
      <c r="AC1727" s="138"/>
      <c r="AD1727" s="138"/>
      <c r="AE1727" s="138"/>
      <c r="AF1727" s="138"/>
      <c r="AG1727" s="138"/>
      <c r="AH1727" s="138"/>
      <c r="AI1727" s="138"/>
      <c r="AJ1727" s="138"/>
    </row>
    <row r="1728" ht="28.5" customHeight="1">
      <c r="A1728" s="197"/>
      <c r="B1728" s="198"/>
      <c r="C1728" s="199"/>
      <c r="D1728" s="198"/>
      <c r="E1728" s="198"/>
      <c r="F1728" s="125"/>
      <c r="G1728" s="200"/>
      <c r="H1728" s="126"/>
      <c r="I1728" s="126"/>
      <c r="J1728" s="198"/>
      <c r="K1728" s="126"/>
      <c r="L1728" s="126"/>
      <c r="M1728" s="126"/>
      <c r="N1728" s="126"/>
      <c r="O1728" s="126"/>
      <c r="P1728" s="126"/>
      <c r="Q1728" s="138"/>
      <c r="R1728" s="138"/>
      <c r="S1728" s="138"/>
      <c r="T1728" s="138"/>
      <c r="U1728" s="138"/>
      <c r="V1728" s="138"/>
      <c r="W1728" s="138"/>
      <c r="X1728" s="138"/>
      <c r="Y1728" s="138"/>
      <c r="Z1728" s="138"/>
      <c r="AA1728" s="138"/>
      <c r="AB1728" s="138"/>
      <c r="AC1728" s="138"/>
      <c r="AD1728" s="138"/>
      <c r="AE1728" s="138"/>
      <c r="AF1728" s="138"/>
      <c r="AG1728" s="138"/>
      <c r="AH1728" s="138"/>
      <c r="AI1728" s="138"/>
      <c r="AJ1728" s="138"/>
    </row>
    <row r="1729" ht="28.5" customHeight="1">
      <c r="A1729" s="197"/>
      <c r="B1729" s="198"/>
      <c r="C1729" s="199"/>
      <c r="D1729" s="198"/>
      <c r="E1729" s="198"/>
      <c r="F1729" s="125"/>
      <c r="G1729" s="200"/>
      <c r="H1729" s="126"/>
      <c r="I1729" s="126"/>
      <c r="J1729" s="198"/>
      <c r="K1729" s="126"/>
      <c r="L1729" s="126"/>
      <c r="M1729" s="126"/>
      <c r="N1729" s="126"/>
      <c r="O1729" s="126"/>
      <c r="P1729" s="126"/>
      <c r="Q1729" s="138"/>
      <c r="R1729" s="138"/>
      <c r="S1729" s="138"/>
      <c r="T1729" s="138"/>
      <c r="U1729" s="138"/>
      <c r="V1729" s="138"/>
      <c r="W1729" s="138"/>
      <c r="X1729" s="138"/>
      <c r="Y1729" s="138"/>
      <c r="Z1729" s="138"/>
      <c r="AA1729" s="138"/>
      <c r="AB1729" s="138"/>
      <c r="AC1729" s="138"/>
      <c r="AD1729" s="138"/>
      <c r="AE1729" s="138"/>
      <c r="AF1729" s="138"/>
      <c r="AG1729" s="138"/>
      <c r="AH1729" s="138"/>
      <c r="AI1729" s="138"/>
      <c r="AJ1729" s="138"/>
    </row>
    <row r="1730" ht="28.5" customHeight="1">
      <c r="A1730" s="197"/>
      <c r="B1730" s="198"/>
      <c r="C1730" s="199"/>
      <c r="D1730" s="198"/>
      <c r="E1730" s="198"/>
      <c r="F1730" s="125"/>
      <c r="G1730" s="200"/>
      <c r="H1730" s="126"/>
      <c r="I1730" s="126"/>
      <c r="J1730" s="198"/>
      <c r="K1730" s="126"/>
      <c r="L1730" s="126"/>
      <c r="M1730" s="126"/>
      <c r="N1730" s="126"/>
      <c r="O1730" s="126"/>
      <c r="P1730" s="126"/>
      <c r="Q1730" s="138"/>
      <c r="R1730" s="138"/>
      <c r="S1730" s="138"/>
      <c r="T1730" s="138"/>
      <c r="U1730" s="138"/>
      <c r="V1730" s="138"/>
      <c r="W1730" s="138"/>
      <c r="X1730" s="138"/>
      <c r="Y1730" s="138"/>
      <c r="Z1730" s="138"/>
      <c r="AA1730" s="138"/>
      <c r="AB1730" s="138"/>
      <c r="AC1730" s="138"/>
      <c r="AD1730" s="138"/>
      <c r="AE1730" s="138"/>
      <c r="AF1730" s="138"/>
      <c r="AG1730" s="138"/>
      <c r="AH1730" s="138"/>
      <c r="AI1730" s="138"/>
      <c r="AJ1730" s="138"/>
    </row>
    <row r="1731" ht="28.5" customHeight="1">
      <c r="A1731" s="197"/>
      <c r="B1731" s="198"/>
      <c r="C1731" s="199"/>
      <c r="D1731" s="198"/>
      <c r="E1731" s="198"/>
      <c r="F1731" s="125"/>
      <c r="G1731" s="200"/>
      <c r="H1731" s="126"/>
      <c r="I1731" s="126"/>
      <c r="J1731" s="198"/>
      <c r="K1731" s="126"/>
      <c r="L1731" s="126"/>
      <c r="M1731" s="126"/>
      <c r="N1731" s="126"/>
      <c r="O1731" s="126"/>
      <c r="P1731" s="126"/>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row>
    <row r="1732" ht="28.5" customHeight="1">
      <c r="A1732" s="197"/>
      <c r="B1732" s="198"/>
      <c r="C1732" s="199"/>
      <c r="D1732" s="198"/>
      <c r="E1732" s="198"/>
      <c r="F1732" s="125"/>
      <c r="G1732" s="200"/>
      <c r="H1732" s="126"/>
      <c r="I1732" s="126"/>
      <c r="J1732" s="198"/>
      <c r="K1732" s="126"/>
      <c r="L1732" s="126"/>
      <c r="M1732" s="126"/>
      <c r="N1732" s="126"/>
      <c r="O1732" s="126"/>
      <c r="P1732" s="126"/>
      <c r="Q1732" s="138"/>
      <c r="R1732" s="138"/>
      <c r="S1732" s="138"/>
      <c r="T1732" s="138"/>
      <c r="U1732" s="138"/>
      <c r="V1732" s="138"/>
      <c r="W1732" s="138"/>
      <c r="X1732" s="138"/>
      <c r="Y1732" s="138"/>
      <c r="Z1732" s="138"/>
      <c r="AA1732" s="138"/>
      <c r="AB1732" s="138"/>
      <c r="AC1732" s="138"/>
      <c r="AD1732" s="138"/>
      <c r="AE1732" s="138"/>
      <c r="AF1732" s="138"/>
      <c r="AG1732" s="138"/>
      <c r="AH1732" s="138"/>
      <c r="AI1732" s="138"/>
      <c r="AJ1732" s="138"/>
    </row>
    <row r="1733" ht="28.5" customHeight="1">
      <c r="A1733" s="197"/>
      <c r="B1733" s="198"/>
      <c r="C1733" s="199"/>
      <c r="D1733" s="198"/>
      <c r="E1733" s="198"/>
      <c r="F1733" s="125"/>
      <c r="G1733" s="200"/>
      <c r="H1733" s="126"/>
      <c r="I1733" s="126"/>
      <c r="J1733" s="198"/>
      <c r="K1733" s="126"/>
      <c r="L1733" s="126"/>
      <c r="M1733" s="126"/>
      <c r="N1733" s="126"/>
      <c r="O1733" s="126"/>
      <c r="P1733" s="126"/>
      <c r="Q1733" s="138"/>
      <c r="R1733" s="138"/>
      <c r="S1733" s="138"/>
      <c r="T1733" s="138"/>
      <c r="U1733" s="138"/>
      <c r="V1733" s="138"/>
      <c r="W1733" s="138"/>
      <c r="X1733" s="138"/>
      <c r="Y1733" s="138"/>
      <c r="Z1733" s="138"/>
      <c r="AA1733" s="138"/>
      <c r="AB1733" s="138"/>
      <c r="AC1733" s="138"/>
      <c r="AD1733" s="138"/>
      <c r="AE1733" s="138"/>
      <c r="AF1733" s="138"/>
      <c r="AG1733" s="138"/>
      <c r="AH1733" s="138"/>
      <c r="AI1733" s="138"/>
      <c r="AJ1733" s="138"/>
    </row>
    <row r="1734" ht="28.5" customHeight="1">
      <c r="A1734" s="197"/>
      <c r="B1734" s="198"/>
      <c r="C1734" s="199"/>
      <c r="D1734" s="198"/>
      <c r="E1734" s="198"/>
      <c r="F1734" s="125"/>
      <c r="G1734" s="200"/>
      <c r="H1734" s="126"/>
      <c r="I1734" s="126"/>
      <c r="J1734" s="198"/>
      <c r="K1734" s="126"/>
      <c r="L1734" s="126"/>
      <c r="M1734" s="126"/>
      <c r="N1734" s="126"/>
      <c r="O1734" s="126"/>
      <c r="P1734" s="126"/>
      <c r="Q1734" s="138"/>
      <c r="R1734" s="138"/>
      <c r="S1734" s="138"/>
      <c r="T1734" s="138"/>
      <c r="U1734" s="138"/>
      <c r="V1734" s="138"/>
      <c r="W1734" s="138"/>
      <c r="X1734" s="138"/>
      <c r="Y1734" s="138"/>
      <c r="Z1734" s="138"/>
      <c r="AA1734" s="138"/>
      <c r="AB1734" s="138"/>
      <c r="AC1734" s="138"/>
      <c r="AD1734" s="138"/>
      <c r="AE1734" s="138"/>
      <c r="AF1734" s="138"/>
      <c r="AG1734" s="138"/>
      <c r="AH1734" s="138"/>
      <c r="AI1734" s="138"/>
      <c r="AJ1734" s="138"/>
    </row>
    <row r="1735" ht="28.5" customHeight="1">
      <c r="A1735" s="197"/>
      <c r="B1735" s="198"/>
      <c r="C1735" s="199"/>
      <c r="D1735" s="198"/>
      <c r="E1735" s="198"/>
      <c r="F1735" s="125"/>
      <c r="G1735" s="200"/>
      <c r="H1735" s="126"/>
      <c r="I1735" s="126"/>
      <c r="J1735" s="198"/>
      <c r="K1735" s="126"/>
      <c r="L1735" s="126"/>
      <c r="M1735" s="126"/>
      <c r="N1735" s="126"/>
      <c r="O1735" s="126"/>
      <c r="P1735" s="126"/>
      <c r="Q1735" s="138"/>
      <c r="R1735" s="138"/>
      <c r="S1735" s="138"/>
      <c r="T1735" s="138"/>
      <c r="U1735" s="138"/>
      <c r="V1735" s="138"/>
      <c r="W1735" s="138"/>
      <c r="X1735" s="138"/>
      <c r="Y1735" s="138"/>
      <c r="Z1735" s="138"/>
      <c r="AA1735" s="138"/>
      <c r="AB1735" s="138"/>
      <c r="AC1735" s="138"/>
      <c r="AD1735" s="138"/>
      <c r="AE1735" s="138"/>
      <c r="AF1735" s="138"/>
      <c r="AG1735" s="138"/>
      <c r="AH1735" s="138"/>
      <c r="AI1735" s="138"/>
      <c r="AJ1735" s="138"/>
    </row>
    <row r="1736" ht="28.5" customHeight="1">
      <c r="A1736" s="197"/>
      <c r="B1736" s="198"/>
      <c r="C1736" s="199"/>
      <c r="D1736" s="198"/>
      <c r="E1736" s="198"/>
      <c r="F1736" s="125"/>
      <c r="G1736" s="200"/>
      <c r="H1736" s="126"/>
      <c r="I1736" s="126"/>
      <c r="J1736" s="198"/>
      <c r="K1736" s="126"/>
      <c r="L1736" s="126"/>
      <c r="M1736" s="126"/>
      <c r="N1736" s="126"/>
      <c r="O1736" s="126"/>
      <c r="P1736" s="126"/>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row>
    <row r="1737" ht="28.5" customHeight="1">
      <c r="A1737" s="197"/>
      <c r="B1737" s="198"/>
      <c r="C1737" s="199"/>
      <c r="D1737" s="198"/>
      <c r="E1737" s="198"/>
      <c r="F1737" s="125"/>
      <c r="G1737" s="200"/>
      <c r="H1737" s="126"/>
      <c r="I1737" s="126"/>
      <c r="J1737" s="198"/>
      <c r="K1737" s="126"/>
      <c r="L1737" s="126"/>
      <c r="M1737" s="126"/>
      <c r="N1737" s="126"/>
      <c r="O1737" s="126"/>
      <c r="P1737" s="126"/>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row>
    <row r="1738" ht="28.5" customHeight="1">
      <c r="A1738" s="197"/>
      <c r="B1738" s="198"/>
      <c r="C1738" s="199"/>
      <c r="D1738" s="198"/>
      <c r="E1738" s="198"/>
      <c r="F1738" s="125"/>
      <c r="G1738" s="200"/>
      <c r="H1738" s="126"/>
      <c r="I1738" s="126"/>
      <c r="J1738" s="198"/>
      <c r="K1738" s="126"/>
      <c r="L1738" s="126"/>
      <c r="M1738" s="126"/>
      <c r="N1738" s="126"/>
      <c r="O1738" s="126"/>
      <c r="P1738" s="126"/>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row>
    <row r="1739" ht="28.5" customHeight="1">
      <c r="A1739" s="197"/>
      <c r="B1739" s="198"/>
      <c r="C1739" s="199"/>
      <c r="D1739" s="198"/>
      <c r="E1739" s="198"/>
      <c r="F1739" s="125"/>
      <c r="G1739" s="200"/>
      <c r="H1739" s="126"/>
      <c r="I1739" s="126"/>
      <c r="J1739" s="198"/>
      <c r="K1739" s="126"/>
      <c r="L1739" s="126"/>
      <c r="M1739" s="126"/>
      <c r="N1739" s="126"/>
      <c r="O1739" s="126"/>
      <c r="P1739" s="126"/>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row>
    <row r="1740" ht="28.5" customHeight="1">
      <c r="A1740" s="197"/>
      <c r="B1740" s="198"/>
      <c r="C1740" s="199"/>
      <c r="D1740" s="198"/>
      <c r="E1740" s="198"/>
      <c r="F1740" s="125"/>
      <c r="G1740" s="200"/>
      <c r="H1740" s="126"/>
      <c r="I1740" s="126"/>
      <c r="J1740" s="198"/>
      <c r="K1740" s="126"/>
      <c r="L1740" s="126"/>
      <c r="M1740" s="126"/>
      <c r="N1740" s="126"/>
      <c r="O1740" s="126"/>
      <c r="P1740" s="126"/>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row>
    <row r="1741" ht="28.5" customHeight="1">
      <c r="A1741" s="197"/>
      <c r="B1741" s="198"/>
      <c r="C1741" s="199"/>
      <c r="D1741" s="198"/>
      <c r="E1741" s="198"/>
      <c r="F1741" s="125"/>
      <c r="G1741" s="200"/>
      <c r="H1741" s="126"/>
      <c r="I1741" s="126"/>
      <c r="J1741" s="198"/>
      <c r="K1741" s="126"/>
      <c r="L1741" s="126"/>
      <c r="M1741" s="126"/>
      <c r="N1741" s="126"/>
      <c r="O1741" s="126"/>
      <c r="P1741" s="126"/>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row>
    <row r="1742" ht="28.5" customHeight="1">
      <c r="A1742" s="197"/>
      <c r="B1742" s="198"/>
      <c r="C1742" s="199"/>
      <c r="D1742" s="198"/>
      <c r="E1742" s="198"/>
      <c r="F1742" s="125"/>
      <c r="G1742" s="200"/>
      <c r="H1742" s="126"/>
      <c r="I1742" s="126"/>
      <c r="J1742" s="198"/>
      <c r="K1742" s="126"/>
      <c r="L1742" s="126"/>
      <c r="M1742" s="126"/>
      <c r="N1742" s="126"/>
      <c r="O1742" s="126"/>
      <c r="P1742" s="126"/>
      <c r="Q1742" s="138"/>
      <c r="R1742" s="138"/>
      <c r="S1742" s="138"/>
      <c r="T1742" s="138"/>
      <c r="U1742" s="138"/>
      <c r="V1742" s="138"/>
      <c r="W1742" s="138"/>
      <c r="X1742" s="138"/>
      <c r="Y1742" s="138"/>
      <c r="Z1742" s="138"/>
      <c r="AA1742" s="138"/>
      <c r="AB1742" s="138"/>
      <c r="AC1742" s="138"/>
      <c r="AD1742" s="138"/>
      <c r="AE1742" s="138"/>
      <c r="AF1742" s="138"/>
      <c r="AG1742" s="138"/>
      <c r="AH1742" s="138"/>
      <c r="AI1742" s="138"/>
      <c r="AJ1742" s="138"/>
    </row>
    <row r="1743" ht="28.5" customHeight="1">
      <c r="A1743" s="197"/>
      <c r="B1743" s="198"/>
      <c r="C1743" s="199"/>
      <c r="D1743" s="198"/>
      <c r="E1743" s="198"/>
      <c r="F1743" s="125"/>
      <c r="G1743" s="200"/>
      <c r="H1743" s="126"/>
      <c r="I1743" s="126"/>
      <c r="J1743" s="198"/>
      <c r="K1743" s="126"/>
      <c r="L1743" s="126"/>
      <c r="M1743" s="126"/>
      <c r="N1743" s="126"/>
      <c r="O1743" s="126"/>
      <c r="P1743" s="126"/>
      <c r="Q1743" s="138"/>
      <c r="R1743" s="138"/>
      <c r="S1743" s="138"/>
      <c r="T1743" s="138"/>
      <c r="U1743" s="138"/>
      <c r="V1743" s="138"/>
      <c r="W1743" s="138"/>
      <c r="X1743" s="138"/>
      <c r="Y1743" s="138"/>
      <c r="Z1743" s="138"/>
      <c r="AA1743" s="138"/>
      <c r="AB1743" s="138"/>
      <c r="AC1743" s="138"/>
      <c r="AD1743" s="138"/>
      <c r="AE1743" s="138"/>
      <c r="AF1743" s="138"/>
      <c r="AG1743" s="138"/>
      <c r="AH1743" s="138"/>
      <c r="AI1743" s="138"/>
      <c r="AJ1743" s="138"/>
    </row>
    <row r="1744" ht="28.5" customHeight="1">
      <c r="A1744" s="197"/>
      <c r="B1744" s="198"/>
      <c r="C1744" s="199"/>
      <c r="D1744" s="198"/>
      <c r="E1744" s="198"/>
      <c r="F1744" s="125"/>
      <c r="G1744" s="200"/>
      <c r="H1744" s="126"/>
      <c r="I1744" s="126"/>
      <c r="J1744" s="198"/>
      <c r="K1744" s="126"/>
      <c r="L1744" s="126"/>
      <c r="M1744" s="126"/>
      <c r="N1744" s="126"/>
      <c r="O1744" s="126"/>
      <c r="P1744" s="126"/>
      <c r="Q1744" s="138"/>
      <c r="R1744" s="138"/>
      <c r="S1744" s="138"/>
      <c r="T1744" s="138"/>
      <c r="U1744" s="138"/>
      <c r="V1744" s="138"/>
      <c r="W1744" s="138"/>
      <c r="X1744" s="138"/>
      <c r="Y1744" s="138"/>
      <c r="Z1744" s="138"/>
      <c r="AA1744" s="138"/>
      <c r="AB1744" s="138"/>
      <c r="AC1744" s="138"/>
      <c r="AD1744" s="138"/>
      <c r="AE1744" s="138"/>
      <c r="AF1744" s="138"/>
      <c r="AG1744" s="138"/>
      <c r="AH1744" s="138"/>
      <c r="AI1744" s="138"/>
      <c r="AJ1744" s="138"/>
    </row>
    <row r="1745" ht="28.5" customHeight="1">
      <c r="A1745" s="197"/>
      <c r="B1745" s="198"/>
      <c r="C1745" s="199"/>
      <c r="D1745" s="198"/>
      <c r="E1745" s="198"/>
      <c r="F1745" s="125"/>
      <c r="G1745" s="200"/>
      <c r="H1745" s="126"/>
      <c r="I1745" s="126"/>
      <c r="J1745" s="198"/>
      <c r="K1745" s="126"/>
      <c r="L1745" s="126"/>
      <c r="M1745" s="126"/>
      <c r="N1745" s="126"/>
      <c r="O1745" s="126"/>
      <c r="P1745" s="126"/>
      <c r="Q1745" s="138"/>
      <c r="R1745" s="138"/>
      <c r="S1745" s="138"/>
      <c r="T1745" s="138"/>
      <c r="U1745" s="138"/>
      <c r="V1745" s="138"/>
      <c r="W1745" s="138"/>
      <c r="X1745" s="138"/>
      <c r="Y1745" s="138"/>
      <c r="Z1745" s="138"/>
      <c r="AA1745" s="138"/>
      <c r="AB1745" s="138"/>
      <c r="AC1745" s="138"/>
      <c r="AD1745" s="138"/>
      <c r="AE1745" s="138"/>
      <c r="AF1745" s="138"/>
      <c r="AG1745" s="138"/>
      <c r="AH1745" s="138"/>
      <c r="AI1745" s="138"/>
      <c r="AJ1745" s="138"/>
    </row>
    <row r="1746" ht="28.5" customHeight="1">
      <c r="A1746" s="197"/>
      <c r="B1746" s="198"/>
      <c r="C1746" s="199"/>
      <c r="D1746" s="198"/>
      <c r="E1746" s="198"/>
      <c r="F1746" s="125"/>
      <c r="G1746" s="200"/>
      <c r="H1746" s="126"/>
      <c r="I1746" s="126"/>
      <c r="J1746" s="198"/>
      <c r="K1746" s="126"/>
      <c r="L1746" s="126"/>
      <c r="M1746" s="126"/>
      <c r="N1746" s="126"/>
      <c r="O1746" s="126"/>
      <c r="P1746" s="126"/>
      <c r="Q1746" s="138"/>
      <c r="R1746" s="138"/>
      <c r="S1746" s="138"/>
      <c r="T1746" s="138"/>
      <c r="U1746" s="138"/>
      <c r="V1746" s="138"/>
      <c r="W1746" s="138"/>
      <c r="X1746" s="138"/>
      <c r="Y1746" s="138"/>
      <c r="Z1746" s="138"/>
      <c r="AA1746" s="138"/>
      <c r="AB1746" s="138"/>
      <c r="AC1746" s="138"/>
      <c r="AD1746" s="138"/>
      <c r="AE1746" s="138"/>
      <c r="AF1746" s="138"/>
      <c r="AG1746" s="138"/>
      <c r="AH1746" s="138"/>
      <c r="AI1746" s="138"/>
      <c r="AJ1746" s="138"/>
    </row>
    <row r="1747" ht="28.5" customHeight="1">
      <c r="A1747" s="197"/>
      <c r="B1747" s="198"/>
      <c r="C1747" s="199"/>
      <c r="D1747" s="198"/>
      <c r="E1747" s="198"/>
      <c r="F1747" s="125"/>
      <c r="G1747" s="200"/>
      <c r="H1747" s="126"/>
      <c r="I1747" s="126"/>
      <c r="J1747" s="198"/>
      <c r="K1747" s="126"/>
      <c r="L1747" s="126"/>
      <c r="M1747" s="126"/>
      <c r="N1747" s="126"/>
      <c r="O1747" s="126"/>
      <c r="P1747" s="126"/>
      <c r="Q1747" s="138"/>
      <c r="R1747" s="138"/>
      <c r="S1747" s="138"/>
      <c r="T1747" s="138"/>
      <c r="U1747" s="138"/>
      <c r="V1747" s="138"/>
      <c r="W1747" s="138"/>
      <c r="X1747" s="138"/>
      <c r="Y1747" s="138"/>
      <c r="Z1747" s="138"/>
      <c r="AA1747" s="138"/>
      <c r="AB1747" s="138"/>
      <c r="AC1747" s="138"/>
      <c r="AD1747" s="138"/>
      <c r="AE1747" s="138"/>
      <c r="AF1747" s="138"/>
      <c r="AG1747" s="138"/>
      <c r="AH1747" s="138"/>
      <c r="AI1747" s="138"/>
      <c r="AJ1747" s="138"/>
    </row>
    <row r="1748" ht="28.5" customHeight="1">
      <c r="A1748" s="197"/>
      <c r="B1748" s="198"/>
      <c r="C1748" s="199"/>
      <c r="D1748" s="198"/>
      <c r="E1748" s="198"/>
      <c r="F1748" s="125"/>
      <c r="G1748" s="200"/>
      <c r="H1748" s="126"/>
      <c r="I1748" s="126"/>
      <c r="J1748" s="198"/>
      <c r="K1748" s="126"/>
      <c r="L1748" s="126"/>
      <c r="M1748" s="126"/>
      <c r="N1748" s="126"/>
      <c r="O1748" s="126"/>
      <c r="P1748" s="126"/>
      <c r="Q1748" s="138"/>
      <c r="R1748" s="138"/>
      <c r="S1748" s="138"/>
      <c r="T1748" s="138"/>
      <c r="U1748" s="138"/>
      <c r="V1748" s="138"/>
      <c r="W1748" s="138"/>
      <c r="X1748" s="138"/>
      <c r="Y1748" s="138"/>
      <c r="Z1748" s="138"/>
      <c r="AA1748" s="138"/>
      <c r="AB1748" s="138"/>
      <c r="AC1748" s="138"/>
      <c r="AD1748" s="138"/>
      <c r="AE1748" s="138"/>
      <c r="AF1748" s="138"/>
      <c r="AG1748" s="138"/>
      <c r="AH1748" s="138"/>
      <c r="AI1748" s="138"/>
      <c r="AJ1748" s="138"/>
    </row>
    <row r="1749" ht="28.5" customHeight="1">
      <c r="A1749" s="197"/>
      <c r="B1749" s="198"/>
      <c r="C1749" s="199"/>
      <c r="D1749" s="198"/>
      <c r="E1749" s="198"/>
      <c r="F1749" s="125"/>
      <c r="G1749" s="200"/>
      <c r="H1749" s="126"/>
      <c r="I1749" s="126"/>
      <c r="J1749" s="198"/>
      <c r="K1749" s="126"/>
      <c r="L1749" s="126"/>
      <c r="M1749" s="126"/>
      <c r="N1749" s="126"/>
      <c r="O1749" s="126"/>
      <c r="P1749" s="126"/>
      <c r="Q1749" s="138"/>
      <c r="R1749" s="138"/>
      <c r="S1749" s="138"/>
      <c r="T1749" s="138"/>
      <c r="U1749" s="138"/>
      <c r="V1749" s="138"/>
      <c r="W1749" s="138"/>
      <c r="X1749" s="138"/>
      <c r="Y1749" s="138"/>
      <c r="Z1749" s="138"/>
      <c r="AA1749" s="138"/>
      <c r="AB1749" s="138"/>
      <c r="AC1749" s="138"/>
      <c r="AD1749" s="138"/>
      <c r="AE1749" s="138"/>
      <c r="AF1749" s="138"/>
      <c r="AG1749" s="138"/>
      <c r="AH1749" s="138"/>
      <c r="AI1749" s="138"/>
      <c r="AJ1749" s="138"/>
    </row>
    <row r="1750" ht="28.5" customHeight="1">
      <c r="A1750" s="197"/>
      <c r="B1750" s="198"/>
      <c r="C1750" s="199"/>
      <c r="D1750" s="198"/>
      <c r="E1750" s="198"/>
      <c r="F1750" s="125"/>
      <c r="G1750" s="200"/>
      <c r="H1750" s="126"/>
      <c r="I1750" s="126"/>
      <c r="J1750" s="198"/>
      <c r="K1750" s="126"/>
      <c r="L1750" s="126"/>
      <c r="M1750" s="126"/>
      <c r="N1750" s="126"/>
      <c r="O1750" s="126"/>
      <c r="P1750" s="126"/>
      <c r="Q1750" s="138"/>
      <c r="R1750" s="138"/>
      <c r="S1750" s="138"/>
      <c r="T1750" s="138"/>
      <c r="U1750" s="138"/>
      <c r="V1750" s="138"/>
      <c r="W1750" s="138"/>
      <c r="X1750" s="138"/>
      <c r="Y1750" s="138"/>
      <c r="Z1750" s="138"/>
      <c r="AA1750" s="138"/>
      <c r="AB1750" s="138"/>
      <c r="AC1750" s="138"/>
      <c r="AD1750" s="138"/>
      <c r="AE1750" s="138"/>
      <c r="AF1750" s="138"/>
      <c r="AG1750" s="138"/>
      <c r="AH1750" s="138"/>
      <c r="AI1750" s="138"/>
      <c r="AJ1750" s="138"/>
    </row>
    <row r="1751" ht="28.5" customHeight="1">
      <c r="A1751" s="197"/>
      <c r="B1751" s="198"/>
      <c r="C1751" s="199"/>
      <c r="D1751" s="198"/>
      <c r="E1751" s="198"/>
      <c r="F1751" s="125"/>
      <c r="G1751" s="200"/>
      <c r="H1751" s="126"/>
      <c r="I1751" s="126"/>
      <c r="J1751" s="198"/>
      <c r="K1751" s="126"/>
      <c r="L1751" s="126"/>
      <c r="M1751" s="126"/>
      <c r="N1751" s="126"/>
      <c r="O1751" s="126"/>
      <c r="P1751" s="126"/>
      <c r="Q1751" s="138"/>
      <c r="R1751" s="138"/>
      <c r="S1751" s="138"/>
      <c r="T1751" s="138"/>
      <c r="U1751" s="138"/>
      <c r="V1751" s="138"/>
      <c r="W1751" s="138"/>
      <c r="X1751" s="138"/>
      <c r="Y1751" s="138"/>
      <c r="Z1751" s="138"/>
      <c r="AA1751" s="138"/>
      <c r="AB1751" s="138"/>
      <c r="AC1751" s="138"/>
      <c r="AD1751" s="138"/>
      <c r="AE1751" s="138"/>
      <c r="AF1751" s="138"/>
      <c r="AG1751" s="138"/>
      <c r="AH1751" s="138"/>
      <c r="AI1751" s="138"/>
      <c r="AJ1751" s="138"/>
    </row>
    <row r="1752" ht="28.5" customHeight="1">
      <c r="A1752" s="197"/>
      <c r="B1752" s="198"/>
      <c r="C1752" s="199"/>
      <c r="D1752" s="198"/>
      <c r="E1752" s="198"/>
      <c r="F1752" s="125"/>
      <c r="G1752" s="200"/>
      <c r="H1752" s="126"/>
      <c r="I1752" s="126"/>
      <c r="J1752" s="198"/>
      <c r="K1752" s="126"/>
      <c r="L1752" s="126"/>
      <c r="M1752" s="126"/>
      <c r="N1752" s="126"/>
      <c r="O1752" s="126"/>
      <c r="P1752" s="126"/>
      <c r="Q1752" s="138"/>
      <c r="R1752" s="138"/>
      <c r="S1752" s="138"/>
      <c r="T1752" s="138"/>
      <c r="U1752" s="138"/>
      <c r="V1752" s="138"/>
      <c r="W1752" s="138"/>
      <c r="X1752" s="138"/>
      <c r="Y1752" s="138"/>
      <c r="Z1752" s="138"/>
      <c r="AA1752" s="138"/>
      <c r="AB1752" s="138"/>
      <c r="AC1752" s="138"/>
      <c r="AD1752" s="138"/>
      <c r="AE1752" s="138"/>
      <c r="AF1752" s="138"/>
      <c r="AG1752" s="138"/>
      <c r="AH1752" s="138"/>
      <c r="AI1752" s="138"/>
      <c r="AJ1752" s="138"/>
    </row>
    <row r="1753" ht="28.5" customHeight="1">
      <c r="A1753" s="197"/>
      <c r="B1753" s="198"/>
      <c r="C1753" s="199"/>
      <c r="D1753" s="198"/>
      <c r="E1753" s="198"/>
      <c r="F1753" s="125"/>
      <c r="G1753" s="200"/>
      <c r="H1753" s="126"/>
      <c r="I1753" s="126"/>
      <c r="J1753" s="198"/>
      <c r="K1753" s="126"/>
      <c r="L1753" s="126"/>
      <c r="M1753" s="126"/>
      <c r="N1753" s="126"/>
      <c r="O1753" s="126"/>
      <c r="P1753" s="126"/>
      <c r="Q1753" s="138"/>
      <c r="R1753" s="138"/>
      <c r="S1753" s="138"/>
      <c r="T1753" s="138"/>
      <c r="U1753" s="138"/>
      <c r="V1753" s="138"/>
      <c r="W1753" s="138"/>
      <c r="X1753" s="138"/>
      <c r="Y1753" s="138"/>
      <c r="Z1753" s="138"/>
      <c r="AA1753" s="138"/>
      <c r="AB1753" s="138"/>
      <c r="AC1753" s="138"/>
      <c r="AD1753" s="138"/>
      <c r="AE1753" s="138"/>
      <c r="AF1753" s="138"/>
      <c r="AG1753" s="138"/>
      <c r="AH1753" s="138"/>
      <c r="AI1753" s="138"/>
      <c r="AJ1753" s="138"/>
    </row>
    <row r="1754" ht="28.5" customHeight="1">
      <c r="A1754" s="197"/>
      <c r="B1754" s="198"/>
      <c r="C1754" s="199"/>
      <c r="D1754" s="198"/>
      <c r="E1754" s="198"/>
      <c r="F1754" s="125"/>
      <c r="G1754" s="200"/>
      <c r="H1754" s="126"/>
      <c r="I1754" s="126"/>
      <c r="J1754" s="198"/>
      <c r="K1754" s="126"/>
      <c r="L1754" s="126"/>
      <c r="M1754" s="126"/>
      <c r="N1754" s="126"/>
      <c r="O1754" s="126"/>
      <c r="P1754" s="126"/>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row>
    <row r="1755" ht="28.5" customHeight="1">
      <c r="A1755" s="197"/>
      <c r="B1755" s="198"/>
      <c r="C1755" s="199"/>
      <c r="D1755" s="198"/>
      <c r="E1755" s="198"/>
      <c r="F1755" s="125"/>
      <c r="G1755" s="200"/>
      <c r="H1755" s="126"/>
      <c r="I1755" s="126"/>
      <c r="J1755" s="198"/>
      <c r="K1755" s="126"/>
      <c r="L1755" s="126"/>
      <c r="M1755" s="126"/>
      <c r="N1755" s="126"/>
      <c r="O1755" s="126"/>
      <c r="P1755" s="126"/>
      <c r="Q1755" s="138"/>
      <c r="R1755" s="138"/>
      <c r="S1755" s="138"/>
      <c r="T1755" s="138"/>
      <c r="U1755" s="138"/>
      <c r="V1755" s="138"/>
      <c r="W1755" s="138"/>
      <c r="X1755" s="138"/>
      <c r="Y1755" s="138"/>
      <c r="Z1755" s="138"/>
      <c r="AA1755" s="138"/>
      <c r="AB1755" s="138"/>
      <c r="AC1755" s="138"/>
      <c r="AD1755" s="138"/>
      <c r="AE1755" s="138"/>
      <c r="AF1755" s="138"/>
      <c r="AG1755" s="138"/>
      <c r="AH1755" s="138"/>
      <c r="AI1755" s="138"/>
      <c r="AJ1755" s="138"/>
    </row>
    <row r="1756" ht="28.5" customHeight="1">
      <c r="A1756" s="197"/>
      <c r="B1756" s="198"/>
      <c r="C1756" s="199"/>
      <c r="D1756" s="198"/>
      <c r="E1756" s="198"/>
      <c r="F1756" s="125"/>
      <c r="G1756" s="200"/>
      <c r="H1756" s="126"/>
      <c r="I1756" s="126"/>
      <c r="J1756" s="198"/>
      <c r="K1756" s="126"/>
      <c r="L1756" s="126"/>
      <c r="M1756" s="126"/>
      <c r="N1756" s="126"/>
      <c r="O1756" s="126"/>
      <c r="P1756" s="126"/>
      <c r="Q1756" s="138"/>
      <c r="R1756" s="138"/>
      <c r="S1756" s="138"/>
      <c r="T1756" s="138"/>
      <c r="U1756" s="138"/>
      <c r="V1756" s="138"/>
      <c r="W1756" s="138"/>
      <c r="X1756" s="138"/>
      <c r="Y1756" s="138"/>
      <c r="Z1756" s="138"/>
      <c r="AA1756" s="138"/>
      <c r="AB1756" s="138"/>
      <c r="AC1756" s="138"/>
      <c r="AD1756" s="138"/>
      <c r="AE1756" s="138"/>
      <c r="AF1756" s="138"/>
      <c r="AG1756" s="138"/>
      <c r="AH1756" s="138"/>
      <c r="AI1756" s="138"/>
      <c r="AJ1756" s="138"/>
    </row>
    <row r="1757" ht="28.5" customHeight="1">
      <c r="A1757" s="197"/>
      <c r="B1757" s="198"/>
      <c r="C1757" s="199"/>
      <c r="D1757" s="198"/>
      <c r="E1757" s="198"/>
      <c r="F1757" s="125"/>
      <c r="G1757" s="200"/>
      <c r="H1757" s="126"/>
      <c r="I1757" s="126"/>
      <c r="J1757" s="198"/>
      <c r="K1757" s="126"/>
      <c r="L1757" s="126"/>
      <c r="M1757" s="126"/>
      <c r="N1757" s="126"/>
      <c r="O1757" s="126"/>
      <c r="P1757" s="126"/>
      <c r="Q1757" s="138"/>
      <c r="R1757" s="138"/>
      <c r="S1757" s="138"/>
      <c r="T1757" s="138"/>
      <c r="U1757" s="138"/>
      <c r="V1757" s="138"/>
      <c r="W1757" s="138"/>
      <c r="X1757" s="138"/>
      <c r="Y1757" s="138"/>
      <c r="Z1757" s="138"/>
      <c r="AA1757" s="138"/>
      <c r="AB1757" s="138"/>
      <c r="AC1757" s="138"/>
      <c r="AD1757" s="138"/>
      <c r="AE1757" s="138"/>
      <c r="AF1757" s="138"/>
      <c r="AG1757" s="138"/>
      <c r="AH1757" s="138"/>
      <c r="AI1757" s="138"/>
      <c r="AJ1757" s="138"/>
    </row>
    <row r="1758" ht="28.5" customHeight="1">
      <c r="A1758" s="197"/>
      <c r="B1758" s="198"/>
      <c r="C1758" s="199"/>
      <c r="D1758" s="198"/>
      <c r="E1758" s="198"/>
      <c r="F1758" s="125"/>
      <c r="G1758" s="200"/>
      <c r="H1758" s="126"/>
      <c r="I1758" s="126"/>
      <c r="J1758" s="198"/>
      <c r="K1758" s="126"/>
      <c r="L1758" s="126"/>
      <c r="M1758" s="126"/>
      <c r="N1758" s="126"/>
      <c r="O1758" s="126"/>
      <c r="P1758" s="126"/>
      <c r="Q1758" s="138"/>
      <c r="R1758" s="138"/>
      <c r="S1758" s="138"/>
      <c r="T1758" s="138"/>
      <c r="U1758" s="138"/>
      <c r="V1758" s="138"/>
      <c r="W1758" s="138"/>
      <c r="X1758" s="138"/>
      <c r="Y1758" s="138"/>
      <c r="Z1758" s="138"/>
      <c r="AA1758" s="138"/>
      <c r="AB1758" s="138"/>
      <c r="AC1758" s="138"/>
      <c r="AD1758" s="138"/>
      <c r="AE1758" s="138"/>
      <c r="AF1758" s="138"/>
      <c r="AG1758" s="138"/>
      <c r="AH1758" s="138"/>
      <c r="AI1758" s="138"/>
      <c r="AJ1758" s="138"/>
    </row>
    <row r="1759" ht="28.5" customHeight="1">
      <c r="A1759" s="197"/>
      <c r="B1759" s="198"/>
      <c r="C1759" s="199"/>
      <c r="D1759" s="198"/>
      <c r="E1759" s="198"/>
      <c r="F1759" s="125"/>
      <c r="G1759" s="200"/>
      <c r="H1759" s="126"/>
      <c r="I1759" s="126"/>
      <c r="J1759" s="198"/>
      <c r="K1759" s="126"/>
      <c r="L1759" s="126"/>
      <c r="M1759" s="126"/>
      <c r="N1759" s="126"/>
      <c r="O1759" s="126"/>
      <c r="P1759" s="126"/>
      <c r="Q1759" s="138"/>
      <c r="R1759" s="138"/>
      <c r="S1759" s="138"/>
      <c r="T1759" s="138"/>
      <c r="U1759" s="138"/>
      <c r="V1759" s="138"/>
      <c r="W1759" s="138"/>
      <c r="X1759" s="138"/>
      <c r="Y1759" s="138"/>
      <c r="Z1759" s="138"/>
      <c r="AA1759" s="138"/>
      <c r="AB1759" s="138"/>
      <c r="AC1759" s="138"/>
      <c r="AD1759" s="138"/>
      <c r="AE1759" s="138"/>
      <c r="AF1759" s="138"/>
      <c r="AG1759" s="138"/>
      <c r="AH1759" s="138"/>
      <c r="AI1759" s="138"/>
      <c r="AJ1759" s="138"/>
    </row>
    <row r="1760" ht="28.5" customHeight="1">
      <c r="A1760" s="197"/>
      <c r="B1760" s="198"/>
      <c r="C1760" s="199"/>
      <c r="D1760" s="198"/>
      <c r="E1760" s="198"/>
      <c r="F1760" s="125"/>
      <c r="G1760" s="200"/>
      <c r="H1760" s="126"/>
      <c r="I1760" s="126"/>
      <c r="J1760" s="198"/>
      <c r="K1760" s="126"/>
      <c r="L1760" s="126"/>
      <c r="M1760" s="126"/>
      <c r="N1760" s="126"/>
      <c r="O1760" s="126"/>
      <c r="P1760" s="126"/>
      <c r="Q1760" s="138"/>
      <c r="R1760" s="138"/>
      <c r="S1760" s="138"/>
      <c r="T1760" s="138"/>
      <c r="U1760" s="138"/>
      <c r="V1760" s="138"/>
      <c r="W1760" s="138"/>
      <c r="X1760" s="138"/>
      <c r="Y1760" s="138"/>
      <c r="Z1760" s="138"/>
      <c r="AA1760" s="138"/>
      <c r="AB1760" s="138"/>
      <c r="AC1760" s="138"/>
      <c r="AD1760" s="138"/>
      <c r="AE1760" s="138"/>
      <c r="AF1760" s="138"/>
      <c r="AG1760" s="138"/>
      <c r="AH1760" s="138"/>
      <c r="AI1760" s="138"/>
      <c r="AJ1760" s="138"/>
    </row>
    <row r="1761" ht="28.5" customHeight="1">
      <c r="A1761" s="197"/>
      <c r="B1761" s="198"/>
      <c r="C1761" s="199"/>
      <c r="D1761" s="198"/>
      <c r="E1761" s="198"/>
      <c r="F1761" s="125"/>
      <c r="G1761" s="200"/>
      <c r="H1761" s="126"/>
      <c r="I1761" s="126"/>
      <c r="J1761" s="198"/>
      <c r="K1761" s="126"/>
      <c r="L1761" s="126"/>
      <c r="M1761" s="126"/>
      <c r="N1761" s="126"/>
      <c r="O1761" s="126"/>
      <c r="P1761" s="126"/>
      <c r="Q1761" s="138"/>
      <c r="R1761" s="138"/>
      <c r="S1761" s="138"/>
      <c r="T1761" s="138"/>
      <c r="U1761" s="138"/>
      <c r="V1761" s="138"/>
      <c r="W1761" s="138"/>
      <c r="X1761" s="138"/>
      <c r="Y1761" s="138"/>
      <c r="Z1761" s="138"/>
      <c r="AA1761" s="138"/>
      <c r="AB1761" s="138"/>
      <c r="AC1761" s="138"/>
      <c r="AD1761" s="138"/>
      <c r="AE1761" s="138"/>
      <c r="AF1761" s="138"/>
      <c r="AG1761" s="138"/>
      <c r="AH1761" s="138"/>
      <c r="AI1761" s="138"/>
      <c r="AJ1761" s="138"/>
    </row>
    <row r="1762" ht="28.5" customHeight="1">
      <c r="A1762" s="197"/>
      <c r="B1762" s="198"/>
      <c r="C1762" s="199"/>
      <c r="D1762" s="198"/>
      <c r="E1762" s="198"/>
      <c r="F1762" s="125"/>
      <c r="G1762" s="200"/>
      <c r="H1762" s="126"/>
      <c r="I1762" s="126"/>
      <c r="J1762" s="198"/>
      <c r="K1762" s="126"/>
      <c r="L1762" s="126"/>
      <c r="M1762" s="126"/>
      <c r="N1762" s="126"/>
      <c r="O1762" s="126"/>
      <c r="P1762" s="126"/>
      <c r="Q1762" s="138"/>
      <c r="R1762" s="138"/>
      <c r="S1762" s="138"/>
      <c r="T1762" s="138"/>
      <c r="U1762" s="138"/>
      <c r="V1762" s="138"/>
      <c r="W1762" s="138"/>
      <c r="X1762" s="138"/>
      <c r="Y1762" s="138"/>
      <c r="Z1762" s="138"/>
      <c r="AA1762" s="138"/>
      <c r="AB1762" s="138"/>
      <c r="AC1762" s="138"/>
      <c r="AD1762" s="138"/>
      <c r="AE1762" s="138"/>
      <c r="AF1762" s="138"/>
      <c r="AG1762" s="138"/>
      <c r="AH1762" s="138"/>
      <c r="AI1762" s="138"/>
      <c r="AJ1762" s="138"/>
    </row>
    <row r="1763" ht="28.5" customHeight="1">
      <c r="A1763" s="197"/>
      <c r="B1763" s="198"/>
      <c r="C1763" s="199"/>
      <c r="D1763" s="198"/>
      <c r="E1763" s="198"/>
      <c r="F1763" s="125"/>
      <c r="G1763" s="200"/>
      <c r="H1763" s="126"/>
      <c r="I1763" s="126"/>
      <c r="J1763" s="198"/>
      <c r="K1763" s="126"/>
      <c r="L1763" s="126"/>
      <c r="M1763" s="126"/>
      <c r="N1763" s="126"/>
      <c r="O1763" s="126"/>
      <c r="P1763" s="126"/>
      <c r="Q1763" s="138"/>
      <c r="R1763" s="138"/>
      <c r="S1763" s="138"/>
      <c r="T1763" s="138"/>
      <c r="U1763" s="138"/>
      <c r="V1763" s="138"/>
      <c r="W1763" s="138"/>
      <c r="X1763" s="138"/>
      <c r="Y1763" s="138"/>
      <c r="Z1763" s="138"/>
      <c r="AA1763" s="138"/>
      <c r="AB1763" s="138"/>
      <c r="AC1763" s="138"/>
      <c r="AD1763" s="138"/>
      <c r="AE1763" s="138"/>
      <c r="AF1763" s="138"/>
      <c r="AG1763" s="138"/>
      <c r="AH1763" s="138"/>
      <c r="AI1763" s="138"/>
      <c r="AJ1763" s="138"/>
    </row>
    <row r="1764" ht="28.5" customHeight="1">
      <c r="A1764" s="197"/>
      <c r="B1764" s="198"/>
      <c r="C1764" s="199"/>
      <c r="D1764" s="198"/>
      <c r="E1764" s="198"/>
      <c r="F1764" s="125"/>
      <c r="G1764" s="200"/>
      <c r="H1764" s="126"/>
      <c r="I1764" s="126"/>
      <c r="J1764" s="198"/>
      <c r="K1764" s="126"/>
      <c r="L1764" s="126"/>
      <c r="M1764" s="126"/>
      <c r="N1764" s="126"/>
      <c r="O1764" s="126"/>
      <c r="P1764" s="126"/>
      <c r="Q1764" s="138"/>
      <c r="R1764" s="138"/>
      <c r="S1764" s="138"/>
      <c r="T1764" s="138"/>
      <c r="U1764" s="138"/>
      <c r="V1764" s="138"/>
      <c r="W1764" s="138"/>
      <c r="X1764" s="138"/>
      <c r="Y1764" s="138"/>
      <c r="Z1764" s="138"/>
      <c r="AA1764" s="138"/>
      <c r="AB1764" s="138"/>
      <c r="AC1764" s="138"/>
      <c r="AD1764" s="138"/>
      <c r="AE1764" s="138"/>
      <c r="AF1764" s="138"/>
      <c r="AG1764" s="138"/>
      <c r="AH1764" s="138"/>
      <c r="AI1764" s="138"/>
      <c r="AJ1764" s="138"/>
    </row>
    <row r="1765" ht="28.5" customHeight="1">
      <c r="A1765" s="197"/>
      <c r="B1765" s="198"/>
      <c r="C1765" s="199"/>
      <c r="D1765" s="198"/>
      <c r="E1765" s="198"/>
      <c r="F1765" s="125"/>
      <c r="G1765" s="200"/>
      <c r="H1765" s="126"/>
      <c r="I1765" s="126"/>
      <c r="J1765" s="198"/>
      <c r="K1765" s="126"/>
      <c r="L1765" s="126"/>
      <c r="M1765" s="126"/>
      <c r="N1765" s="126"/>
      <c r="O1765" s="126"/>
      <c r="P1765" s="126"/>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row>
    <row r="1766" ht="28.5" customHeight="1">
      <c r="A1766" s="197"/>
      <c r="B1766" s="198"/>
      <c r="C1766" s="199"/>
      <c r="D1766" s="198"/>
      <c r="E1766" s="198"/>
      <c r="F1766" s="125"/>
      <c r="G1766" s="200"/>
      <c r="H1766" s="126"/>
      <c r="I1766" s="126"/>
      <c r="J1766" s="198"/>
      <c r="K1766" s="126"/>
      <c r="L1766" s="126"/>
      <c r="M1766" s="126"/>
      <c r="N1766" s="126"/>
      <c r="O1766" s="126"/>
      <c r="P1766" s="126"/>
      <c r="Q1766" s="138"/>
      <c r="R1766" s="138"/>
      <c r="S1766" s="138"/>
      <c r="T1766" s="138"/>
      <c r="U1766" s="138"/>
      <c r="V1766" s="138"/>
      <c r="W1766" s="138"/>
      <c r="X1766" s="138"/>
      <c r="Y1766" s="138"/>
      <c r="Z1766" s="138"/>
      <c r="AA1766" s="138"/>
      <c r="AB1766" s="138"/>
      <c r="AC1766" s="138"/>
      <c r="AD1766" s="138"/>
      <c r="AE1766" s="138"/>
      <c r="AF1766" s="138"/>
      <c r="AG1766" s="138"/>
      <c r="AH1766" s="138"/>
      <c r="AI1766" s="138"/>
      <c r="AJ1766" s="138"/>
    </row>
    <row r="1767" ht="28.5" customHeight="1">
      <c r="A1767" s="197"/>
      <c r="B1767" s="198"/>
      <c r="C1767" s="199"/>
      <c r="D1767" s="198"/>
      <c r="E1767" s="198"/>
      <c r="F1767" s="125"/>
      <c r="G1767" s="200"/>
      <c r="H1767" s="126"/>
      <c r="I1767" s="126"/>
      <c r="J1767" s="198"/>
      <c r="K1767" s="126"/>
      <c r="L1767" s="126"/>
      <c r="M1767" s="126"/>
      <c r="N1767" s="126"/>
      <c r="O1767" s="126"/>
      <c r="P1767" s="126"/>
      <c r="Q1767" s="138"/>
      <c r="R1767" s="138"/>
      <c r="S1767" s="138"/>
      <c r="T1767" s="138"/>
      <c r="U1767" s="138"/>
      <c r="V1767" s="138"/>
      <c r="W1767" s="138"/>
      <c r="X1767" s="138"/>
      <c r="Y1767" s="138"/>
      <c r="Z1767" s="138"/>
      <c r="AA1767" s="138"/>
      <c r="AB1767" s="138"/>
      <c r="AC1767" s="138"/>
      <c r="AD1767" s="138"/>
      <c r="AE1767" s="138"/>
      <c r="AF1767" s="138"/>
      <c r="AG1767" s="138"/>
      <c r="AH1767" s="138"/>
      <c r="AI1767" s="138"/>
      <c r="AJ1767" s="138"/>
    </row>
    <row r="1768" ht="28.5" customHeight="1">
      <c r="A1768" s="197"/>
      <c r="B1768" s="198"/>
      <c r="C1768" s="199"/>
      <c r="D1768" s="198"/>
      <c r="E1768" s="198"/>
      <c r="F1768" s="125"/>
      <c r="G1768" s="200"/>
      <c r="H1768" s="126"/>
      <c r="I1768" s="126"/>
      <c r="J1768" s="198"/>
      <c r="K1768" s="126"/>
      <c r="L1768" s="126"/>
      <c r="M1768" s="126"/>
      <c r="N1768" s="126"/>
      <c r="O1768" s="126"/>
      <c r="P1768" s="126"/>
      <c r="Q1768" s="138"/>
      <c r="R1768" s="138"/>
      <c r="S1768" s="138"/>
      <c r="T1768" s="138"/>
      <c r="U1768" s="138"/>
      <c r="V1768" s="138"/>
      <c r="W1768" s="138"/>
      <c r="X1768" s="138"/>
      <c r="Y1768" s="138"/>
      <c r="Z1768" s="138"/>
      <c r="AA1768" s="138"/>
      <c r="AB1768" s="138"/>
      <c r="AC1768" s="138"/>
      <c r="AD1768" s="138"/>
      <c r="AE1768" s="138"/>
      <c r="AF1768" s="138"/>
      <c r="AG1768" s="138"/>
      <c r="AH1768" s="138"/>
      <c r="AI1768" s="138"/>
      <c r="AJ1768" s="138"/>
    </row>
    <row r="1769" ht="28.5" customHeight="1">
      <c r="A1769" s="197"/>
      <c r="B1769" s="198"/>
      <c r="C1769" s="199"/>
      <c r="D1769" s="198"/>
      <c r="E1769" s="198"/>
      <c r="F1769" s="125"/>
      <c r="G1769" s="200"/>
      <c r="H1769" s="126"/>
      <c r="I1769" s="126"/>
      <c r="J1769" s="198"/>
      <c r="K1769" s="126"/>
      <c r="L1769" s="126"/>
      <c r="M1769" s="126"/>
      <c r="N1769" s="126"/>
      <c r="O1769" s="126"/>
      <c r="P1769" s="126"/>
      <c r="Q1769" s="138"/>
      <c r="R1769" s="138"/>
      <c r="S1769" s="138"/>
      <c r="T1769" s="138"/>
      <c r="U1769" s="138"/>
      <c r="V1769" s="138"/>
      <c r="W1769" s="138"/>
      <c r="X1769" s="138"/>
      <c r="Y1769" s="138"/>
      <c r="Z1769" s="138"/>
      <c r="AA1769" s="138"/>
      <c r="AB1769" s="138"/>
      <c r="AC1769" s="138"/>
      <c r="AD1769" s="138"/>
      <c r="AE1769" s="138"/>
      <c r="AF1769" s="138"/>
      <c r="AG1769" s="138"/>
      <c r="AH1769" s="138"/>
      <c r="AI1769" s="138"/>
      <c r="AJ1769" s="138"/>
    </row>
    <row r="1770" ht="28.5" customHeight="1">
      <c r="A1770" s="197"/>
      <c r="B1770" s="198"/>
      <c r="C1770" s="199"/>
      <c r="D1770" s="198"/>
      <c r="E1770" s="198"/>
      <c r="F1770" s="125"/>
      <c r="G1770" s="200"/>
      <c r="H1770" s="126"/>
      <c r="I1770" s="126"/>
      <c r="J1770" s="198"/>
      <c r="K1770" s="126"/>
      <c r="L1770" s="126"/>
      <c r="M1770" s="126"/>
      <c r="N1770" s="126"/>
      <c r="O1770" s="126"/>
      <c r="P1770" s="126"/>
      <c r="Q1770" s="138"/>
      <c r="R1770" s="138"/>
      <c r="S1770" s="138"/>
      <c r="T1770" s="138"/>
      <c r="U1770" s="138"/>
      <c r="V1770" s="138"/>
      <c r="W1770" s="138"/>
      <c r="X1770" s="138"/>
      <c r="Y1770" s="138"/>
      <c r="Z1770" s="138"/>
      <c r="AA1770" s="138"/>
      <c r="AB1770" s="138"/>
      <c r="AC1770" s="138"/>
      <c r="AD1770" s="138"/>
      <c r="AE1770" s="138"/>
      <c r="AF1770" s="138"/>
      <c r="AG1770" s="138"/>
      <c r="AH1770" s="138"/>
      <c r="AI1770" s="138"/>
      <c r="AJ1770" s="138"/>
    </row>
    <row r="1771" ht="28.5" customHeight="1">
      <c r="A1771" s="197"/>
      <c r="B1771" s="198"/>
      <c r="C1771" s="199"/>
      <c r="D1771" s="198"/>
      <c r="E1771" s="198"/>
      <c r="F1771" s="125"/>
      <c r="G1771" s="200"/>
      <c r="H1771" s="126"/>
      <c r="I1771" s="126"/>
      <c r="J1771" s="198"/>
      <c r="K1771" s="126"/>
      <c r="L1771" s="126"/>
      <c r="M1771" s="126"/>
      <c r="N1771" s="126"/>
      <c r="O1771" s="126"/>
      <c r="P1771" s="126"/>
      <c r="Q1771" s="138"/>
      <c r="R1771" s="138"/>
      <c r="S1771" s="138"/>
      <c r="T1771" s="138"/>
      <c r="U1771" s="138"/>
      <c r="V1771" s="138"/>
      <c r="W1771" s="138"/>
      <c r="X1771" s="138"/>
      <c r="Y1771" s="138"/>
      <c r="Z1771" s="138"/>
      <c r="AA1771" s="138"/>
      <c r="AB1771" s="138"/>
      <c r="AC1771" s="138"/>
      <c r="AD1771" s="138"/>
      <c r="AE1771" s="138"/>
      <c r="AF1771" s="138"/>
      <c r="AG1771" s="138"/>
      <c r="AH1771" s="138"/>
      <c r="AI1771" s="138"/>
      <c r="AJ1771" s="138"/>
    </row>
    <row r="1772" ht="28.5" customHeight="1">
      <c r="A1772" s="197"/>
      <c r="B1772" s="198"/>
      <c r="C1772" s="199"/>
      <c r="D1772" s="198"/>
      <c r="E1772" s="198"/>
      <c r="F1772" s="125"/>
      <c r="G1772" s="200"/>
      <c r="H1772" s="126"/>
      <c r="I1772" s="126"/>
      <c r="J1772" s="198"/>
      <c r="K1772" s="126"/>
      <c r="L1772" s="126"/>
      <c r="M1772" s="126"/>
      <c r="N1772" s="126"/>
      <c r="O1772" s="126"/>
      <c r="P1772" s="126"/>
      <c r="Q1772" s="138"/>
      <c r="R1772" s="138"/>
      <c r="S1772" s="138"/>
      <c r="T1772" s="138"/>
      <c r="U1772" s="138"/>
      <c r="V1772" s="138"/>
      <c r="W1772" s="138"/>
      <c r="X1772" s="138"/>
      <c r="Y1772" s="138"/>
      <c r="Z1772" s="138"/>
      <c r="AA1772" s="138"/>
      <c r="AB1772" s="138"/>
      <c r="AC1772" s="138"/>
      <c r="AD1772" s="138"/>
      <c r="AE1772" s="138"/>
      <c r="AF1772" s="138"/>
      <c r="AG1772" s="138"/>
      <c r="AH1772" s="138"/>
      <c r="AI1772" s="138"/>
      <c r="AJ1772" s="138"/>
    </row>
    <row r="1773" ht="28.5" customHeight="1">
      <c r="A1773" s="197"/>
      <c r="B1773" s="198"/>
      <c r="C1773" s="199"/>
      <c r="D1773" s="198"/>
      <c r="E1773" s="198"/>
      <c r="F1773" s="125"/>
      <c r="G1773" s="200"/>
      <c r="H1773" s="126"/>
      <c r="I1773" s="126"/>
      <c r="J1773" s="198"/>
      <c r="K1773" s="126"/>
      <c r="L1773" s="126"/>
      <c r="M1773" s="126"/>
      <c r="N1773" s="126"/>
      <c r="O1773" s="126"/>
      <c r="P1773" s="126"/>
      <c r="Q1773" s="138"/>
      <c r="R1773" s="138"/>
      <c r="S1773" s="138"/>
      <c r="T1773" s="138"/>
      <c r="U1773" s="138"/>
      <c r="V1773" s="138"/>
      <c r="W1773" s="138"/>
      <c r="X1773" s="138"/>
      <c r="Y1773" s="138"/>
      <c r="Z1773" s="138"/>
      <c r="AA1773" s="138"/>
      <c r="AB1773" s="138"/>
      <c r="AC1773" s="138"/>
      <c r="AD1773" s="138"/>
      <c r="AE1773" s="138"/>
      <c r="AF1773" s="138"/>
      <c r="AG1773" s="138"/>
      <c r="AH1773" s="138"/>
      <c r="AI1773" s="138"/>
      <c r="AJ1773" s="138"/>
    </row>
    <row r="1774" ht="28.5" customHeight="1">
      <c r="A1774" s="197"/>
      <c r="B1774" s="198"/>
      <c r="C1774" s="199"/>
      <c r="D1774" s="198"/>
      <c r="E1774" s="198"/>
      <c r="F1774" s="125"/>
      <c r="G1774" s="200"/>
      <c r="H1774" s="126"/>
      <c r="I1774" s="126"/>
      <c r="J1774" s="198"/>
      <c r="K1774" s="126"/>
      <c r="L1774" s="126"/>
      <c r="M1774" s="126"/>
      <c r="N1774" s="126"/>
      <c r="O1774" s="126"/>
      <c r="P1774" s="126"/>
      <c r="Q1774" s="138"/>
      <c r="R1774" s="138"/>
      <c r="S1774" s="138"/>
      <c r="T1774" s="138"/>
      <c r="U1774" s="138"/>
      <c r="V1774" s="138"/>
      <c r="W1774" s="138"/>
      <c r="X1774" s="138"/>
      <c r="Y1774" s="138"/>
      <c r="Z1774" s="138"/>
      <c r="AA1774" s="138"/>
      <c r="AB1774" s="138"/>
      <c r="AC1774" s="138"/>
      <c r="AD1774" s="138"/>
      <c r="AE1774" s="138"/>
      <c r="AF1774" s="138"/>
      <c r="AG1774" s="138"/>
      <c r="AH1774" s="138"/>
      <c r="AI1774" s="138"/>
      <c r="AJ1774" s="138"/>
    </row>
    <row r="1775" ht="28.5" customHeight="1">
      <c r="A1775" s="197"/>
      <c r="B1775" s="198"/>
      <c r="C1775" s="199"/>
      <c r="D1775" s="198"/>
      <c r="E1775" s="198"/>
      <c r="F1775" s="125"/>
      <c r="G1775" s="200"/>
      <c r="H1775" s="126"/>
      <c r="I1775" s="126"/>
      <c r="J1775" s="198"/>
      <c r="K1775" s="126"/>
      <c r="L1775" s="126"/>
      <c r="M1775" s="126"/>
      <c r="N1775" s="126"/>
      <c r="O1775" s="126"/>
      <c r="P1775" s="126"/>
      <c r="Q1775" s="138"/>
      <c r="R1775" s="138"/>
      <c r="S1775" s="138"/>
      <c r="T1775" s="138"/>
      <c r="U1775" s="138"/>
      <c r="V1775" s="138"/>
      <c r="W1775" s="138"/>
      <c r="X1775" s="138"/>
      <c r="Y1775" s="138"/>
      <c r="Z1775" s="138"/>
      <c r="AA1775" s="138"/>
      <c r="AB1775" s="138"/>
      <c r="AC1775" s="138"/>
      <c r="AD1775" s="138"/>
      <c r="AE1775" s="138"/>
      <c r="AF1775" s="138"/>
      <c r="AG1775" s="138"/>
      <c r="AH1775" s="138"/>
      <c r="AI1775" s="138"/>
      <c r="AJ1775" s="138"/>
    </row>
    <row r="1776" ht="28.5" customHeight="1">
      <c r="A1776" s="197"/>
      <c r="B1776" s="198"/>
      <c r="C1776" s="199"/>
      <c r="D1776" s="198"/>
      <c r="E1776" s="198"/>
      <c r="F1776" s="125"/>
      <c r="G1776" s="200"/>
      <c r="H1776" s="126"/>
      <c r="I1776" s="126"/>
      <c r="J1776" s="198"/>
      <c r="K1776" s="126"/>
      <c r="L1776" s="126"/>
      <c r="M1776" s="126"/>
      <c r="N1776" s="126"/>
      <c r="O1776" s="126"/>
      <c r="P1776" s="126"/>
      <c r="Q1776" s="138"/>
      <c r="R1776" s="138"/>
      <c r="S1776" s="138"/>
      <c r="T1776" s="138"/>
      <c r="U1776" s="138"/>
      <c r="V1776" s="138"/>
      <c r="W1776" s="138"/>
      <c r="X1776" s="138"/>
      <c r="Y1776" s="138"/>
      <c r="Z1776" s="138"/>
      <c r="AA1776" s="138"/>
      <c r="AB1776" s="138"/>
      <c r="AC1776" s="138"/>
      <c r="AD1776" s="138"/>
      <c r="AE1776" s="138"/>
      <c r="AF1776" s="138"/>
      <c r="AG1776" s="138"/>
      <c r="AH1776" s="138"/>
      <c r="AI1776" s="138"/>
      <c r="AJ1776" s="138"/>
    </row>
    <row r="1777" ht="28.5" customHeight="1">
      <c r="A1777" s="197"/>
      <c r="B1777" s="198"/>
      <c r="C1777" s="199"/>
      <c r="D1777" s="198"/>
      <c r="E1777" s="198"/>
      <c r="F1777" s="125"/>
      <c r="G1777" s="200"/>
      <c r="H1777" s="126"/>
      <c r="I1777" s="126"/>
      <c r="J1777" s="198"/>
      <c r="K1777" s="126"/>
      <c r="L1777" s="126"/>
      <c r="M1777" s="126"/>
      <c r="N1777" s="126"/>
      <c r="O1777" s="126"/>
      <c r="P1777" s="126"/>
      <c r="Q1777" s="138"/>
      <c r="R1777" s="138"/>
      <c r="S1777" s="138"/>
      <c r="T1777" s="138"/>
      <c r="U1777" s="138"/>
      <c r="V1777" s="138"/>
      <c r="W1777" s="138"/>
      <c r="X1777" s="138"/>
      <c r="Y1777" s="138"/>
      <c r="Z1777" s="138"/>
      <c r="AA1777" s="138"/>
      <c r="AB1777" s="138"/>
      <c r="AC1777" s="138"/>
      <c r="AD1777" s="138"/>
      <c r="AE1777" s="138"/>
      <c r="AF1777" s="138"/>
      <c r="AG1777" s="138"/>
      <c r="AH1777" s="138"/>
      <c r="AI1777" s="138"/>
      <c r="AJ1777" s="138"/>
    </row>
    <row r="1778" ht="28.5" customHeight="1">
      <c r="A1778" s="197"/>
      <c r="B1778" s="198"/>
      <c r="C1778" s="199"/>
      <c r="D1778" s="198"/>
      <c r="E1778" s="198"/>
      <c r="F1778" s="125"/>
      <c r="G1778" s="200"/>
      <c r="H1778" s="126"/>
      <c r="I1778" s="126"/>
      <c r="J1778" s="198"/>
      <c r="K1778" s="126"/>
      <c r="L1778" s="126"/>
      <c r="M1778" s="126"/>
      <c r="N1778" s="126"/>
      <c r="O1778" s="126"/>
      <c r="P1778" s="126"/>
      <c r="Q1778" s="138"/>
      <c r="R1778" s="138"/>
      <c r="S1778" s="138"/>
      <c r="T1778" s="138"/>
      <c r="U1778" s="138"/>
      <c r="V1778" s="138"/>
      <c r="W1778" s="138"/>
      <c r="X1778" s="138"/>
      <c r="Y1778" s="138"/>
      <c r="Z1778" s="138"/>
      <c r="AA1778" s="138"/>
      <c r="AB1778" s="138"/>
      <c r="AC1778" s="138"/>
      <c r="AD1778" s="138"/>
      <c r="AE1778" s="138"/>
      <c r="AF1778" s="138"/>
      <c r="AG1778" s="138"/>
      <c r="AH1778" s="138"/>
      <c r="AI1778" s="138"/>
      <c r="AJ1778" s="138"/>
    </row>
    <row r="1779" ht="28.5" customHeight="1">
      <c r="A1779" s="197"/>
      <c r="B1779" s="198"/>
      <c r="C1779" s="199"/>
      <c r="D1779" s="198"/>
      <c r="E1779" s="198"/>
      <c r="F1779" s="125"/>
      <c r="G1779" s="200"/>
      <c r="H1779" s="126"/>
      <c r="I1779" s="126"/>
      <c r="J1779" s="198"/>
      <c r="K1779" s="126"/>
      <c r="L1779" s="126"/>
      <c r="M1779" s="126"/>
      <c r="N1779" s="126"/>
      <c r="O1779" s="126"/>
      <c r="P1779" s="126"/>
      <c r="Q1779" s="138"/>
      <c r="R1779" s="138"/>
      <c r="S1779" s="138"/>
      <c r="T1779" s="138"/>
      <c r="U1779" s="138"/>
      <c r="V1779" s="138"/>
      <c r="W1779" s="138"/>
      <c r="X1779" s="138"/>
      <c r="Y1779" s="138"/>
      <c r="Z1779" s="138"/>
      <c r="AA1779" s="138"/>
      <c r="AB1779" s="138"/>
      <c r="AC1779" s="138"/>
      <c r="AD1779" s="138"/>
      <c r="AE1779" s="138"/>
      <c r="AF1779" s="138"/>
      <c r="AG1779" s="138"/>
      <c r="AH1779" s="138"/>
      <c r="AI1779" s="138"/>
      <c r="AJ1779" s="138"/>
    </row>
    <row r="1780" ht="28.5" customHeight="1">
      <c r="A1780" s="197"/>
      <c r="B1780" s="198"/>
      <c r="C1780" s="199"/>
      <c r="D1780" s="198"/>
      <c r="E1780" s="198"/>
      <c r="F1780" s="125"/>
      <c r="G1780" s="200"/>
      <c r="H1780" s="126"/>
      <c r="I1780" s="126"/>
      <c r="J1780" s="198"/>
      <c r="K1780" s="126"/>
      <c r="L1780" s="126"/>
      <c r="M1780" s="126"/>
      <c r="N1780" s="126"/>
      <c r="O1780" s="126"/>
      <c r="P1780" s="126"/>
      <c r="Q1780" s="138"/>
      <c r="R1780" s="138"/>
      <c r="S1780" s="138"/>
      <c r="T1780" s="138"/>
      <c r="U1780" s="138"/>
      <c r="V1780" s="138"/>
      <c r="W1780" s="138"/>
      <c r="X1780" s="138"/>
      <c r="Y1780" s="138"/>
      <c r="Z1780" s="138"/>
      <c r="AA1780" s="138"/>
      <c r="AB1780" s="138"/>
      <c r="AC1780" s="138"/>
      <c r="AD1780" s="138"/>
      <c r="AE1780" s="138"/>
      <c r="AF1780" s="138"/>
      <c r="AG1780" s="138"/>
      <c r="AH1780" s="138"/>
      <c r="AI1780" s="138"/>
      <c r="AJ1780" s="138"/>
    </row>
    <row r="1781" ht="28.5" customHeight="1">
      <c r="A1781" s="197"/>
      <c r="B1781" s="198"/>
      <c r="C1781" s="199"/>
      <c r="D1781" s="198"/>
      <c r="E1781" s="198"/>
      <c r="F1781" s="125"/>
      <c r="G1781" s="200"/>
      <c r="H1781" s="126"/>
      <c r="I1781" s="126"/>
      <c r="J1781" s="198"/>
      <c r="K1781" s="126"/>
      <c r="L1781" s="126"/>
      <c r="M1781" s="126"/>
      <c r="N1781" s="126"/>
      <c r="O1781" s="126"/>
      <c r="P1781" s="126"/>
      <c r="Q1781" s="138"/>
      <c r="R1781" s="138"/>
      <c r="S1781" s="138"/>
      <c r="T1781" s="138"/>
      <c r="U1781" s="138"/>
      <c r="V1781" s="138"/>
      <c r="W1781" s="138"/>
      <c r="X1781" s="138"/>
      <c r="Y1781" s="138"/>
      <c r="Z1781" s="138"/>
      <c r="AA1781" s="138"/>
      <c r="AB1781" s="138"/>
      <c r="AC1781" s="138"/>
      <c r="AD1781" s="138"/>
      <c r="AE1781" s="138"/>
      <c r="AF1781" s="138"/>
      <c r="AG1781" s="138"/>
      <c r="AH1781" s="138"/>
      <c r="AI1781" s="138"/>
      <c r="AJ1781" s="138"/>
    </row>
    <row r="1782" ht="28.5" customHeight="1">
      <c r="A1782" s="197"/>
      <c r="B1782" s="198"/>
      <c r="C1782" s="199"/>
      <c r="D1782" s="198"/>
      <c r="E1782" s="198"/>
      <c r="F1782" s="125"/>
      <c r="G1782" s="200"/>
      <c r="H1782" s="126"/>
      <c r="I1782" s="126"/>
      <c r="J1782" s="198"/>
      <c r="K1782" s="126"/>
      <c r="L1782" s="126"/>
      <c r="M1782" s="126"/>
      <c r="N1782" s="126"/>
      <c r="O1782" s="126"/>
      <c r="P1782" s="126"/>
      <c r="Q1782" s="138"/>
      <c r="R1782" s="138"/>
      <c r="S1782" s="138"/>
      <c r="T1782" s="138"/>
      <c r="U1782" s="138"/>
      <c r="V1782" s="138"/>
      <c r="W1782" s="138"/>
      <c r="X1782" s="138"/>
      <c r="Y1782" s="138"/>
      <c r="Z1782" s="138"/>
      <c r="AA1782" s="138"/>
      <c r="AB1782" s="138"/>
      <c r="AC1782" s="138"/>
      <c r="AD1782" s="138"/>
      <c r="AE1782" s="138"/>
      <c r="AF1782" s="138"/>
      <c r="AG1782" s="138"/>
      <c r="AH1782" s="138"/>
      <c r="AI1782" s="138"/>
      <c r="AJ1782" s="138"/>
    </row>
    <row r="1783" ht="28.5" customHeight="1">
      <c r="A1783" s="197"/>
      <c r="B1783" s="198"/>
      <c r="C1783" s="199"/>
      <c r="D1783" s="198"/>
      <c r="E1783" s="198"/>
      <c r="F1783" s="125"/>
      <c r="G1783" s="200"/>
      <c r="H1783" s="126"/>
      <c r="I1783" s="126"/>
      <c r="J1783" s="198"/>
      <c r="K1783" s="126"/>
      <c r="L1783" s="126"/>
      <c r="M1783" s="126"/>
      <c r="N1783" s="126"/>
      <c r="O1783" s="126"/>
      <c r="P1783" s="126"/>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row>
    <row r="1784" ht="28.5" customHeight="1">
      <c r="A1784" s="197"/>
      <c r="B1784" s="198"/>
      <c r="C1784" s="199"/>
      <c r="D1784" s="198"/>
      <c r="E1784" s="198"/>
      <c r="F1784" s="125"/>
      <c r="G1784" s="200"/>
      <c r="H1784" s="126"/>
      <c r="I1784" s="126"/>
      <c r="J1784" s="198"/>
      <c r="K1784" s="126"/>
      <c r="L1784" s="126"/>
      <c r="M1784" s="126"/>
      <c r="N1784" s="126"/>
      <c r="O1784" s="126"/>
      <c r="P1784" s="126"/>
      <c r="Q1784" s="138"/>
      <c r="R1784" s="138"/>
      <c r="S1784" s="138"/>
      <c r="T1784" s="138"/>
      <c r="U1784" s="138"/>
      <c r="V1784" s="138"/>
      <c r="W1784" s="138"/>
      <c r="X1784" s="138"/>
      <c r="Y1784" s="138"/>
      <c r="Z1784" s="138"/>
      <c r="AA1784" s="138"/>
      <c r="AB1784" s="138"/>
      <c r="AC1784" s="138"/>
      <c r="AD1784" s="138"/>
      <c r="AE1784" s="138"/>
      <c r="AF1784" s="138"/>
      <c r="AG1784" s="138"/>
      <c r="AH1784" s="138"/>
      <c r="AI1784" s="138"/>
      <c r="AJ1784" s="138"/>
    </row>
    <row r="1785" ht="28.5" customHeight="1">
      <c r="A1785" s="197"/>
      <c r="B1785" s="198"/>
      <c r="C1785" s="199"/>
      <c r="D1785" s="198"/>
      <c r="E1785" s="198"/>
      <c r="F1785" s="125"/>
      <c r="G1785" s="200"/>
      <c r="H1785" s="126"/>
      <c r="I1785" s="126"/>
      <c r="J1785" s="198"/>
      <c r="K1785" s="126"/>
      <c r="L1785" s="126"/>
      <c r="M1785" s="126"/>
      <c r="N1785" s="126"/>
      <c r="O1785" s="126"/>
      <c r="P1785" s="126"/>
      <c r="Q1785" s="138"/>
      <c r="R1785" s="138"/>
      <c r="S1785" s="138"/>
      <c r="T1785" s="138"/>
      <c r="U1785" s="138"/>
      <c r="V1785" s="138"/>
      <c r="W1785" s="138"/>
      <c r="X1785" s="138"/>
      <c r="Y1785" s="138"/>
      <c r="Z1785" s="138"/>
      <c r="AA1785" s="138"/>
      <c r="AB1785" s="138"/>
      <c r="AC1785" s="138"/>
      <c r="AD1785" s="138"/>
      <c r="AE1785" s="138"/>
      <c r="AF1785" s="138"/>
      <c r="AG1785" s="138"/>
      <c r="AH1785" s="138"/>
      <c r="AI1785" s="138"/>
      <c r="AJ1785" s="138"/>
    </row>
    <row r="1786" ht="28.5" customHeight="1">
      <c r="A1786" s="197"/>
      <c r="B1786" s="198"/>
      <c r="C1786" s="199"/>
      <c r="D1786" s="198"/>
      <c r="E1786" s="198"/>
      <c r="F1786" s="125"/>
      <c r="G1786" s="200"/>
      <c r="H1786" s="126"/>
      <c r="I1786" s="126"/>
      <c r="J1786" s="198"/>
      <c r="K1786" s="126"/>
      <c r="L1786" s="126"/>
      <c r="M1786" s="126"/>
      <c r="N1786" s="126"/>
      <c r="O1786" s="126"/>
      <c r="P1786" s="126"/>
      <c r="Q1786" s="138"/>
      <c r="R1786" s="138"/>
      <c r="S1786" s="138"/>
      <c r="T1786" s="138"/>
      <c r="U1786" s="138"/>
      <c r="V1786" s="138"/>
      <c r="W1786" s="138"/>
      <c r="X1786" s="138"/>
      <c r="Y1786" s="138"/>
      <c r="Z1786" s="138"/>
      <c r="AA1786" s="138"/>
      <c r="AB1786" s="138"/>
      <c r="AC1786" s="138"/>
      <c r="AD1786" s="138"/>
      <c r="AE1786" s="138"/>
      <c r="AF1786" s="138"/>
      <c r="AG1786" s="138"/>
      <c r="AH1786" s="138"/>
      <c r="AI1786" s="138"/>
      <c r="AJ1786" s="138"/>
    </row>
    <row r="1787" ht="28.5" customHeight="1">
      <c r="A1787" s="197"/>
      <c r="B1787" s="198"/>
      <c r="C1787" s="199"/>
      <c r="D1787" s="198"/>
      <c r="E1787" s="198"/>
      <c r="F1787" s="125"/>
      <c r="G1787" s="200"/>
      <c r="H1787" s="126"/>
      <c r="I1787" s="126"/>
      <c r="J1787" s="198"/>
      <c r="K1787" s="126"/>
      <c r="L1787" s="126"/>
      <c r="M1787" s="126"/>
      <c r="N1787" s="126"/>
      <c r="O1787" s="126"/>
      <c r="P1787" s="126"/>
      <c r="Q1787" s="138"/>
      <c r="R1787" s="138"/>
      <c r="S1787" s="138"/>
      <c r="T1787" s="138"/>
      <c r="U1787" s="138"/>
      <c r="V1787" s="138"/>
      <c r="W1787" s="138"/>
      <c r="X1787" s="138"/>
      <c r="Y1787" s="138"/>
      <c r="Z1787" s="138"/>
      <c r="AA1787" s="138"/>
      <c r="AB1787" s="138"/>
      <c r="AC1787" s="138"/>
      <c r="AD1787" s="138"/>
      <c r="AE1787" s="138"/>
      <c r="AF1787" s="138"/>
      <c r="AG1787" s="138"/>
      <c r="AH1787" s="138"/>
      <c r="AI1787" s="138"/>
      <c r="AJ1787" s="138"/>
    </row>
    <row r="1788" ht="28.5" customHeight="1">
      <c r="A1788" s="197"/>
      <c r="B1788" s="198"/>
      <c r="C1788" s="199"/>
      <c r="D1788" s="198"/>
      <c r="E1788" s="198"/>
      <c r="F1788" s="125"/>
      <c r="G1788" s="200"/>
      <c r="H1788" s="126"/>
      <c r="I1788" s="126"/>
      <c r="J1788" s="198"/>
      <c r="K1788" s="126"/>
      <c r="L1788" s="126"/>
      <c r="M1788" s="126"/>
      <c r="N1788" s="126"/>
      <c r="O1788" s="126"/>
      <c r="P1788" s="126"/>
      <c r="Q1788" s="138"/>
      <c r="R1788" s="138"/>
      <c r="S1788" s="138"/>
      <c r="T1788" s="138"/>
      <c r="U1788" s="138"/>
      <c r="V1788" s="138"/>
      <c r="W1788" s="138"/>
      <c r="X1788" s="138"/>
      <c r="Y1788" s="138"/>
      <c r="Z1788" s="138"/>
      <c r="AA1788" s="138"/>
      <c r="AB1788" s="138"/>
      <c r="AC1788" s="138"/>
      <c r="AD1788" s="138"/>
      <c r="AE1788" s="138"/>
      <c r="AF1788" s="138"/>
      <c r="AG1788" s="138"/>
      <c r="AH1788" s="138"/>
      <c r="AI1788" s="138"/>
      <c r="AJ1788" s="138"/>
    </row>
    <row r="1789" ht="28.5" customHeight="1">
      <c r="A1789" s="197"/>
      <c r="B1789" s="198"/>
      <c r="C1789" s="199"/>
      <c r="D1789" s="198"/>
      <c r="E1789" s="198"/>
      <c r="F1789" s="125"/>
      <c r="G1789" s="200"/>
      <c r="H1789" s="126"/>
      <c r="I1789" s="126"/>
      <c r="J1789" s="198"/>
      <c r="K1789" s="126"/>
      <c r="L1789" s="126"/>
      <c r="M1789" s="126"/>
      <c r="N1789" s="126"/>
      <c r="O1789" s="126"/>
      <c r="P1789" s="126"/>
      <c r="Q1789" s="138"/>
      <c r="R1789" s="138"/>
      <c r="S1789" s="138"/>
      <c r="T1789" s="138"/>
      <c r="U1789" s="138"/>
      <c r="V1789" s="138"/>
      <c r="W1789" s="138"/>
      <c r="X1789" s="138"/>
      <c r="Y1789" s="138"/>
      <c r="Z1789" s="138"/>
      <c r="AA1789" s="138"/>
      <c r="AB1789" s="138"/>
      <c r="AC1789" s="138"/>
      <c r="AD1789" s="138"/>
      <c r="AE1789" s="138"/>
      <c r="AF1789" s="138"/>
      <c r="AG1789" s="138"/>
      <c r="AH1789" s="138"/>
      <c r="AI1789" s="138"/>
      <c r="AJ1789" s="138"/>
    </row>
    <row r="1790" ht="28.5" customHeight="1">
      <c r="A1790" s="197"/>
      <c r="B1790" s="198"/>
      <c r="C1790" s="199"/>
      <c r="D1790" s="198"/>
      <c r="E1790" s="198"/>
      <c r="F1790" s="125"/>
      <c r="G1790" s="200"/>
      <c r="H1790" s="126"/>
      <c r="I1790" s="126"/>
      <c r="J1790" s="198"/>
      <c r="K1790" s="126"/>
      <c r="L1790" s="126"/>
      <c r="M1790" s="126"/>
      <c r="N1790" s="126"/>
      <c r="O1790" s="126"/>
      <c r="P1790" s="126"/>
      <c r="Q1790" s="138"/>
      <c r="R1790" s="138"/>
      <c r="S1790" s="138"/>
      <c r="T1790" s="138"/>
      <c r="U1790" s="138"/>
      <c r="V1790" s="138"/>
      <c r="W1790" s="138"/>
      <c r="X1790" s="138"/>
      <c r="Y1790" s="138"/>
      <c r="Z1790" s="138"/>
      <c r="AA1790" s="138"/>
      <c r="AB1790" s="138"/>
      <c r="AC1790" s="138"/>
      <c r="AD1790" s="138"/>
      <c r="AE1790" s="138"/>
      <c r="AF1790" s="138"/>
      <c r="AG1790" s="138"/>
      <c r="AH1790" s="138"/>
      <c r="AI1790" s="138"/>
      <c r="AJ1790" s="138"/>
    </row>
    <row r="1791" ht="28.5" customHeight="1">
      <c r="A1791" s="197"/>
      <c r="B1791" s="198"/>
      <c r="C1791" s="199"/>
      <c r="D1791" s="198"/>
      <c r="E1791" s="198"/>
      <c r="F1791" s="125"/>
      <c r="G1791" s="200"/>
      <c r="H1791" s="126"/>
      <c r="I1791" s="126"/>
      <c r="J1791" s="198"/>
      <c r="K1791" s="126"/>
      <c r="L1791" s="126"/>
      <c r="M1791" s="126"/>
      <c r="N1791" s="126"/>
      <c r="O1791" s="126"/>
      <c r="P1791" s="126"/>
      <c r="Q1791" s="138"/>
      <c r="R1791" s="138"/>
      <c r="S1791" s="138"/>
      <c r="T1791" s="138"/>
      <c r="U1791" s="138"/>
      <c r="V1791" s="138"/>
      <c r="W1791" s="138"/>
      <c r="X1791" s="138"/>
      <c r="Y1791" s="138"/>
      <c r="Z1791" s="138"/>
      <c r="AA1791" s="138"/>
      <c r="AB1791" s="138"/>
      <c r="AC1791" s="138"/>
      <c r="AD1791" s="138"/>
      <c r="AE1791" s="138"/>
      <c r="AF1791" s="138"/>
      <c r="AG1791" s="138"/>
      <c r="AH1791" s="138"/>
      <c r="AI1791" s="138"/>
      <c r="AJ1791" s="138"/>
    </row>
    <row r="1792" ht="28.5" customHeight="1">
      <c r="A1792" s="197"/>
      <c r="B1792" s="198"/>
      <c r="C1792" s="199"/>
      <c r="D1792" s="198"/>
      <c r="E1792" s="198"/>
      <c r="F1792" s="125"/>
      <c r="G1792" s="200"/>
      <c r="H1792" s="126"/>
      <c r="I1792" s="126"/>
      <c r="J1792" s="198"/>
      <c r="K1792" s="126"/>
      <c r="L1792" s="126"/>
      <c r="M1792" s="126"/>
      <c r="N1792" s="126"/>
      <c r="O1792" s="126"/>
      <c r="P1792" s="126"/>
      <c r="Q1792" s="138"/>
      <c r="R1792" s="138"/>
      <c r="S1792" s="138"/>
      <c r="T1792" s="138"/>
      <c r="U1792" s="138"/>
      <c r="V1792" s="138"/>
      <c r="W1792" s="138"/>
      <c r="X1792" s="138"/>
      <c r="Y1792" s="138"/>
      <c r="Z1792" s="138"/>
      <c r="AA1792" s="138"/>
      <c r="AB1792" s="138"/>
      <c r="AC1792" s="138"/>
      <c r="AD1792" s="138"/>
      <c r="AE1792" s="138"/>
      <c r="AF1792" s="138"/>
      <c r="AG1792" s="138"/>
      <c r="AH1792" s="138"/>
      <c r="AI1792" s="138"/>
      <c r="AJ1792" s="138"/>
    </row>
    <row r="1793" ht="28.5" customHeight="1">
      <c r="A1793" s="197"/>
      <c r="B1793" s="198"/>
      <c r="C1793" s="199"/>
      <c r="D1793" s="198"/>
      <c r="E1793" s="198"/>
      <c r="F1793" s="125"/>
      <c r="G1793" s="200"/>
      <c r="H1793" s="126"/>
      <c r="I1793" s="126"/>
      <c r="J1793" s="198"/>
      <c r="K1793" s="126"/>
      <c r="L1793" s="126"/>
      <c r="M1793" s="126"/>
      <c r="N1793" s="126"/>
      <c r="O1793" s="126"/>
      <c r="P1793" s="126"/>
      <c r="Q1793" s="138"/>
      <c r="R1793" s="138"/>
      <c r="S1793" s="138"/>
      <c r="T1793" s="138"/>
      <c r="U1793" s="138"/>
      <c r="V1793" s="138"/>
      <c r="W1793" s="138"/>
      <c r="X1793" s="138"/>
      <c r="Y1793" s="138"/>
      <c r="Z1793" s="138"/>
      <c r="AA1793" s="138"/>
      <c r="AB1793" s="138"/>
      <c r="AC1793" s="138"/>
      <c r="AD1793" s="138"/>
      <c r="AE1793" s="138"/>
      <c r="AF1793" s="138"/>
      <c r="AG1793" s="138"/>
      <c r="AH1793" s="138"/>
      <c r="AI1793" s="138"/>
      <c r="AJ1793" s="138"/>
    </row>
    <row r="1794" ht="28.5" customHeight="1">
      <c r="A1794" s="197"/>
      <c r="B1794" s="198"/>
      <c r="C1794" s="199"/>
      <c r="D1794" s="198"/>
      <c r="E1794" s="198"/>
      <c r="F1794" s="125"/>
      <c r="G1794" s="200"/>
      <c r="H1794" s="126"/>
      <c r="I1794" s="126"/>
      <c r="J1794" s="198"/>
      <c r="K1794" s="126"/>
      <c r="L1794" s="126"/>
      <c r="M1794" s="126"/>
      <c r="N1794" s="126"/>
      <c r="O1794" s="126"/>
      <c r="P1794" s="126"/>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row>
    <row r="1795" ht="28.5" customHeight="1">
      <c r="A1795" s="197"/>
      <c r="B1795" s="198"/>
      <c r="C1795" s="199"/>
      <c r="D1795" s="198"/>
      <c r="E1795" s="198"/>
      <c r="F1795" s="125"/>
      <c r="G1795" s="200"/>
      <c r="H1795" s="126"/>
      <c r="I1795" s="126"/>
      <c r="J1795" s="198"/>
      <c r="K1795" s="126"/>
      <c r="L1795" s="126"/>
      <c r="M1795" s="126"/>
      <c r="N1795" s="126"/>
      <c r="O1795" s="126"/>
      <c r="P1795" s="126"/>
      <c r="Q1795" s="138"/>
      <c r="R1795" s="138"/>
      <c r="S1795" s="138"/>
      <c r="T1795" s="138"/>
      <c r="U1795" s="138"/>
      <c r="V1795" s="138"/>
      <c r="W1795" s="138"/>
      <c r="X1795" s="138"/>
      <c r="Y1795" s="138"/>
      <c r="Z1795" s="138"/>
      <c r="AA1795" s="138"/>
      <c r="AB1795" s="138"/>
      <c r="AC1795" s="138"/>
      <c r="AD1795" s="138"/>
      <c r="AE1795" s="138"/>
      <c r="AF1795" s="138"/>
      <c r="AG1795" s="138"/>
      <c r="AH1795" s="138"/>
      <c r="AI1795" s="138"/>
      <c r="AJ1795" s="138"/>
    </row>
    <row r="1796" ht="28.5" customHeight="1">
      <c r="A1796" s="197"/>
      <c r="B1796" s="198"/>
      <c r="C1796" s="199"/>
      <c r="D1796" s="198"/>
      <c r="E1796" s="198"/>
      <c r="F1796" s="125"/>
      <c r="G1796" s="200"/>
      <c r="H1796" s="126"/>
      <c r="I1796" s="126"/>
      <c r="J1796" s="198"/>
      <c r="K1796" s="126"/>
      <c r="L1796" s="126"/>
      <c r="M1796" s="126"/>
      <c r="N1796" s="126"/>
      <c r="O1796" s="126"/>
      <c r="P1796" s="126"/>
      <c r="Q1796" s="138"/>
      <c r="R1796" s="138"/>
      <c r="S1796" s="138"/>
      <c r="T1796" s="138"/>
      <c r="U1796" s="138"/>
      <c r="V1796" s="138"/>
      <c r="W1796" s="138"/>
      <c r="X1796" s="138"/>
      <c r="Y1796" s="138"/>
      <c r="Z1796" s="138"/>
      <c r="AA1796" s="138"/>
      <c r="AB1796" s="138"/>
      <c r="AC1796" s="138"/>
      <c r="AD1796" s="138"/>
      <c r="AE1796" s="138"/>
      <c r="AF1796" s="138"/>
      <c r="AG1796" s="138"/>
      <c r="AH1796" s="138"/>
      <c r="AI1796" s="138"/>
      <c r="AJ1796" s="138"/>
    </row>
    <row r="1797" ht="28.5" customHeight="1">
      <c r="A1797" s="197"/>
      <c r="B1797" s="198"/>
      <c r="C1797" s="199"/>
      <c r="D1797" s="198"/>
      <c r="E1797" s="198"/>
      <c r="F1797" s="125"/>
      <c r="G1797" s="200"/>
      <c r="H1797" s="126"/>
      <c r="I1797" s="126"/>
      <c r="J1797" s="198"/>
      <c r="K1797" s="126"/>
      <c r="L1797" s="126"/>
      <c r="M1797" s="126"/>
      <c r="N1797" s="126"/>
      <c r="O1797" s="126"/>
      <c r="P1797" s="126"/>
      <c r="Q1797" s="138"/>
      <c r="R1797" s="138"/>
      <c r="S1797" s="138"/>
      <c r="T1797" s="138"/>
      <c r="U1797" s="138"/>
      <c r="V1797" s="138"/>
      <c r="W1797" s="138"/>
      <c r="X1797" s="138"/>
      <c r="Y1797" s="138"/>
      <c r="Z1797" s="138"/>
      <c r="AA1797" s="138"/>
      <c r="AB1797" s="138"/>
      <c r="AC1797" s="138"/>
      <c r="AD1797" s="138"/>
      <c r="AE1797" s="138"/>
      <c r="AF1797" s="138"/>
      <c r="AG1797" s="138"/>
      <c r="AH1797" s="138"/>
      <c r="AI1797" s="138"/>
      <c r="AJ1797" s="138"/>
    </row>
    <row r="1798" ht="28.5" customHeight="1">
      <c r="A1798" s="197"/>
      <c r="B1798" s="198"/>
      <c r="C1798" s="199"/>
      <c r="D1798" s="198"/>
      <c r="E1798" s="198"/>
      <c r="F1798" s="125"/>
      <c r="G1798" s="200"/>
      <c r="H1798" s="126"/>
      <c r="I1798" s="126"/>
      <c r="J1798" s="198"/>
      <c r="K1798" s="126"/>
      <c r="L1798" s="126"/>
      <c r="M1798" s="126"/>
      <c r="N1798" s="126"/>
      <c r="O1798" s="126"/>
      <c r="P1798" s="126"/>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row>
    <row r="1799" ht="28.5" customHeight="1">
      <c r="A1799" s="197"/>
      <c r="B1799" s="198"/>
      <c r="C1799" s="199"/>
      <c r="D1799" s="198"/>
      <c r="E1799" s="198"/>
      <c r="F1799" s="125"/>
      <c r="G1799" s="200"/>
      <c r="H1799" s="126"/>
      <c r="I1799" s="126"/>
      <c r="J1799" s="198"/>
      <c r="K1799" s="126"/>
      <c r="L1799" s="126"/>
      <c r="M1799" s="126"/>
      <c r="N1799" s="126"/>
      <c r="O1799" s="126"/>
      <c r="P1799" s="126"/>
      <c r="Q1799" s="138"/>
      <c r="R1799" s="138"/>
      <c r="S1799" s="138"/>
      <c r="T1799" s="138"/>
      <c r="U1799" s="138"/>
      <c r="V1799" s="138"/>
      <c r="W1799" s="138"/>
      <c r="X1799" s="138"/>
      <c r="Y1799" s="138"/>
      <c r="Z1799" s="138"/>
      <c r="AA1799" s="138"/>
      <c r="AB1799" s="138"/>
      <c r="AC1799" s="138"/>
      <c r="AD1799" s="138"/>
      <c r="AE1799" s="138"/>
      <c r="AF1799" s="138"/>
      <c r="AG1799" s="138"/>
      <c r="AH1799" s="138"/>
      <c r="AI1799" s="138"/>
      <c r="AJ1799" s="138"/>
    </row>
    <row r="1800" ht="28.5" customHeight="1">
      <c r="A1800" s="197"/>
      <c r="B1800" s="198"/>
      <c r="C1800" s="199"/>
      <c r="D1800" s="198"/>
      <c r="E1800" s="198"/>
      <c r="F1800" s="125"/>
      <c r="G1800" s="200"/>
      <c r="H1800" s="126"/>
      <c r="I1800" s="126"/>
      <c r="J1800" s="198"/>
      <c r="K1800" s="126"/>
      <c r="L1800" s="126"/>
      <c r="M1800" s="126"/>
      <c r="N1800" s="126"/>
      <c r="O1800" s="126"/>
      <c r="P1800" s="126"/>
      <c r="Q1800" s="138"/>
      <c r="R1800" s="138"/>
      <c r="S1800" s="138"/>
      <c r="T1800" s="138"/>
      <c r="U1800" s="138"/>
      <c r="V1800" s="138"/>
      <c r="W1800" s="138"/>
      <c r="X1800" s="138"/>
      <c r="Y1800" s="138"/>
      <c r="Z1800" s="138"/>
      <c r="AA1800" s="138"/>
      <c r="AB1800" s="138"/>
      <c r="AC1800" s="138"/>
      <c r="AD1800" s="138"/>
      <c r="AE1800" s="138"/>
      <c r="AF1800" s="138"/>
      <c r="AG1800" s="138"/>
      <c r="AH1800" s="138"/>
      <c r="AI1800" s="138"/>
      <c r="AJ1800" s="138"/>
    </row>
    <row r="1801" ht="28.5" customHeight="1">
      <c r="A1801" s="197"/>
      <c r="B1801" s="198"/>
      <c r="C1801" s="199"/>
      <c r="D1801" s="198"/>
      <c r="E1801" s="198"/>
      <c r="F1801" s="125"/>
      <c r="G1801" s="200"/>
      <c r="H1801" s="126"/>
      <c r="I1801" s="126"/>
      <c r="J1801" s="198"/>
      <c r="K1801" s="126"/>
      <c r="L1801" s="126"/>
      <c r="M1801" s="126"/>
      <c r="N1801" s="126"/>
      <c r="O1801" s="126"/>
      <c r="P1801" s="126"/>
      <c r="Q1801" s="138"/>
      <c r="R1801" s="138"/>
      <c r="S1801" s="138"/>
      <c r="T1801" s="138"/>
      <c r="U1801" s="138"/>
      <c r="V1801" s="138"/>
      <c r="W1801" s="138"/>
      <c r="X1801" s="138"/>
      <c r="Y1801" s="138"/>
      <c r="Z1801" s="138"/>
      <c r="AA1801" s="138"/>
      <c r="AB1801" s="138"/>
      <c r="AC1801" s="138"/>
      <c r="AD1801" s="138"/>
      <c r="AE1801" s="138"/>
      <c r="AF1801" s="138"/>
      <c r="AG1801" s="138"/>
      <c r="AH1801" s="138"/>
      <c r="AI1801" s="138"/>
      <c r="AJ1801" s="138"/>
    </row>
    <row r="1802" ht="28.5" customHeight="1">
      <c r="A1802" s="197"/>
      <c r="B1802" s="198"/>
      <c r="C1802" s="199"/>
      <c r="D1802" s="198"/>
      <c r="E1802" s="198"/>
      <c r="F1802" s="125"/>
      <c r="G1802" s="200"/>
      <c r="H1802" s="126"/>
      <c r="I1802" s="126"/>
      <c r="J1802" s="198"/>
      <c r="K1802" s="126"/>
      <c r="L1802" s="126"/>
      <c r="M1802" s="126"/>
      <c r="N1802" s="126"/>
      <c r="O1802" s="126"/>
      <c r="P1802" s="126"/>
      <c r="Q1802" s="138"/>
      <c r="R1802" s="138"/>
      <c r="S1802" s="138"/>
      <c r="T1802" s="138"/>
      <c r="U1802" s="138"/>
      <c r="V1802" s="138"/>
      <c r="W1802" s="138"/>
      <c r="X1802" s="138"/>
      <c r="Y1802" s="138"/>
      <c r="Z1802" s="138"/>
      <c r="AA1802" s="138"/>
      <c r="AB1802" s="138"/>
      <c r="AC1802" s="138"/>
      <c r="AD1802" s="138"/>
      <c r="AE1802" s="138"/>
      <c r="AF1802" s="138"/>
      <c r="AG1802" s="138"/>
      <c r="AH1802" s="138"/>
      <c r="AI1802" s="138"/>
      <c r="AJ1802" s="138"/>
    </row>
    <row r="1803" ht="28.5" customHeight="1">
      <c r="A1803" s="197"/>
      <c r="B1803" s="198"/>
      <c r="C1803" s="199"/>
      <c r="D1803" s="198"/>
      <c r="E1803" s="198"/>
      <c r="F1803" s="125"/>
      <c r="G1803" s="200"/>
      <c r="H1803" s="126"/>
      <c r="I1803" s="126"/>
      <c r="J1803" s="198"/>
      <c r="K1803" s="126"/>
      <c r="L1803" s="126"/>
      <c r="M1803" s="126"/>
      <c r="N1803" s="126"/>
      <c r="O1803" s="126"/>
      <c r="P1803" s="126"/>
      <c r="Q1803" s="138"/>
      <c r="R1803" s="138"/>
      <c r="S1803" s="138"/>
      <c r="T1803" s="138"/>
      <c r="U1803" s="138"/>
      <c r="V1803" s="138"/>
      <c r="W1803" s="138"/>
      <c r="X1803" s="138"/>
      <c r="Y1803" s="138"/>
      <c r="Z1803" s="138"/>
      <c r="AA1803" s="138"/>
      <c r="AB1803" s="138"/>
      <c r="AC1803" s="138"/>
      <c r="AD1803" s="138"/>
      <c r="AE1803" s="138"/>
      <c r="AF1803" s="138"/>
      <c r="AG1803" s="138"/>
      <c r="AH1803" s="138"/>
      <c r="AI1803" s="138"/>
      <c r="AJ1803" s="138"/>
    </row>
    <row r="1804" ht="28.5" customHeight="1">
      <c r="A1804" s="197"/>
      <c r="B1804" s="198"/>
      <c r="C1804" s="199"/>
      <c r="D1804" s="198"/>
      <c r="E1804" s="198"/>
      <c r="F1804" s="125"/>
      <c r="G1804" s="200"/>
      <c r="H1804" s="126"/>
      <c r="I1804" s="126"/>
      <c r="J1804" s="198"/>
      <c r="K1804" s="126"/>
      <c r="L1804" s="126"/>
      <c r="M1804" s="126"/>
      <c r="N1804" s="126"/>
      <c r="O1804" s="126"/>
      <c r="P1804" s="126"/>
      <c r="Q1804" s="138"/>
      <c r="R1804" s="138"/>
      <c r="S1804" s="138"/>
      <c r="T1804" s="138"/>
      <c r="U1804" s="138"/>
      <c r="V1804" s="138"/>
      <c r="W1804" s="138"/>
      <c r="X1804" s="138"/>
      <c r="Y1804" s="138"/>
      <c r="Z1804" s="138"/>
      <c r="AA1804" s="138"/>
      <c r="AB1804" s="138"/>
      <c r="AC1804" s="138"/>
      <c r="AD1804" s="138"/>
      <c r="AE1804" s="138"/>
      <c r="AF1804" s="138"/>
      <c r="AG1804" s="138"/>
      <c r="AH1804" s="138"/>
      <c r="AI1804" s="138"/>
      <c r="AJ1804" s="138"/>
    </row>
    <row r="1805" ht="28.5" customHeight="1">
      <c r="A1805" s="197"/>
      <c r="B1805" s="198"/>
      <c r="C1805" s="199"/>
      <c r="D1805" s="198"/>
      <c r="E1805" s="198"/>
      <c r="F1805" s="125"/>
      <c r="G1805" s="200"/>
      <c r="H1805" s="126"/>
      <c r="I1805" s="126"/>
      <c r="J1805" s="198"/>
      <c r="K1805" s="126"/>
      <c r="L1805" s="126"/>
      <c r="M1805" s="126"/>
      <c r="N1805" s="126"/>
      <c r="O1805" s="126"/>
      <c r="P1805" s="126"/>
      <c r="Q1805" s="138"/>
      <c r="R1805" s="138"/>
      <c r="S1805" s="138"/>
      <c r="T1805" s="138"/>
      <c r="U1805" s="138"/>
      <c r="V1805" s="138"/>
      <c r="W1805" s="138"/>
      <c r="X1805" s="138"/>
      <c r="Y1805" s="138"/>
      <c r="Z1805" s="138"/>
      <c r="AA1805" s="138"/>
      <c r="AB1805" s="138"/>
      <c r="AC1805" s="138"/>
      <c r="AD1805" s="138"/>
      <c r="AE1805" s="138"/>
      <c r="AF1805" s="138"/>
      <c r="AG1805" s="138"/>
      <c r="AH1805" s="138"/>
      <c r="AI1805" s="138"/>
      <c r="AJ1805" s="138"/>
    </row>
    <row r="1806" ht="28.5" customHeight="1">
      <c r="A1806" s="197"/>
      <c r="B1806" s="198"/>
      <c r="C1806" s="199"/>
      <c r="D1806" s="198"/>
      <c r="E1806" s="198"/>
      <c r="F1806" s="125"/>
      <c r="G1806" s="200"/>
      <c r="H1806" s="126"/>
      <c r="I1806" s="126"/>
      <c r="J1806" s="198"/>
      <c r="K1806" s="126"/>
      <c r="L1806" s="126"/>
      <c r="M1806" s="126"/>
      <c r="N1806" s="126"/>
      <c r="O1806" s="126"/>
      <c r="P1806" s="126"/>
      <c r="Q1806" s="138"/>
      <c r="R1806" s="138"/>
      <c r="S1806" s="138"/>
      <c r="T1806" s="138"/>
      <c r="U1806" s="138"/>
      <c r="V1806" s="138"/>
      <c r="W1806" s="138"/>
      <c r="X1806" s="138"/>
      <c r="Y1806" s="138"/>
      <c r="Z1806" s="138"/>
      <c r="AA1806" s="138"/>
      <c r="AB1806" s="138"/>
      <c r="AC1806" s="138"/>
      <c r="AD1806" s="138"/>
      <c r="AE1806" s="138"/>
      <c r="AF1806" s="138"/>
      <c r="AG1806" s="138"/>
      <c r="AH1806" s="138"/>
      <c r="AI1806" s="138"/>
      <c r="AJ1806" s="138"/>
    </row>
    <row r="1807" ht="28.5" customHeight="1">
      <c r="A1807" s="197"/>
      <c r="B1807" s="198"/>
      <c r="C1807" s="199"/>
      <c r="D1807" s="198"/>
      <c r="E1807" s="198"/>
      <c r="F1807" s="125"/>
      <c r="G1807" s="200"/>
      <c r="H1807" s="126"/>
      <c r="I1807" s="126"/>
      <c r="J1807" s="198"/>
      <c r="K1807" s="126"/>
      <c r="L1807" s="126"/>
      <c r="M1807" s="126"/>
      <c r="N1807" s="126"/>
      <c r="O1807" s="126"/>
      <c r="P1807" s="126"/>
      <c r="Q1807" s="138"/>
      <c r="R1807" s="138"/>
      <c r="S1807" s="138"/>
      <c r="T1807" s="138"/>
      <c r="U1807" s="138"/>
      <c r="V1807" s="138"/>
      <c r="W1807" s="138"/>
      <c r="X1807" s="138"/>
      <c r="Y1807" s="138"/>
      <c r="Z1807" s="138"/>
      <c r="AA1807" s="138"/>
      <c r="AB1807" s="138"/>
      <c r="AC1807" s="138"/>
      <c r="AD1807" s="138"/>
      <c r="AE1807" s="138"/>
      <c r="AF1807" s="138"/>
      <c r="AG1807" s="138"/>
      <c r="AH1807" s="138"/>
      <c r="AI1807" s="138"/>
      <c r="AJ1807" s="138"/>
    </row>
    <row r="1808" ht="28.5" customHeight="1">
      <c r="A1808" s="197"/>
      <c r="B1808" s="198"/>
      <c r="C1808" s="199"/>
      <c r="D1808" s="198"/>
      <c r="E1808" s="198"/>
      <c r="F1808" s="125"/>
      <c r="G1808" s="200"/>
      <c r="H1808" s="126"/>
      <c r="I1808" s="126"/>
      <c r="J1808" s="198"/>
      <c r="K1808" s="126"/>
      <c r="L1808" s="126"/>
      <c r="M1808" s="126"/>
      <c r="N1808" s="126"/>
      <c r="O1808" s="126"/>
      <c r="P1808" s="126"/>
      <c r="Q1808" s="138"/>
      <c r="R1808" s="138"/>
      <c r="S1808" s="138"/>
      <c r="T1808" s="138"/>
      <c r="U1808" s="138"/>
      <c r="V1808" s="138"/>
      <c r="W1808" s="138"/>
      <c r="X1808" s="138"/>
      <c r="Y1808" s="138"/>
      <c r="Z1808" s="138"/>
      <c r="AA1808" s="138"/>
      <c r="AB1808" s="138"/>
      <c r="AC1808" s="138"/>
      <c r="AD1808" s="138"/>
      <c r="AE1808" s="138"/>
      <c r="AF1808" s="138"/>
      <c r="AG1808" s="138"/>
      <c r="AH1808" s="138"/>
      <c r="AI1808" s="138"/>
      <c r="AJ1808" s="138"/>
    </row>
    <row r="1809" ht="28.5" customHeight="1">
      <c r="A1809" s="197"/>
      <c r="B1809" s="198"/>
      <c r="C1809" s="199"/>
      <c r="D1809" s="198"/>
      <c r="E1809" s="198"/>
      <c r="F1809" s="125"/>
      <c r="G1809" s="200"/>
      <c r="H1809" s="126"/>
      <c r="I1809" s="126"/>
      <c r="J1809" s="198"/>
      <c r="K1809" s="126"/>
      <c r="L1809" s="126"/>
      <c r="M1809" s="126"/>
      <c r="N1809" s="126"/>
      <c r="O1809" s="126"/>
      <c r="P1809" s="126"/>
      <c r="Q1809" s="138"/>
      <c r="R1809" s="138"/>
      <c r="S1809" s="138"/>
      <c r="T1809" s="138"/>
      <c r="U1809" s="138"/>
      <c r="V1809" s="138"/>
      <c r="W1809" s="138"/>
      <c r="X1809" s="138"/>
      <c r="Y1809" s="138"/>
      <c r="Z1809" s="138"/>
      <c r="AA1809" s="138"/>
      <c r="AB1809" s="138"/>
      <c r="AC1809" s="138"/>
      <c r="AD1809" s="138"/>
      <c r="AE1809" s="138"/>
      <c r="AF1809" s="138"/>
      <c r="AG1809" s="138"/>
      <c r="AH1809" s="138"/>
      <c r="AI1809" s="138"/>
      <c r="AJ1809" s="138"/>
    </row>
    <row r="1810" ht="28.5" customHeight="1">
      <c r="A1810" s="197"/>
      <c r="B1810" s="198"/>
      <c r="C1810" s="199"/>
      <c r="D1810" s="198"/>
      <c r="E1810" s="198"/>
      <c r="F1810" s="125"/>
      <c r="G1810" s="200"/>
      <c r="H1810" s="126"/>
      <c r="I1810" s="126"/>
      <c r="J1810" s="198"/>
      <c r="K1810" s="126"/>
      <c r="L1810" s="126"/>
      <c r="M1810" s="126"/>
      <c r="N1810" s="126"/>
      <c r="O1810" s="126"/>
      <c r="P1810" s="126"/>
      <c r="Q1810" s="138"/>
      <c r="R1810" s="138"/>
      <c r="S1810" s="138"/>
      <c r="T1810" s="138"/>
      <c r="U1810" s="138"/>
      <c r="V1810" s="138"/>
      <c r="W1810" s="138"/>
      <c r="X1810" s="138"/>
      <c r="Y1810" s="138"/>
      <c r="Z1810" s="138"/>
      <c r="AA1810" s="138"/>
      <c r="AB1810" s="138"/>
      <c r="AC1810" s="138"/>
      <c r="AD1810" s="138"/>
      <c r="AE1810" s="138"/>
      <c r="AF1810" s="138"/>
      <c r="AG1810" s="138"/>
      <c r="AH1810" s="138"/>
      <c r="AI1810" s="138"/>
      <c r="AJ1810" s="138"/>
    </row>
    <row r="1811" ht="28.5" customHeight="1">
      <c r="A1811" s="197"/>
      <c r="B1811" s="198"/>
      <c r="C1811" s="199"/>
      <c r="D1811" s="198"/>
      <c r="E1811" s="198"/>
      <c r="F1811" s="125"/>
      <c r="G1811" s="200"/>
      <c r="H1811" s="126"/>
      <c r="I1811" s="126"/>
      <c r="J1811" s="198"/>
      <c r="K1811" s="126"/>
      <c r="L1811" s="126"/>
      <c r="M1811" s="126"/>
      <c r="N1811" s="126"/>
      <c r="O1811" s="126"/>
      <c r="P1811" s="126"/>
      <c r="Q1811" s="138"/>
      <c r="R1811" s="138"/>
      <c r="S1811" s="138"/>
      <c r="T1811" s="138"/>
      <c r="U1811" s="138"/>
      <c r="V1811" s="138"/>
      <c r="W1811" s="138"/>
      <c r="X1811" s="138"/>
      <c r="Y1811" s="138"/>
      <c r="Z1811" s="138"/>
      <c r="AA1811" s="138"/>
      <c r="AB1811" s="138"/>
      <c r="AC1811" s="138"/>
      <c r="AD1811" s="138"/>
      <c r="AE1811" s="138"/>
      <c r="AF1811" s="138"/>
      <c r="AG1811" s="138"/>
      <c r="AH1811" s="138"/>
      <c r="AI1811" s="138"/>
      <c r="AJ1811" s="138"/>
    </row>
    <row r="1812" ht="28.5" customHeight="1">
      <c r="A1812" s="197"/>
      <c r="B1812" s="198"/>
      <c r="C1812" s="199"/>
      <c r="D1812" s="198"/>
      <c r="E1812" s="198"/>
      <c r="F1812" s="125"/>
      <c r="G1812" s="200"/>
      <c r="H1812" s="126"/>
      <c r="I1812" s="126"/>
      <c r="J1812" s="198"/>
      <c r="K1812" s="126"/>
      <c r="L1812" s="126"/>
      <c r="M1812" s="126"/>
      <c r="N1812" s="126"/>
      <c r="O1812" s="126"/>
      <c r="P1812" s="126"/>
      <c r="Q1812" s="138"/>
      <c r="R1812" s="138"/>
      <c r="S1812" s="138"/>
      <c r="T1812" s="138"/>
      <c r="U1812" s="138"/>
      <c r="V1812" s="138"/>
      <c r="W1812" s="138"/>
      <c r="X1812" s="138"/>
      <c r="Y1812" s="138"/>
      <c r="Z1812" s="138"/>
      <c r="AA1812" s="138"/>
      <c r="AB1812" s="138"/>
      <c r="AC1812" s="138"/>
      <c r="AD1812" s="138"/>
      <c r="AE1812" s="138"/>
      <c r="AF1812" s="138"/>
      <c r="AG1812" s="138"/>
      <c r="AH1812" s="138"/>
      <c r="AI1812" s="138"/>
      <c r="AJ1812" s="138"/>
    </row>
    <row r="1813" ht="28.5" customHeight="1">
      <c r="A1813" s="197"/>
      <c r="B1813" s="198"/>
      <c r="C1813" s="199"/>
      <c r="D1813" s="198"/>
      <c r="E1813" s="198"/>
      <c r="F1813" s="125"/>
      <c r="G1813" s="200"/>
      <c r="H1813" s="126"/>
      <c r="I1813" s="126"/>
      <c r="J1813" s="198"/>
      <c r="K1813" s="126"/>
      <c r="L1813" s="126"/>
      <c r="M1813" s="126"/>
      <c r="N1813" s="126"/>
      <c r="O1813" s="126"/>
      <c r="P1813" s="126"/>
      <c r="Q1813" s="138"/>
      <c r="R1813" s="138"/>
      <c r="S1813" s="138"/>
      <c r="T1813" s="138"/>
      <c r="U1813" s="138"/>
      <c r="V1813" s="138"/>
      <c r="W1813" s="138"/>
      <c r="X1813" s="138"/>
      <c r="Y1813" s="138"/>
      <c r="Z1813" s="138"/>
      <c r="AA1813" s="138"/>
      <c r="AB1813" s="138"/>
      <c r="AC1813" s="138"/>
      <c r="AD1813" s="138"/>
      <c r="AE1813" s="138"/>
      <c r="AF1813" s="138"/>
      <c r="AG1813" s="138"/>
      <c r="AH1813" s="138"/>
      <c r="AI1813" s="138"/>
      <c r="AJ1813" s="138"/>
    </row>
    <row r="1814" ht="28.5" customHeight="1">
      <c r="A1814" s="197"/>
      <c r="B1814" s="198"/>
      <c r="C1814" s="199"/>
      <c r="D1814" s="198"/>
      <c r="E1814" s="198"/>
      <c r="F1814" s="125"/>
      <c r="G1814" s="200"/>
      <c r="H1814" s="126"/>
      <c r="I1814" s="126"/>
      <c r="J1814" s="198"/>
      <c r="K1814" s="126"/>
      <c r="L1814" s="126"/>
      <c r="M1814" s="126"/>
      <c r="N1814" s="126"/>
      <c r="O1814" s="126"/>
      <c r="P1814" s="126"/>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row>
    <row r="1815" ht="28.5" customHeight="1">
      <c r="A1815" s="197"/>
      <c r="B1815" s="198"/>
      <c r="C1815" s="199"/>
      <c r="D1815" s="198"/>
      <c r="E1815" s="198"/>
      <c r="F1815" s="125"/>
      <c r="G1815" s="200"/>
      <c r="H1815" s="126"/>
      <c r="I1815" s="126"/>
      <c r="J1815" s="198"/>
      <c r="K1815" s="126"/>
      <c r="L1815" s="126"/>
      <c r="M1815" s="126"/>
      <c r="N1815" s="126"/>
      <c r="O1815" s="126"/>
      <c r="P1815" s="126"/>
      <c r="Q1815" s="138"/>
      <c r="R1815" s="138"/>
      <c r="S1815" s="138"/>
      <c r="T1815" s="138"/>
      <c r="U1815" s="138"/>
      <c r="V1815" s="138"/>
      <c r="W1815" s="138"/>
      <c r="X1815" s="138"/>
      <c r="Y1815" s="138"/>
      <c r="Z1815" s="138"/>
      <c r="AA1815" s="138"/>
      <c r="AB1815" s="138"/>
      <c r="AC1815" s="138"/>
      <c r="AD1815" s="138"/>
      <c r="AE1815" s="138"/>
      <c r="AF1815" s="138"/>
      <c r="AG1815" s="138"/>
      <c r="AH1815" s="138"/>
      <c r="AI1815" s="138"/>
      <c r="AJ1815" s="138"/>
    </row>
    <row r="1816" ht="28.5" customHeight="1">
      <c r="A1816" s="197"/>
      <c r="B1816" s="198"/>
      <c r="C1816" s="199"/>
      <c r="D1816" s="198"/>
      <c r="E1816" s="198"/>
      <c r="F1816" s="125"/>
      <c r="G1816" s="200"/>
      <c r="H1816" s="126"/>
      <c r="I1816" s="126"/>
      <c r="J1816" s="198"/>
      <c r="K1816" s="126"/>
      <c r="L1816" s="126"/>
      <c r="M1816" s="126"/>
      <c r="N1816" s="126"/>
      <c r="O1816" s="126"/>
      <c r="P1816" s="126"/>
      <c r="Q1816" s="138"/>
      <c r="R1816" s="138"/>
      <c r="S1816" s="138"/>
      <c r="T1816" s="138"/>
      <c r="U1816" s="138"/>
      <c r="V1816" s="138"/>
      <c r="W1816" s="138"/>
      <c r="X1816" s="138"/>
      <c r="Y1816" s="138"/>
      <c r="Z1816" s="138"/>
      <c r="AA1816" s="138"/>
      <c r="AB1816" s="138"/>
      <c r="AC1816" s="138"/>
      <c r="AD1816" s="138"/>
      <c r="AE1816" s="138"/>
      <c r="AF1816" s="138"/>
      <c r="AG1816" s="138"/>
      <c r="AH1816" s="138"/>
      <c r="AI1816" s="138"/>
      <c r="AJ1816" s="138"/>
    </row>
    <row r="1817" ht="28.5" customHeight="1">
      <c r="A1817" s="197"/>
      <c r="B1817" s="198"/>
      <c r="C1817" s="199"/>
      <c r="D1817" s="198"/>
      <c r="E1817" s="198"/>
      <c r="F1817" s="125"/>
      <c r="G1817" s="200"/>
      <c r="H1817" s="126"/>
      <c r="I1817" s="126"/>
      <c r="J1817" s="198"/>
      <c r="K1817" s="126"/>
      <c r="L1817" s="126"/>
      <c r="M1817" s="126"/>
      <c r="N1817" s="126"/>
      <c r="O1817" s="126"/>
      <c r="P1817" s="126"/>
      <c r="Q1817" s="138"/>
      <c r="R1817" s="138"/>
      <c r="S1817" s="138"/>
      <c r="T1817" s="138"/>
      <c r="U1817" s="138"/>
      <c r="V1817" s="138"/>
      <c r="W1817" s="138"/>
      <c r="X1817" s="138"/>
      <c r="Y1817" s="138"/>
      <c r="Z1817" s="138"/>
      <c r="AA1817" s="138"/>
      <c r="AB1817" s="138"/>
      <c r="AC1817" s="138"/>
      <c r="AD1817" s="138"/>
      <c r="AE1817" s="138"/>
      <c r="AF1817" s="138"/>
      <c r="AG1817" s="138"/>
      <c r="AH1817" s="138"/>
      <c r="AI1817" s="138"/>
      <c r="AJ1817" s="138"/>
    </row>
    <row r="1818" ht="28.5" customHeight="1">
      <c r="A1818" s="197"/>
      <c r="B1818" s="198"/>
      <c r="C1818" s="199"/>
      <c r="D1818" s="198"/>
      <c r="E1818" s="198"/>
      <c r="F1818" s="125"/>
      <c r="G1818" s="200"/>
      <c r="H1818" s="126"/>
      <c r="I1818" s="126"/>
      <c r="J1818" s="198"/>
      <c r="K1818" s="126"/>
      <c r="L1818" s="126"/>
      <c r="M1818" s="126"/>
      <c r="N1818" s="126"/>
      <c r="O1818" s="126"/>
      <c r="P1818" s="126"/>
      <c r="Q1818" s="138"/>
      <c r="R1818" s="138"/>
      <c r="S1818" s="138"/>
      <c r="T1818" s="138"/>
      <c r="U1818" s="138"/>
      <c r="V1818" s="138"/>
      <c r="W1818" s="138"/>
      <c r="X1818" s="138"/>
      <c r="Y1818" s="138"/>
      <c r="Z1818" s="138"/>
      <c r="AA1818" s="138"/>
      <c r="AB1818" s="138"/>
      <c r="AC1818" s="138"/>
      <c r="AD1818" s="138"/>
      <c r="AE1818" s="138"/>
      <c r="AF1818" s="138"/>
      <c r="AG1818" s="138"/>
      <c r="AH1818" s="138"/>
      <c r="AI1818" s="138"/>
      <c r="AJ1818" s="138"/>
    </row>
    <row r="1819" ht="28.5" customHeight="1">
      <c r="A1819" s="197"/>
      <c r="B1819" s="198"/>
      <c r="C1819" s="199"/>
      <c r="D1819" s="198"/>
      <c r="E1819" s="198"/>
      <c r="F1819" s="125"/>
      <c r="G1819" s="200"/>
      <c r="H1819" s="126"/>
      <c r="I1819" s="126"/>
      <c r="J1819" s="198"/>
      <c r="K1819" s="126"/>
      <c r="L1819" s="126"/>
      <c r="M1819" s="126"/>
      <c r="N1819" s="126"/>
      <c r="O1819" s="126"/>
      <c r="P1819" s="126"/>
      <c r="Q1819" s="138"/>
      <c r="R1819" s="138"/>
      <c r="S1819" s="138"/>
      <c r="T1819" s="138"/>
      <c r="U1819" s="138"/>
      <c r="V1819" s="138"/>
      <c r="W1819" s="138"/>
      <c r="X1819" s="138"/>
      <c r="Y1819" s="138"/>
      <c r="Z1819" s="138"/>
      <c r="AA1819" s="138"/>
      <c r="AB1819" s="138"/>
      <c r="AC1819" s="138"/>
      <c r="AD1819" s="138"/>
      <c r="AE1819" s="138"/>
      <c r="AF1819" s="138"/>
      <c r="AG1819" s="138"/>
      <c r="AH1819" s="138"/>
      <c r="AI1819" s="138"/>
      <c r="AJ1819" s="138"/>
    </row>
    <row r="1820" ht="28.5" customHeight="1">
      <c r="A1820" s="197"/>
      <c r="B1820" s="198"/>
      <c r="C1820" s="199"/>
      <c r="D1820" s="198"/>
      <c r="E1820" s="198"/>
      <c r="F1820" s="125"/>
      <c r="G1820" s="200"/>
      <c r="H1820" s="126"/>
      <c r="I1820" s="126"/>
      <c r="J1820" s="198"/>
      <c r="K1820" s="126"/>
      <c r="L1820" s="126"/>
      <c r="M1820" s="126"/>
      <c r="N1820" s="126"/>
      <c r="O1820" s="126"/>
      <c r="P1820" s="126"/>
      <c r="Q1820" s="138"/>
      <c r="R1820" s="138"/>
      <c r="S1820" s="138"/>
      <c r="T1820" s="138"/>
      <c r="U1820" s="138"/>
      <c r="V1820" s="138"/>
      <c r="W1820" s="138"/>
      <c r="X1820" s="138"/>
      <c r="Y1820" s="138"/>
      <c r="Z1820" s="138"/>
      <c r="AA1820" s="138"/>
      <c r="AB1820" s="138"/>
      <c r="AC1820" s="138"/>
      <c r="AD1820" s="138"/>
      <c r="AE1820" s="138"/>
      <c r="AF1820" s="138"/>
      <c r="AG1820" s="138"/>
      <c r="AH1820" s="138"/>
      <c r="AI1820" s="138"/>
      <c r="AJ1820" s="138"/>
    </row>
    <row r="1821" ht="28.5" customHeight="1">
      <c r="A1821" s="197"/>
      <c r="B1821" s="198"/>
      <c r="C1821" s="199"/>
      <c r="D1821" s="198"/>
      <c r="E1821" s="198"/>
      <c r="F1821" s="125"/>
      <c r="G1821" s="200"/>
      <c r="H1821" s="126"/>
      <c r="I1821" s="126"/>
      <c r="J1821" s="198"/>
      <c r="K1821" s="126"/>
      <c r="L1821" s="126"/>
      <c r="M1821" s="126"/>
      <c r="N1821" s="126"/>
      <c r="O1821" s="126"/>
      <c r="P1821" s="126"/>
      <c r="Q1821" s="138"/>
      <c r="R1821" s="138"/>
      <c r="S1821" s="138"/>
      <c r="T1821" s="138"/>
      <c r="U1821" s="138"/>
      <c r="V1821" s="138"/>
      <c r="W1821" s="138"/>
      <c r="X1821" s="138"/>
      <c r="Y1821" s="138"/>
      <c r="Z1821" s="138"/>
      <c r="AA1821" s="138"/>
      <c r="AB1821" s="138"/>
      <c r="AC1821" s="138"/>
      <c r="AD1821" s="138"/>
      <c r="AE1821" s="138"/>
      <c r="AF1821" s="138"/>
      <c r="AG1821" s="138"/>
      <c r="AH1821" s="138"/>
      <c r="AI1821" s="138"/>
      <c r="AJ1821" s="138"/>
    </row>
    <row r="1822" ht="28.5" customHeight="1">
      <c r="A1822" s="197"/>
      <c r="B1822" s="198"/>
      <c r="C1822" s="199"/>
      <c r="D1822" s="198"/>
      <c r="E1822" s="198"/>
      <c r="F1822" s="125"/>
      <c r="G1822" s="200"/>
      <c r="H1822" s="126"/>
      <c r="I1822" s="126"/>
      <c r="J1822" s="198"/>
      <c r="K1822" s="126"/>
      <c r="L1822" s="126"/>
      <c r="M1822" s="126"/>
      <c r="N1822" s="126"/>
      <c r="O1822" s="126"/>
      <c r="P1822" s="126"/>
      <c r="Q1822" s="138"/>
      <c r="R1822" s="138"/>
      <c r="S1822" s="138"/>
      <c r="T1822" s="138"/>
      <c r="U1822" s="138"/>
      <c r="V1822" s="138"/>
      <c r="W1822" s="138"/>
      <c r="X1822" s="138"/>
      <c r="Y1822" s="138"/>
      <c r="Z1822" s="138"/>
      <c r="AA1822" s="138"/>
      <c r="AB1822" s="138"/>
      <c r="AC1822" s="138"/>
      <c r="AD1822" s="138"/>
      <c r="AE1822" s="138"/>
      <c r="AF1822" s="138"/>
      <c r="AG1822" s="138"/>
      <c r="AH1822" s="138"/>
      <c r="AI1822" s="138"/>
      <c r="AJ1822" s="138"/>
    </row>
    <row r="1823" ht="28.5" customHeight="1">
      <c r="A1823" s="197"/>
      <c r="B1823" s="198"/>
      <c r="C1823" s="199"/>
      <c r="D1823" s="198"/>
      <c r="E1823" s="198"/>
      <c r="F1823" s="125"/>
      <c r="G1823" s="200"/>
      <c r="H1823" s="126"/>
      <c r="I1823" s="126"/>
      <c r="J1823" s="198"/>
      <c r="K1823" s="126"/>
      <c r="L1823" s="126"/>
      <c r="M1823" s="126"/>
      <c r="N1823" s="126"/>
      <c r="O1823" s="126"/>
      <c r="P1823" s="126"/>
      <c r="Q1823" s="138"/>
      <c r="R1823" s="138"/>
      <c r="S1823" s="138"/>
      <c r="T1823" s="138"/>
      <c r="U1823" s="138"/>
      <c r="V1823" s="138"/>
      <c r="W1823" s="138"/>
      <c r="X1823" s="138"/>
      <c r="Y1823" s="138"/>
      <c r="Z1823" s="138"/>
      <c r="AA1823" s="138"/>
      <c r="AB1823" s="138"/>
      <c r="AC1823" s="138"/>
      <c r="AD1823" s="138"/>
      <c r="AE1823" s="138"/>
      <c r="AF1823" s="138"/>
      <c r="AG1823" s="138"/>
      <c r="AH1823" s="138"/>
      <c r="AI1823" s="138"/>
      <c r="AJ1823" s="138"/>
    </row>
    <row r="1824" ht="28.5" customHeight="1">
      <c r="A1824" s="197"/>
      <c r="B1824" s="198"/>
      <c r="C1824" s="199"/>
      <c r="D1824" s="198"/>
      <c r="E1824" s="198"/>
      <c r="F1824" s="125"/>
      <c r="G1824" s="200"/>
      <c r="H1824" s="126"/>
      <c r="I1824" s="126"/>
      <c r="J1824" s="198"/>
      <c r="K1824" s="126"/>
      <c r="L1824" s="126"/>
      <c r="M1824" s="126"/>
      <c r="N1824" s="126"/>
      <c r="O1824" s="126"/>
      <c r="P1824" s="126"/>
      <c r="Q1824" s="138"/>
      <c r="R1824" s="138"/>
      <c r="S1824" s="138"/>
      <c r="T1824" s="138"/>
      <c r="U1824" s="138"/>
      <c r="V1824" s="138"/>
      <c r="W1824" s="138"/>
      <c r="X1824" s="138"/>
      <c r="Y1824" s="138"/>
      <c r="Z1824" s="138"/>
      <c r="AA1824" s="138"/>
      <c r="AB1824" s="138"/>
      <c r="AC1824" s="138"/>
      <c r="AD1824" s="138"/>
      <c r="AE1824" s="138"/>
      <c r="AF1824" s="138"/>
      <c r="AG1824" s="138"/>
      <c r="AH1824" s="138"/>
      <c r="AI1824" s="138"/>
      <c r="AJ1824" s="138"/>
    </row>
    <row r="1825" ht="28.5" customHeight="1">
      <c r="A1825" s="197"/>
      <c r="B1825" s="198"/>
      <c r="C1825" s="199"/>
      <c r="D1825" s="198"/>
      <c r="E1825" s="198"/>
      <c r="F1825" s="125"/>
      <c r="G1825" s="200"/>
      <c r="H1825" s="126"/>
      <c r="I1825" s="126"/>
      <c r="J1825" s="198"/>
      <c r="K1825" s="126"/>
      <c r="L1825" s="126"/>
      <c r="M1825" s="126"/>
      <c r="N1825" s="126"/>
      <c r="O1825" s="126"/>
      <c r="P1825" s="126"/>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row>
    <row r="1826" ht="28.5" customHeight="1">
      <c r="A1826" s="197"/>
      <c r="B1826" s="198"/>
      <c r="C1826" s="199"/>
      <c r="D1826" s="198"/>
      <c r="E1826" s="198"/>
      <c r="F1826" s="125"/>
      <c r="G1826" s="200"/>
      <c r="H1826" s="126"/>
      <c r="I1826" s="126"/>
      <c r="J1826" s="198"/>
      <c r="K1826" s="126"/>
      <c r="L1826" s="126"/>
      <c r="M1826" s="126"/>
      <c r="N1826" s="126"/>
      <c r="O1826" s="126"/>
      <c r="P1826" s="126"/>
      <c r="Q1826" s="138"/>
      <c r="R1826" s="138"/>
      <c r="S1826" s="138"/>
      <c r="T1826" s="138"/>
      <c r="U1826" s="138"/>
      <c r="V1826" s="138"/>
      <c r="W1826" s="138"/>
      <c r="X1826" s="138"/>
      <c r="Y1826" s="138"/>
      <c r="Z1826" s="138"/>
      <c r="AA1826" s="138"/>
      <c r="AB1826" s="138"/>
      <c r="AC1826" s="138"/>
      <c r="AD1826" s="138"/>
      <c r="AE1826" s="138"/>
      <c r="AF1826" s="138"/>
      <c r="AG1826" s="138"/>
      <c r="AH1826" s="138"/>
      <c r="AI1826" s="138"/>
      <c r="AJ1826" s="138"/>
    </row>
    <row r="1827" ht="28.5" customHeight="1">
      <c r="A1827" s="197"/>
      <c r="B1827" s="198"/>
      <c r="C1827" s="199"/>
      <c r="D1827" s="198"/>
      <c r="E1827" s="198"/>
      <c r="F1827" s="125"/>
      <c r="G1827" s="200"/>
      <c r="H1827" s="126"/>
      <c r="I1827" s="126"/>
      <c r="J1827" s="198"/>
      <c r="K1827" s="126"/>
      <c r="L1827" s="126"/>
      <c r="M1827" s="126"/>
      <c r="N1827" s="126"/>
      <c r="O1827" s="126"/>
      <c r="P1827" s="126"/>
      <c r="Q1827" s="138"/>
      <c r="R1827" s="138"/>
      <c r="S1827" s="138"/>
      <c r="T1827" s="138"/>
      <c r="U1827" s="138"/>
      <c r="V1827" s="138"/>
      <c r="W1827" s="138"/>
      <c r="X1827" s="138"/>
      <c r="Y1827" s="138"/>
      <c r="Z1827" s="138"/>
      <c r="AA1827" s="138"/>
      <c r="AB1827" s="138"/>
      <c r="AC1827" s="138"/>
      <c r="AD1827" s="138"/>
      <c r="AE1827" s="138"/>
      <c r="AF1827" s="138"/>
      <c r="AG1827" s="138"/>
      <c r="AH1827" s="138"/>
      <c r="AI1827" s="138"/>
      <c r="AJ1827" s="138"/>
    </row>
    <row r="1828" ht="28.5" customHeight="1">
      <c r="A1828" s="197"/>
      <c r="B1828" s="198"/>
      <c r="C1828" s="199"/>
      <c r="D1828" s="198"/>
      <c r="E1828" s="198"/>
      <c r="F1828" s="125"/>
      <c r="G1828" s="200"/>
      <c r="H1828" s="126"/>
      <c r="I1828" s="126"/>
      <c r="J1828" s="198"/>
      <c r="K1828" s="126"/>
      <c r="L1828" s="126"/>
      <c r="M1828" s="126"/>
      <c r="N1828" s="126"/>
      <c r="O1828" s="126"/>
      <c r="P1828" s="126"/>
      <c r="Q1828" s="138"/>
      <c r="R1828" s="138"/>
      <c r="S1828" s="138"/>
      <c r="T1828" s="138"/>
      <c r="U1828" s="138"/>
      <c r="V1828" s="138"/>
      <c r="W1828" s="138"/>
      <c r="X1828" s="138"/>
      <c r="Y1828" s="138"/>
      <c r="Z1828" s="138"/>
      <c r="AA1828" s="138"/>
      <c r="AB1828" s="138"/>
      <c r="AC1828" s="138"/>
      <c r="AD1828" s="138"/>
      <c r="AE1828" s="138"/>
      <c r="AF1828" s="138"/>
      <c r="AG1828" s="138"/>
      <c r="AH1828" s="138"/>
      <c r="AI1828" s="138"/>
      <c r="AJ1828" s="138"/>
    </row>
    <row r="1829" ht="28.5" customHeight="1">
      <c r="A1829" s="197"/>
      <c r="B1829" s="198"/>
      <c r="C1829" s="199"/>
      <c r="D1829" s="198"/>
      <c r="E1829" s="198"/>
      <c r="F1829" s="125"/>
      <c r="G1829" s="200"/>
      <c r="H1829" s="126"/>
      <c r="I1829" s="126"/>
      <c r="J1829" s="198"/>
      <c r="K1829" s="126"/>
      <c r="L1829" s="126"/>
      <c r="M1829" s="126"/>
      <c r="N1829" s="126"/>
      <c r="O1829" s="126"/>
      <c r="P1829" s="126"/>
      <c r="Q1829" s="138"/>
      <c r="R1829" s="138"/>
      <c r="S1829" s="138"/>
      <c r="T1829" s="138"/>
      <c r="U1829" s="138"/>
      <c r="V1829" s="138"/>
      <c r="W1829" s="138"/>
      <c r="X1829" s="138"/>
      <c r="Y1829" s="138"/>
      <c r="Z1829" s="138"/>
      <c r="AA1829" s="138"/>
      <c r="AB1829" s="138"/>
      <c r="AC1829" s="138"/>
      <c r="AD1829" s="138"/>
      <c r="AE1829" s="138"/>
      <c r="AF1829" s="138"/>
      <c r="AG1829" s="138"/>
      <c r="AH1829" s="138"/>
      <c r="AI1829" s="138"/>
      <c r="AJ1829" s="138"/>
    </row>
    <row r="1830" ht="28.5" customHeight="1">
      <c r="A1830" s="197"/>
      <c r="B1830" s="198"/>
      <c r="C1830" s="199"/>
      <c r="D1830" s="198"/>
      <c r="E1830" s="198"/>
      <c r="F1830" s="125"/>
      <c r="G1830" s="200"/>
      <c r="H1830" s="126"/>
      <c r="I1830" s="126"/>
      <c r="J1830" s="198"/>
      <c r="K1830" s="126"/>
      <c r="L1830" s="126"/>
      <c r="M1830" s="126"/>
      <c r="N1830" s="126"/>
      <c r="O1830" s="126"/>
      <c r="P1830" s="126"/>
      <c r="Q1830" s="138"/>
      <c r="R1830" s="138"/>
      <c r="S1830" s="138"/>
      <c r="T1830" s="138"/>
      <c r="U1830" s="138"/>
      <c r="V1830" s="138"/>
      <c r="W1830" s="138"/>
      <c r="X1830" s="138"/>
      <c r="Y1830" s="138"/>
      <c r="Z1830" s="138"/>
      <c r="AA1830" s="138"/>
      <c r="AB1830" s="138"/>
      <c r="AC1830" s="138"/>
      <c r="AD1830" s="138"/>
      <c r="AE1830" s="138"/>
      <c r="AF1830" s="138"/>
      <c r="AG1830" s="138"/>
      <c r="AH1830" s="138"/>
      <c r="AI1830" s="138"/>
      <c r="AJ1830" s="138"/>
    </row>
    <row r="1831" ht="28.5" customHeight="1">
      <c r="A1831" s="197"/>
      <c r="B1831" s="198"/>
      <c r="C1831" s="199"/>
      <c r="D1831" s="198"/>
      <c r="E1831" s="198"/>
      <c r="F1831" s="125"/>
      <c r="G1831" s="200"/>
      <c r="H1831" s="126"/>
      <c r="I1831" s="126"/>
      <c r="J1831" s="198"/>
      <c r="K1831" s="126"/>
      <c r="L1831" s="126"/>
      <c r="M1831" s="126"/>
      <c r="N1831" s="126"/>
      <c r="O1831" s="126"/>
      <c r="P1831" s="126"/>
      <c r="Q1831" s="138"/>
      <c r="R1831" s="138"/>
      <c r="S1831" s="138"/>
      <c r="T1831" s="138"/>
      <c r="U1831" s="138"/>
      <c r="V1831" s="138"/>
      <c r="W1831" s="138"/>
      <c r="X1831" s="138"/>
      <c r="Y1831" s="138"/>
      <c r="Z1831" s="138"/>
      <c r="AA1831" s="138"/>
      <c r="AB1831" s="138"/>
      <c r="AC1831" s="138"/>
      <c r="AD1831" s="138"/>
      <c r="AE1831" s="138"/>
      <c r="AF1831" s="138"/>
      <c r="AG1831" s="138"/>
      <c r="AH1831" s="138"/>
      <c r="AI1831" s="138"/>
      <c r="AJ1831" s="138"/>
    </row>
    <row r="1832" ht="28.5" customHeight="1">
      <c r="A1832" s="197"/>
      <c r="B1832" s="198"/>
      <c r="C1832" s="199"/>
      <c r="D1832" s="198"/>
      <c r="E1832" s="198"/>
      <c r="F1832" s="125"/>
      <c r="G1832" s="200"/>
      <c r="H1832" s="126"/>
      <c r="I1832" s="126"/>
      <c r="J1832" s="198"/>
      <c r="K1832" s="126"/>
      <c r="L1832" s="126"/>
      <c r="M1832" s="126"/>
      <c r="N1832" s="126"/>
      <c r="O1832" s="126"/>
      <c r="P1832" s="126"/>
      <c r="Q1832" s="138"/>
      <c r="R1832" s="138"/>
      <c r="S1832" s="138"/>
      <c r="T1832" s="138"/>
      <c r="U1832" s="138"/>
      <c r="V1832" s="138"/>
      <c r="W1832" s="138"/>
      <c r="X1832" s="138"/>
      <c r="Y1832" s="138"/>
      <c r="Z1832" s="138"/>
      <c r="AA1832" s="138"/>
      <c r="AB1832" s="138"/>
      <c r="AC1832" s="138"/>
      <c r="AD1832" s="138"/>
      <c r="AE1832" s="138"/>
      <c r="AF1832" s="138"/>
      <c r="AG1832" s="138"/>
      <c r="AH1832" s="138"/>
      <c r="AI1832" s="138"/>
      <c r="AJ1832" s="138"/>
    </row>
    <row r="1833" ht="28.5" customHeight="1">
      <c r="A1833" s="197"/>
      <c r="B1833" s="198"/>
      <c r="C1833" s="199"/>
      <c r="D1833" s="198"/>
      <c r="E1833" s="198"/>
      <c r="F1833" s="125"/>
      <c r="G1833" s="200"/>
      <c r="H1833" s="126"/>
      <c r="I1833" s="126"/>
      <c r="J1833" s="198"/>
      <c r="K1833" s="126"/>
      <c r="L1833" s="126"/>
      <c r="M1833" s="126"/>
      <c r="N1833" s="126"/>
      <c r="O1833" s="126"/>
      <c r="P1833" s="126"/>
      <c r="Q1833" s="138"/>
      <c r="R1833" s="138"/>
      <c r="S1833" s="138"/>
      <c r="T1833" s="138"/>
      <c r="U1833" s="138"/>
      <c r="V1833" s="138"/>
      <c r="W1833" s="138"/>
      <c r="X1833" s="138"/>
      <c r="Y1833" s="138"/>
      <c r="Z1833" s="138"/>
      <c r="AA1833" s="138"/>
      <c r="AB1833" s="138"/>
      <c r="AC1833" s="138"/>
      <c r="AD1833" s="138"/>
      <c r="AE1833" s="138"/>
      <c r="AF1833" s="138"/>
      <c r="AG1833" s="138"/>
      <c r="AH1833" s="138"/>
      <c r="AI1833" s="138"/>
      <c r="AJ1833" s="138"/>
    </row>
    <row r="1834" ht="28.5" customHeight="1">
      <c r="A1834" s="197"/>
      <c r="B1834" s="198"/>
      <c r="C1834" s="199"/>
      <c r="D1834" s="198"/>
      <c r="E1834" s="198"/>
      <c r="F1834" s="125"/>
      <c r="G1834" s="200"/>
      <c r="H1834" s="126"/>
      <c r="I1834" s="126"/>
      <c r="J1834" s="198"/>
      <c r="K1834" s="126"/>
      <c r="L1834" s="126"/>
      <c r="M1834" s="126"/>
      <c r="N1834" s="126"/>
      <c r="O1834" s="126"/>
      <c r="P1834" s="126"/>
      <c r="Q1834" s="138"/>
      <c r="R1834" s="138"/>
      <c r="S1834" s="138"/>
      <c r="T1834" s="138"/>
      <c r="U1834" s="138"/>
      <c r="V1834" s="138"/>
      <c r="W1834" s="138"/>
      <c r="X1834" s="138"/>
      <c r="Y1834" s="138"/>
      <c r="Z1834" s="138"/>
      <c r="AA1834" s="138"/>
      <c r="AB1834" s="138"/>
      <c r="AC1834" s="138"/>
      <c r="AD1834" s="138"/>
      <c r="AE1834" s="138"/>
      <c r="AF1834" s="138"/>
      <c r="AG1834" s="138"/>
      <c r="AH1834" s="138"/>
      <c r="AI1834" s="138"/>
      <c r="AJ1834" s="138"/>
    </row>
    <row r="1835" ht="28.5" customHeight="1">
      <c r="A1835" s="197"/>
      <c r="B1835" s="198"/>
      <c r="C1835" s="199"/>
      <c r="D1835" s="198"/>
      <c r="E1835" s="198"/>
      <c r="F1835" s="125"/>
      <c r="G1835" s="200"/>
      <c r="H1835" s="126"/>
      <c r="I1835" s="126"/>
      <c r="J1835" s="198"/>
      <c r="K1835" s="126"/>
      <c r="L1835" s="126"/>
      <c r="M1835" s="126"/>
      <c r="N1835" s="126"/>
      <c r="O1835" s="126"/>
      <c r="P1835" s="126"/>
      <c r="Q1835" s="138"/>
      <c r="R1835" s="138"/>
      <c r="S1835" s="138"/>
      <c r="T1835" s="138"/>
      <c r="U1835" s="138"/>
      <c r="V1835" s="138"/>
      <c r="W1835" s="138"/>
      <c r="X1835" s="138"/>
      <c r="Y1835" s="138"/>
      <c r="Z1835" s="138"/>
      <c r="AA1835" s="138"/>
      <c r="AB1835" s="138"/>
      <c r="AC1835" s="138"/>
      <c r="AD1835" s="138"/>
      <c r="AE1835" s="138"/>
      <c r="AF1835" s="138"/>
      <c r="AG1835" s="138"/>
      <c r="AH1835" s="138"/>
      <c r="AI1835" s="138"/>
      <c r="AJ1835" s="138"/>
    </row>
    <row r="1836" ht="28.5" customHeight="1">
      <c r="A1836" s="197"/>
      <c r="B1836" s="198"/>
      <c r="C1836" s="199"/>
      <c r="D1836" s="198"/>
      <c r="E1836" s="198"/>
      <c r="F1836" s="125"/>
      <c r="G1836" s="200"/>
      <c r="H1836" s="126"/>
      <c r="I1836" s="126"/>
      <c r="J1836" s="198"/>
      <c r="K1836" s="126"/>
      <c r="L1836" s="126"/>
      <c r="M1836" s="126"/>
      <c r="N1836" s="126"/>
      <c r="O1836" s="126"/>
      <c r="P1836" s="126"/>
      <c r="Q1836" s="138"/>
      <c r="R1836" s="138"/>
      <c r="S1836" s="138"/>
      <c r="T1836" s="138"/>
      <c r="U1836" s="138"/>
      <c r="V1836" s="138"/>
      <c r="W1836" s="138"/>
      <c r="X1836" s="138"/>
      <c r="Y1836" s="138"/>
      <c r="Z1836" s="138"/>
      <c r="AA1836" s="138"/>
      <c r="AB1836" s="138"/>
      <c r="AC1836" s="138"/>
      <c r="AD1836" s="138"/>
      <c r="AE1836" s="138"/>
      <c r="AF1836" s="138"/>
      <c r="AG1836" s="138"/>
      <c r="AH1836" s="138"/>
      <c r="AI1836" s="138"/>
      <c r="AJ1836" s="138"/>
    </row>
    <row r="1837" ht="28.5" customHeight="1">
      <c r="A1837" s="197"/>
      <c r="B1837" s="198"/>
      <c r="C1837" s="199"/>
      <c r="D1837" s="198"/>
      <c r="E1837" s="198"/>
      <c r="F1837" s="125"/>
      <c r="G1837" s="200"/>
      <c r="H1837" s="126"/>
      <c r="I1837" s="126"/>
      <c r="J1837" s="198"/>
      <c r="K1837" s="126"/>
      <c r="L1837" s="126"/>
      <c r="M1837" s="126"/>
      <c r="N1837" s="126"/>
      <c r="O1837" s="126"/>
      <c r="P1837" s="126"/>
      <c r="Q1837" s="138"/>
      <c r="R1837" s="138"/>
      <c r="S1837" s="138"/>
      <c r="T1837" s="138"/>
      <c r="U1837" s="138"/>
      <c r="V1837" s="138"/>
      <c r="W1837" s="138"/>
      <c r="X1837" s="138"/>
      <c r="Y1837" s="138"/>
      <c r="Z1837" s="138"/>
      <c r="AA1837" s="138"/>
      <c r="AB1837" s="138"/>
      <c r="AC1837" s="138"/>
      <c r="AD1837" s="138"/>
      <c r="AE1837" s="138"/>
      <c r="AF1837" s="138"/>
      <c r="AG1837" s="138"/>
      <c r="AH1837" s="138"/>
      <c r="AI1837" s="138"/>
      <c r="AJ1837" s="138"/>
    </row>
    <row r="1838" ht="28.5" customHeight="1">
      <c r="A1838" s="197"/>
      <c r="B1838" s="198"/>
      <c r="C1838" s="199"/>
      <c r="D1838" s="198"/>
      <c r="E1838" s="198"/>
      <c r="F1838" s="125"/>
      <c r="G1838" s="200"/>
      <c r="H1838" s="126"/>
      <c r="I1838" s="126"/>
      <c r="J1838" s="198"/>
      <c r="K1838" s="126"/>
      <c r="L1838" s="126"/>
      <c r="M1838" s="126"/>
      <c r="N1838" s="126"/>
      <c r="O1838" s="126"/>
      <c r="P1838" s="126"/>
      <c r="Q1838" s="138"/>
      <c r="R1838" s="138"/>
      <c r="S1838" s="138"/>
      <c r="T1838" s="138"/>
      <c r="U1838" s="138"/>
      <c r="V1838" s="138"/>
      <c r="W1838" s="138"/>
      <c r="X1838" s="138"/>
      <c r="Y1838" s="138"/>
      <c r="Z1838" s="138"/>
      <c r="AA1838" s="138"/>
      <c r="AB1838" s="138"/>
      <c r="AC1838" s="138"/>
      <c r="AD1838" s="138"/>
      <c r="AE1838" s="138"/>
      <c r="AF1838" s="138"/>
      <c r="AG1838" s="138"/>
      <c r="AH1838" s="138"/>
      <c r="AI1838" s="138"/>
      <c r="AJ1838" s="138"/>
    </row>
    <row r="1839" ht="28.5" customHeight="1">
      <c r="A1839" s="197"/>
      <c r="B1839" s="198"/>
      <c r="C1839" s="199"/>
      <c r="D1839" s="198"/>
      <c r="E1839" s="198"/>
      <c r="F1839" s="125"/>
      <c r="G1839" s="200"/>
      <c r="H1839" s="126"/>
      <c r="I1839" s="126"/>
      <c r="J1839" s="198"/>
      <c r="K1839" s="126"/>
      <c r="L1839" s="126"/>
      <c r="M1839" s="126"/>
      <c r="N1839" s="126"/>
      <c r="O1839" s="126"/>
      <c r="P1839" s="126"/>
      <c r="Q1839" s="138"/>
      <c r="R1839" s="138"/>
      <c r="S1839" s="138"/>
      <c r="T1839" s="138"/>
      <c r="U1839" s="138"/>
      <c r="V1839" s="138"/>
      <c r="W1839" s="138"/>
      <c r="X1839" s="138"/>
      <c r="Y1839" s="138"/>
      <c r="Z1839" s="138"/>
      <c r="AA1839" s="138"/>
      <c r="AB1839" s="138"/>
      <c r="AC1839" s="138"/>
      <c r="AD1839" s="138"/>
      <c r="AE1839" s="138"/>
      <c r="AF1839" s="138"/>
      <c r="AG1839" s="138"/>
      <c r="AH1839" s="138"/>
      <c r="AI1839" s="138"/>
      <c r="AJ1839" s="138"/>
    </row>
    <row r="1840" ht="28.5" customHeight="1">
      <c r="A1840" s="197"/>
      <c r="B1840" s="198"/>
      <c r="C1840" s="199"/>
      <c r="D1840" s="198"/>
      <c r="E1840" s="198"/>
      <c r="F1840" s="125"/>
      <c r="G1840" s="200"/>
      <c r="H1840" s="126"/>
      <c r="I1840" s="126"/>
      <c r="J1840" s="198"/>
      <c r="K1840" s="126"/>
      <c r="L1840" s="126"/>
      <c r="M1840" s="126"/>
      <c r="N1840" s="126"/>
      <c r="O1840" s="126"/>
      <c r="P1840" s="126"/>
      <c r="Q1840" s="138"/>
      <c r="R1840" s="138"/>
      <c r="S1840" s="138"/>
      <c r="T1840" s="138"/>
      <c r="U1840" s="138"/>
      <c r="V1840" s="138"/>
      <c r="W1840" s="138"/>
      <c r="X1840" s="138"/>
      <c r="Y1840" s="138"/>
      <c r="Z1840" s="138"/>
      <c r="AA1840" s="138"/>
      <c r="AB1840" s="138"/>
      <c r="AC1840" s="138"/>
      <c r="AD1840" s="138"/>
      <c r="AE1840" s="138"/>
      <c r="AF1840" s="138"/>
      <c r="AG1840" s="138"/>
      <c r="AH1840" s="138"/>
      <c r="AI1840" s="138"/>
      <c r="AJ1840" s="138"/>
    </row>
    <row r="1841" ht="28.5" customHeight="1">
      <c r="A1841" s="197"/>
      <c r="B1841" s="198"/>
      <c r="C1841" s="199"/>
      <c r="D1841" s="198"/>
      <c r="E1841" s="198"/>
      <c r="F1841" s="125"/>
      <c r="G1841" s="200"/>
      <c r="H1841" s="126"/>
      <c r="I1841" s="126"/>
      <c r="J1841" s="198"/>
      <c r="K1841" s="126"/>
      <c r="L1841" s="126"/>
      <c r="M1841" s="126"/>
      <c r="N1841" s="126"/>
      <c r="O1841" s="126"/>
      <c r="P1841" s="126"/>
      <c r="Q1841" s="138"/>
      <c r="R1841" s="138"/>
      <c r="S1841" s="138"/>
      <c r="T1841" s="138"/>
      <c r="U1841" s="138"/>
      <c r="V1841" s="138"/>
      <c r="W1841" s="138"/>
      <c r="X1841" s="138"/>
      <c r="Y1841" s="138"/>
      <c r="Z1841" s="138"/>
      <c r="AA1841" s="138"/>
      <c r="AB1841" s="138"/>
      <c r="AC1841" s="138"/>
      <c r="AD1841" s="138"/>
      <c r="AE1841" s="138"/>
      <c r="AF1841" s="138"/>
      <c r="AG1841" s="138"/>
      <c r="AH1841" s="138"/>
      <c r="AI1841" s="138"/>
      <c r="AJ1841" s="138"/>
    </row>
    <row r="1842" ht="28.5" customHeight="1">
      <c r="A1842" s="197"/>
      <c r="B1842" s="198"/>
      <c r="C1842" s="199"/>
      <c r="D1842" s="198"/>
      <c r="E1842" s="198"/>
      <c r="F1842" s="125"/>
      <c r="G1842" s="200"/>
      <c r="H1842" s="126"/>
      <c r="I1842" s="126"/>
      <c r="J1842" s="198"/>
      <c r="K1842" s="126"/>
      <c r="L1842" s="126"/>
      <c r="M1842" s="126"/>
      <c r="N1842" s="126"/>
      <c r="O1842" s="126"/>
      <c r="P1842" s="126"/>
      <c r="Q1842" s="138"/>
      <c r="R1842" s="138"/>
      <c r="S1842" s="138"/>
      <c r="T1842" s="138"/>
      <c r="U1842" s="138"/>
      <c r="V1842" s="138"/>
      <c r="W1842" s="138"/>
      <c r="X1842" s="138"/>
      <c r="Y1842" s="138"/>
      <c r="Z1842" s="138"/>
      <c r="AA1842" s="138"/>
      <c r="AB1842" s="138"/>
      <c r="AC1842" s="138"/>
      <c r="AD1842" s="138"/>
      <c r="AE1842" s="138"/>
      <c r="AF1842" s="138"/>
      <c r="AG1842" s="138"/>
      <c r="AH1842" s="138"/>
      <c r="AI1842" s="138"/>
      <c r="AJ1842" s="138"/>
    </row>
    <row r="1843" ht="28.5" customHeight="1">
      <c r="A1843" s="197"/>
      <c r="B1843" s="198"/>
      <c r="C1843" s="199"/>
      <c r="D1843" s="198"/>
      <c r="E1843" s="198"/>
      <c r="F1843" s="125"/>
      <c r="G1843" s="200"/>
      <c r="H1843" s="126"/>
      <c r="I1843" s="126"/>
      <c r="J1843" s="198"/>
      <c r="K1843" s="126"/>
      <c r="L1843" s="126"/>
      <c r="M1843" s="126"/>
      <c r="N1843" s="126"/>
      <c r="O1843" s="126"/>
      <c r="P1843" s="126"/>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row>
    <row r="1844" ht="28.5" customHeight="1">
      <c r="A1844" s="197"/>
      <c r="B1844" s="198"/>
      <c r="C1844" s="199"/>
      <c r="D1844" s="198"/>
      <c r="E1844" s="198"/>
      <c r="F1844" s="125"/>
      <c r="G1844" s="200"/>
      <c r="H1844" s="126"/>
      <c r="I1844" s="126"/>
      <c r="J1844" s="198"/>
      <c r="K1844" s="126"/>
      <c r="L1844" s="126"/>
      <c r="M1844" s="126"/>
      <c r="N1844" s="126"/>
      <c r="O1844" s="126"/>
      <c r="P1844" s="126"/>
      <c r="Q1844" s="138"/>
      <c r="R1844" s="138"/>
      <c r="S1844" s="138"/>
      <c r="T1844" s="138"/>
      <c r="U1844" s="138"/>
      <c r="V1844" s="138"/>
      <c r="W1844" s="138"/>
      <c r="X1844" s="138"/>
      <c r="Y1844" s="138"/>
      <c r="Z1844" s="138"/>
      <c r="AA1844" s="138"/>
      <c r="AB1844" s="138"/>
      <c r="AC1844" s="138"/>
      <c r="AD1844" s="138"/>
      <c r="AE1844" s="138"/>
      <c r="AF1844" s="138"/>
      <c r="AG1844" s="138"/>
      <c r="AH1844" s="138"/>
      <c r="AI1844" s="138"/>
      <c r="AJ1844" s="138"/>
    </row>
    <row r="1845" ht="28.5" customHeight="1">
      <c r="A1845" s="197"/>
      <c r="B1845" s="198"/>
      <c r="C1845" s="199"/>
      <c r="D1845" s="198"/>
      <c r="E1845" s="198"/>
      <c r="F1845" s="125"/>
      <c r="G1845" s="200"/>
      <c r="H1845" s="126"/>
      <c r="I1845" s="126"/>
      <c r="J1845" s="198"/>
      <c r="K1845" s="126"/>
      <c r="L1845" s="126"/>
      <c r="M1845" s="126"/>
      <c r="N1845" s="126"/>
      <c r="O1845" s="126"/>
      <c r="P1845" s="126"/>
      <c r="Q1845" s="138"/>
      <c r="R1845" s="138"/>
      <c r="S1845" s="138"/>
      <c r="T1845" s="138"/>
      <c r="U1845" s="138"/>
      <c r="V1845" s="138"/>
      <c r="W1845" s="138"/>
      <c r="X1845" s="138"/>
      <c r="Y1845" s="138"/>
      <c r="Z1845" s="138"/>
      <c r="AA1845" s="138"/>
      <c r="AB1845" s="138"/>
      <c r="AC1845" s="138"/>
      <c r="AD1845" s="138"/>
      <c r="AE1845" s="138"/>
      <c r="AF1845" s="138"/>
      <c r="AG1845" s="138"/>
      <c r="AH1845" s="138"/>
      <c r="AI1845" s="138"/>
      <c r="AJ1845" s="138"/>
    </row>
    <row r="1846" ht="28.5" customHeight="1">
      <c r="A1846" s="197"/>
      <c r="B1846" s="198"/>
      <c r="C1846" s="199"/>
      <c r="D1846" s="198"/>
      <c r="E1846" s="198"/>
      <c r="F1846" s="125"/>
      <c r="G1846" s="200"/>
      <c r="H1846" s="126"/>
      <c r="I1846" s="126"/>
      <c r="J1846" s="198"/>
      <c r="K1846" s="126"/>
      <c r="L1846" s="126"/>
      <c r="M1846" s="126"/>
      <c r="N1846" s="126"/>
      <c r="O1846" s="126"/>
      <c r="P1846" s="126"/>
      <c r="Q1846" s="138"/>
      <c r="R1846" s="138"/>
      <c r="S1846" s="138"/>
      <c r="T1846" s="138"/>
      <c r="U1846" s="138"/>
      <c r="V1846" s="138"/>
      <c r="W1846" s="138"/>
      <c r="X1846" s="138"/>
      <c r="Y1846" s="138"/>
      <c r="Z1846" s="138"/>
      <c r="AA1846" s="138"/>
      <c r="AB1846" s="138"/>
      <c r="AC1846" s="138"/>
      <c r="AD1846" s="138"/>
      <c r="AE1846" s="138"/>
      <c r="AF1846" s="138"/>
      <c r="AG1846" s="138"/>
      <c r="AH1846" s="138"/>
      <c r="AI1846" s="138"/>
      <c r="AJ1846" s="138"/>
    </row>
    <row r="1847" ht="28.5" customHeight="1">
      <c r="A1847" s="197"/>
      <c r="B1847" s="198"/>
      <c r="C1847" s="199"/>
      <c r="D1847" s="198"/>
      <c r="E1847" s="198"/>
      <c r="F1847" s="125"/>
      <c r="G1847" s="200"/>
      <c r="H1847" s="126"/>
      <c r="I1847" s="126"/>
      <c r="J1847" s="198"/>
      <c r="K1847" s="126"/>
      <c r="L1847" s="126"/>
      <c r="M1847" s="126"/>
      <c r="N1847" s="126"/>
      <c r="O1847" s="126"/>
      <c r="P1847" s="126"/>
      <c r="Q1847" s="138"/>
      <c r="R1847" s="138"/>
      <c r="S1847" s="138"/>
      <c r="T1847" s="138"/>
      <c r="U1847" s="138"/>
      <c r="V1847" s="138"/>
      <c r="W1847" s="138"/>
      <c r="X1847" s="138"/>
      <c r="Y1847" s="138"/>
      <c r="Z1847" s="138"/>
      <c r="AA1847" s="138"/>
      <c r="AB1847" s="138"/>
      <c r="AC1847" s="138"/>
      <c r="AD1847" s="138"/>
      <c r="AE1847" s="138"/>
      <c r="AF1847" s="138"/>
      <c r="AG1847" s="138"/>
      <c r="AH1847" s="138"/>
      <c r="AI1847" s="138"/>
      <c r="AJ1847" s="138"/>
    </row>
    <row r="1848" ht="28.5" customHeight="1">
      <c r="A1848" s="197"/>
      <c r="B1848" s="198"/>
      <c r="C1848" s="199"/>
      <c r="D1848" s="198"/>
      <c r="E1848" s="198"/>
      <c r="F1848" s="125"/>
      <c r="G1848" s="200"/>
      <c r="H1848" s="126"/>
      <c r="I1848" s="126"/>
      <c r="J1848" s="198"/>
      <c r="K1848" s="126"/>
      <c r="L1848" s="126"/>
      <c r="M1848" s="126"/>
      <c r="N1848" s="126"/>
      <c r="O1848" s="126"/>
      <c r="P1848" s="126"/>
      <c r="Q1848" s="138"/>
      <c r="R1848" s="138"/>
      <c r="S1848" s="138"/>
      <c r="T1848" s="138"/>
      <c r="U1848" s="138"/>
      <c r="V1848" s="138"/>
      <c r="W1848" s="138"/>
      <c r="X1848" s="138"/>
      <c r="Y1848" s="138"/>
      <c r="Z1848" s="138"/>
      <c r="AA1848" s="138"/>
      <c r="AB1848" s="138"/>
      <c r="AC1848" s="138"/>
      <c r="AD1848" s="138"/>
      <c r="AE1848" s="138"/>
      <c r="AF1848" s="138"/>
      <c r="AG1848" s="138"/>
      <c r="AH1848" s="138"/>
      <c r="AI1848" s="138"/>
      <c r="AJ1848" s="138"/>
    </row>
    <row r="1849" ht="28.5" customHeight="1">
      <c r="A1849" s="197"/>
      <c r="B1849" s="198"/>
      <c r="C1849" s="199"/>
      <c r="D1849" s="198"/>
      <c r="E1849" s="198"/>
      <c r="F1849" s="125"/>
      <c r="G1849" s="200"/>
      <c r="H1849" s="126"/>
      <c r="I1849" s="126"/>
      <c r="J1849" s="198"/>
      <c r="K1849" s="126"/>
      <c r="L1849" s="126"/>
      <c r="M1849" s="126"/>
      <c r="N1849" s="126"/>
      <c r="O1849" s="126"/>
      <c r="P1849" s="126"/>
      <c r="Q1849" s="138"/>
      <c r="R1849" s="138"/>
      <c r="S1849" s="138"/>
      <c r="T1849" s="138"/>
      <c r="U1849" s="138"/>
      <c r="V1849" s="138"/>
      <c r="W1849" s="138"/>
      <c r="X1849" s="138"/>
      <c r="Y1849" s="138"/>
      <c r="Z1849" s="138"/>
      <c r="AA1849" s="138"/>
      <c r="AB1849" s="138"/>
      <c r="AC1849" s="138"/>
      <c r="AD1849" s="138"/>
      <c r="AE1849" s="138"/>
      <c r="AF1849" s="138"/>
      <c r="AG1849" s="138"/>
      <c r="AH1849" s="138"/>
      <c r="AI1849" s="138"/>
      <c r="AJ1849" s="138"/>
    </row>
    <row r="1850" ht="28.5" customHeight="1">
      <c r="A1850" s="197"/>
      <c r="B1850" s="198"/>
      <c r="C1850" s="199"/>
      <c r="D1850" s="198"/>
      <c r="E1850" s="198"/>
      <c r="F1850" s="125"/>
      <c r="G1850" s="200"/>
      <c r="H1850" s="126"/>
      <c r="I1850" s="126"/>
      <c r="J1850" s="198"/>
      <c r="K1850" s="126"/>
      <c r="L1850" s="126"/>
      <c r="M1850" s="126"/>
      <c r="N1850" s="126"/>
      <c r="O1850" s="126"/>
      <c r="P1850" s="126"/>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row>
    <row r="1851" ht="28.5" customHeight="1">
      <c r="A1851" s="197"/>
      <c r="B1851" s="198"/>
      <c r="C1851" s="199"/>
      <c r="D1851" s="198"/>
      <c r="E1851" s="198"/>
      <c r="F1851" s="125"/>
      <c r="G1851" s="200"/>
      <c r="H1851" s="126"/>
      <c r="I1851" s="126"/>
      <c r="J1851" s="198"/>
      <c r="K1851" s="126"/>
      <c r="L1851" s="126"/>
      <c r="M1851" s="126"/>
      <c r="N1851" s="126"/>
      <c r="O1851" s="126"/>
      <c r="P1851" s="126"/>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row>
    <row r="1852" ht="28.5" customHeight="1">
      <c r="A1852" s="197"/>
      <c r="B1852" s="198"/>
      <c r="C1852" s="199"/>
      <c r="D1852" s="198"/>
      <c r="E1852" s="198"/>
      <c r="F1852" s="125"/>
      <c r="G1852" s="200"/>
      <c r="H1852" s="126"/>
      <c r="I1852" s="126"/>
      <c r="J1852" s="198"/>
      <c r="K1852" s="126"/>
      <c r="L1852" s="126"/>
      <c r="M1852" s="126"/>
      <c r="N1852" s="126"/>
      <c r="O1852" s="126"/>
      <c r="P1852" s="126"/>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row>
    <row r="1853" ht="28.5" customHeight="1">
      <c r="A1853" s="197"/>
      <c r="B1853" s="198"/>
      <c r="C1853" s="199"/>
      <c r="D1853" s="198"/>
      <c r="E1853" s="198"/>
      <c r="F1853" s="125"/>
      <c r="G1853" s="200"/>
      <c r="H1853" s="126"/>
      <c r="I1853" s="126"/>
      <c r="J1853" s="198"/>
      <c r="K1853" s="126"/>
      <c r="L1853" s="126"/>
      <c r="M1853" s="126"/>
      <c r="N1853" s="126"/>
      <c r="O1853" s="126"/>
      <c r="P1853" s="126"/>
      <c r="Q1853" s="138"/>
      <c r="R1853" s="138"/>
      <c r="S1853" s="138"/>
      <c r="T1853" s="138"/>
      <c r="U1853" s="138"/>
      <c r="V1853" s="138"/>
      <c r="W1853" s="138"/>
      <c r="X1853" s="138"/>
      <c r="Y1853" s="138"/>
      <c r="Z1853" s="138"/>
      <c r="AA1853" s="138"/>
      <c r="AB1853" s="138"/>
      <c r="AC1853" s="138"/>
      <c r="AD1853" s="138"/>
      <c r="AE1853" s="138"/>
      <c r="AF1853" s="138"/>
      <c r="AG1853" s="138"/>
      <c r="AH1853" s="138"/>
      <c r="AI1853" s="138"/>
      <c r="AJ1853" s="138"/>
    </row>
    <row r="1854" ht="28.5" customHeight="1">
      <c r="A1854" s="197"/>
      <c r="B1854" s="198"/>
      <c r="C1854" s="199"/>
      <c r="D1854" s="198"/>
      <c r="E1854" s="198"/>
      <c r="F1854" s="125"/>
      <c r="G1854" s="200"/>
      <c r="H1854" s="126"/>
      <c r="I1854" s="126"/>
      <c r="J1854" s="198"/>
      <c r="K1854" s="126"/>
      <c r="L1854" s="126"/>
      <c r="M1854" s="126"/>
      <c r="N1854" s="126"/>
      <c r="O1854" s="126"/>
      <c r="P1854" s="126"/>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row>
    <row r="1855" ht="28.5" customHeight="1">
      <c r="A1855" s="197"/>
      <c r="B1855" s="198"/>
      <c r="C1855" s="199"/>
      <c r="D1855" s="198"/>
      <c r="E1855" s="198"/>
      <c r="F1855" s="125"/>
      <c r="G1855" s="200"/>
      <c r="H1855" s="126"/>
      <c r="I1855" s="126"/>
      <c r="J1855" s="198"/>
      <c r="K1855" s="126"/>
      <c r="L1855" s="126"/>
      <c r="M1855" s="126"/>
      <c r="N1855" s="126"/>
      <c r="O1855" s="126"/>
      <c r="P1855" s="126"/>
      <c r="Q1855" s="138"/>
      <c r="R1855" s="138"/>
      <c r="S1855" s="138"/>
      <c r="T1855" s="138"/>
      <c r="U1855" s="138"/>
      <c r="V1855" s="138"/>
      <c r="W1855" s="138"/>
      <c r="X1855" s="138"/>
      <c r="Y1855" s="138"/>
      <c r="Z1855" s="138"/>
      <c r="AA1855" s="138"/>
      <c r="AB1855" s="138"/>
      <c r="AC1855" s="138"/>
      <c r="AD1855" s="138"/>
      <c r="AE1855" s="138"/>
      <c r="AF1855" s="138"/>
      <c r="AG1855" s="138"/>
      <c r="AH1855" s="138"/>
      <c r="AI1855" s="138"/>
      <c r="AJ1855" s="138"/>
    </row>
    <row r="1856" ht="28.5" customHeight="1">
      <c r="A1856" s="197"/>
      <c r="B1856" s="198"/>
      <c r="C1856" s="199"/>
      <c r="D1856" s="198"/>
      <c r="E1856" s="198"/>
      <c r="F1856" s="125"/>
      <c r="G1856" s="200"/>
      <c r="H1856" s="126"/>
      <c r="I1856" s="126"/>
      <c r="J1856" s="198"/>
      <c r="K1856" s="126"/>
      <c r="L1856" s="126"/>
      <c r="M1856" s="126"/>
      <c r="N1856" s="126"/>
      <c r="O1856" s="126"/>
      <c r="P1856" s="126"/>
      <c r="Q1856" s="138"/>
      <c r="R1856" s="138"/>
      <c r="S1856" s="138"/>
      <c r="T1856" s="138"/>
      <c r="U1856" s="138"/>
      <c r="V1856" s="138"/>
      <c r="W1856" s="138"/>
      <c r="X1856" s="138"/>
      <c r="Y1856" s="138"/>
      <c r="Z1856" s="138"/>
      <c r="AA1856" s="138"/>
      <c r="AB1856" s="138"/>
      <c r="AC1856" s="138"/>
      <c r="AD1856" s="138"/>
      <c r="AE1856" s="138"/>
      <c r="AF1856" s="138"/>
      <c r="AG1856" s="138"/>
      <c r="AH1856" s="138"/>
      <c r="AI1856" s="138"/>
      <c r="AJ1856" s="138"/>
    </row>
    <row r="1857" ht="28.5" customHeight="1">
      <c r="A1857" s="197"/>
      <c r="B1857" s="198"/>
      <c r="C1857" s="199"/>
      <c r="D1857" s="198"/>
      <c r="E1857" s="198"/>
      <c r="F1857" s="125"/>
      <c r="G1857" s="200"/>
      <c r="H1857" s="126"/>
      <c r="I1857" s="126"/>
      <c r="J1857" s="198"/>
      <c r="K1857" s="126"/>
      <c r="L1857" s="126"/>
      <c r="M1857" s="126"/>
      <c r="N1857" s="126"/>
      <c r="O1857" s="126"/>
      <c r="P1857" s="126"/>
      <c r="Q1857" s="138"/>
      <c r="R1857" s="138"/>
      <c r="S1857" s="138"/>
      <c r="T1857" s="138"/>
      <c r="U1857" s="138"/>
      <c r="V1857" s="138"/>
      <c r="W1857" s="138"/>
      <c r="X1857" s="138"/>
      <c r="Y1857" s="138"/>
      <c r="Z1857" s="138"/>
      <c r="AA1857" s="138"/>
      <c r="AB1857" s="138"/>
      <c r="AC1857" s="138"/>
      <c r="AD1857" s="138"/>
      <c r="AE1857" s="138"/>
      <c r="AF1857" s="138"/>
      <c r="AG1857" s="138"/>
      <c r="AH1857" s="138"/>
      <c r="AI1857" s="138"/>
      <c r="AJ1857" s="138"/>
    </row>
    <row r="1858" ht="28.5" customHeight="1">
      <c r="A1858" s="197"/>
      <c r="B1858" s="198"/>
      <c r="C1858" s="199"/>
      <c r="D1858" s="198"/>
      <c r="E1858" s="198"/>
      <c r="F1858" s="125"/>
      <c r="G1858" s="200"/>
      <c r="H1858" s="126"/>
      <c r="I1858" s="126"/>
      <c r="J1858" s="198"/>
      <c r="K1858" s="126"/>
      <c r="L1858" s="126"/>
      <c r="M1858" s="126"/>
      <c r="N1858" s="126"/>
      <c r="O1858" s="126"/>
      <c r="P1858" s="126"/>
      <c r="Q1858" s="138"/>
      <c r="R1858" s="138"/>
      <c r="S1858" s="138"/>
      <c r="T1858" s="138"/>
      <c r="U1858" s="138"/>
      <c r="V1858" s="138"/>
      <c r="W1858" s="138"/>
      <c r="X1858" s="138"/>
      <c r="Y1858" s="138"/>
      <c r="Z1858" s="138"/>
      <c r="AA1858" s="138"/>
      <c r="AB1858" s="138"/>
      <c r="AC1858" s="138"/>
      <c r="AD1858" s="138"/>
      <c r="AE1858" s="138"/>
      <c r="AF1858" s="138"/>
      <c r="AG1858" s="138"/>
      <c r="AH1858" s="138"/>
      <c r="AI1858" s="138"/>
      <c r="AJ1858" s="138"/>
    </row>
    <row r="1859" ht="28.5" customHeight="1">
      <c r="A1859" s="197"/>
      <c r="B1859" s="198"/>
      <c r="C1859" s="199"/>
      <c r="D1859" s="198"/>
      <c r="E1859" s="198"/>
      <c r="F1859" s="125"/>
      <c r="G1859" s="200"/>
      <c r="H1859" s="126"/>
      <c r="I1859" s="126"/>
      <c r="J1859" s="198"/>
      <c r="K1859" s="126"/>
      <c r="L1859" s="126"/>
      <c r="M1859" s="126"/>
      <c r="N1859" s="126"/>
      <c r="O1859" s="126"/>
      <c r="P1859" s="126"/>
      <c r="Q1859" s="138"/>
      <c r="R1859" s="138"/>
      <c r="S1859" s="138"/>
      <c r="T1859" s="138"/>
      <c r="U1859" s="138"/>
      <c r="V1859" s="138"/>
      <c r="W1859" s="138"/>
      <c r="X1859" s="138"/>
      <c r="Y1859" s="138"/>
      <c r="Z1859" s="138"/>
      <c r="AA1859" s="138"/>
      <c r="AB1859" s="138"/>
      <c r="AC1859" s="138"/>
      <c r="AD1859" s="138"/>
      <c r="AE1859" s="138"/>
      <c r="AF1859" s="138"/>
      <c r="AG1859" s="138"/>
      <c r="AH1859" s="138"/>
      <c r="AI1859" s="138"/>
      <c r="AJ1859" s="138"/>
    </row>
    <row r="1860" ht="28.5" customHeight="1">
      <c r="A1860" s="197"/>
      <c r="B1860" s="198"/>
      <c r="C1860" s="199"/>
      <c r="D1860" s="198"/>
      <c r="E1860" s="198"/>
      <c r="F1860" s="125"/>
      <c r="G1860" s="200"/>
      <c r="H1860" s="126"/>
      <c r="I1860" s="126"/>
      <c r="J1860" s="198"/>
      <c r="K1860" s="126"/>
      <c r="L1860" s="126"/>
      <c r="M1860" s="126"/>
      <c r="N1860" s="126"/>
      <c r="O1860" s="126"/>
      <c r="P1860" s="126"/>
      <c r="Q1860" s="138"/>
      <c r="R1860" s="138"/>
      <c r="S1860" s="138"/>
      <c r="T1860" s="138"/>
      <c r="U1860" s="138"/>
      <c r="V1860" s="138"/>
      <c r="W1860" s="138"/>
      <c r="X1860" s="138"/>
      <c r="Y1860" s="138"/>
      <c r="Z1860" s="138"/>
      <c r="AA1860" s="138"/>
      <c r="AB1860" s="138"/>
      <c r="AC1860" s="138"/>
      <c r="AD1860" s="138"/>
      <c r="AE1860" s="138"/>
      <c r="AF1860" s="138"/>
      <c r="AG1860" s="138"/>
      <c r="AH1860" s="138"/>
      <c r="AI1860" s="138"/>
      <c r="AJ1860" s="138"/>
    </row>
    <row r="1861" ht="28.5" customHeight="1">
      <c r="A1861" s="197"/>
      <c r="B1861" s="198"/>
      <c r="C1861" s="199"/>
      <c r="D1861" s="198"/>
      <c r="E1861" s="198"/>
      <c r="F1861" s="125"/>
      <c r="G1861" s="200"/>
      <c r="H1861" s="126"/>
      <c r="I1861" s="126"/>
      <c r="J1861" s="198"/>
      <c r="K1861" s="126"/>
      <c r="L1861" s="126"/>
      <c r="M1861" s="126"/>
      <c r="N1861" s="126"/>
      <c r="O1861" s="126"/>
      <c r="P1861" s="126"/>
      <c r="Q1861" s="138"/>
      <c r="R1861" s="138"/>
      <c r="S1861" s="138"/>
      <c r="T1861" s="138"/>
      <c r="U1861" s="138"/>
      <c r="V1861" s="138"/>
      <c r="W1861" s="138"/>
      <c r="X1861" s="138"/>
      <c r="Y1861" s="138"/>
      <c r="Z1861" s="138"/>
      <c r="AA1861" s="138"/>
      <c r="AB1861" s="138"/>
      <c r="AC1861" s="138"/>
      <c r="AD1861" s="138"/>
      <c r="AE1861" s="138"/>
      <c r="AF1861" s="138"/>
      <c r="AG1861" s="138"/>
      <c r="AH1861" s="138"/>
      <c r="AI1861" s="138"/>
      <c r="AJ1861" s="138"/>
    </row>
    <row r="1862" ht="28.5" customHeight="1">
      <c r="A1862" s="197"/>
      <c r="B1862" s="198"/>
      <c r="C1862" s="199"/>
      <c r="D1862" s="198"/>
      <c r="E1862" s="198"/>
      <c r="F1862" s="125"/>
      <c r="G1862" s="200"/>
      <c r="H1862" s="126"/>
      <c r="I1862" s="126"/>
      <c r="J1862" s="198"/>
      <c r="K1862" s="126"/>
      <c r="L1862" s="126"/>
      <c r="M1862" s="126"/>
      <c r="N1862" s="126"/>
      <c r="O1862" s="126"/>
      <c r="P1862" s="126"/>
      <c r="Q1862" s="138"/>
      <c r="R1862" s="138"/>
      <c r="S1862" s="138"/>
      <c r="T1862" s="138"/>
      <c r="U1862" s="138"/>
      <c r="V1862" s="138"/>
      <c r="W1862" s="138"/>
      <c r="X1862" s="138"/>
      <c r="Y1862" s="138"/>
      <c r="Z1862" s="138"/>
      <c r="AA1862" s="138"/>
      <c r="AB1862" s="138"/>
      <c r="AC1862" s="138"/>
      <c r="AD1862" s="138"/>
      <c r="AE1862" s="138"/>
      <c r="AF1862" s="138"/>
      <c r="AG1862" s="138"/>
      <c r="AH1862" s="138"/>
      <c r="AI1862" s="138"/>
      <c r="AJ1862" s="138"/>
    </row>
    <row r="1863" ht="28.5" customHeight="1">
      <c r="A1863" s="197"/>
      <c r="B1863" s="198"/>
      <c r="C1863" s="199"/>
      <c r="D1863" s="198"/>
      <c r="E1863" s="198"/>
      <c r="F1863" s="125"/>
      <c r="G1863" s="200"/>
      <c r="H1863" s="126"/>
      <c r="I1863" s="126"/>
      <c r="J1863" s="198"/>
      <c r="K1863" s="126"/>
      <c r="L1863" s="126"/>
      <c r="M1863" s="126"/>
      <c r="N1863" s="126"/>
      <c r="O1863" s="126"/>
      <c r="P1863" s="126"/>
      <c r="Q1863" s="138"/>
      <c r="R1863" s="138"/>
      <c r="S1863" s="138"/>
      <c r="T1863" s="138"/>
      <c r="U1863" s="138"/>
      <c r="V1863" s="138"/>
      <c r="W1863" s="138"/>
      <c r="X1863" s="138"/>
      <c r="Y1863" s="138"/>
      <c r="Z1863" s="138"/>
      <c r="AA1863" s="138"/>
      <c r="AB1863" s="138"/>
      <c r="AC1863" s="138"/>
      <c r="AD1863" s="138"/>
      <c r="AE1863" s="138"/>
      <c r="AF1863" s="138"/>
      <c r="AG1863" s="138"/>
      <c r="AH1863" s="138"/>
      <c r="AI1863" s="138"/>
      <c r="AJ1863" s="138"/>
    </row>
    <row r="1864" ht="28.5" customHeight="1">
      <c r="A1864" s="197"/>
      <c r="B1864" s="198"/>
      <c r="C1864" s="199"/>
      <c r="D1864" s="198"/>
      <c r="E1864" s="198"/>
      <c r="F1864" s="125"/>
      <c r="G1864" s="200"/>
      <c r="H1864" s="126"/>
      <c r="I1864" s="126"/>
      <c r="J1864" s="198"/>
      <c r="K1864" s="126"/>
      <c r="L1864" s="126"/>
      <c r="M1864" s="126"/>
      <c r="N1864" s="126"/>
      <c r="O1864" s="126"/>
      <c r="P1864" s="126"/>
      <c r="Q1864" s="138"/>
      <c r="R1864" s="138"/>
      <c r="S1864" s="138"/>
      <c r="T1864" s="138"/>
      <c r="U1864" s="138"/>
      <c r="V1864" s="138"/>
      <c r="W1864" s="138"/>
      <c r="X1864" s="138"/>
      <c r="Y1864" s="138"/>
      <c r="Z1864" s="138"/>
      <c r="AA1864" s="138"/>
      <c r="AB1864" s="138"/>
      <c r="AC1864" s="138"/>
      <c r="AD1864" s="138"/>
      <c r="AE1864" s="138"/>
      <c r="AF1864" s="138"/>
      <c r="AG1864" s="138"/>
      <c r="AH1864" s="138"/>
      <c r="AI1864" s="138"/>
      <c r="AJ1864" s="138"/>
    </row>
    <row r="1865" ht="28.5" customHeight="1">
      <c r="A1865" s="197"/>
      <c r="B1865" s="198"/>
      <c r="C1865" s="199"/>
      <c r="D1865" s="198"/>
      <c r="E1865" s="198"/>
      <c r="F1865" s="125"/>
      <c r="G1865" s="200"/>
      <c r="H1865" s="126"/>
      <c r="I1865" s="126"/>
      <c r="J1865" s="198"/>
      <c r="K1865" s="126"/>
      <c r="L1865" s="126"/>
      <c r="M1865" s="126"/>
      <c r="N1865" s="126"/>
      <c r="O1865" s="126"/>
      <c r="P1865" s="126"/>
      <c r="Q1865" s="138"/>
      <c r="R1865" s="138"/>
      <c r="S1865" s="138"/>
      <c r="T1865" s="138"/>
      <c r="U1865" s="138"/>
      <c r="V1865" s="138"/>
      <c r="W1865" s="138"/>
      <c r="X1865" s="138"/>
      <c r="Y1865" s="138"/>
      <c r="Z1865" s="138"/>
      <c r="AA1865" s="138"/>
      <c r="AB1865" s="138"/>
      <c r="AC1865" s="138"/>
      <c r="AD1865" s="138"/>
      <c r="AE1865" s="138"/>
      <c r="AF1865" s="138"/>
      <c r="AG1865" s="138"/>
      <c r="AH1865" s="138"/>
      <c r="AI1865" s="138"/>
      <c r="AJ1865" s="138"/>
    </row>
    <row r="1866" ht="28.5" customHeight="1">
      <c r="A1866" s="197"/>
      <c r="B1866" s="198"/>
      <c r="C1866" s="199"/>
      <c r="D1866" s="198"/>
      <c r="E1866" s="198"/>
      <c r="F1866" s="125"/>
      <c r="G1866" s="200"/>
      <c r="H1866" s="126"/>
      <c r="I1866" s="126"/>
      <c r="J1866" s="198"/>
      <c r="K1866" s="126"/>
      <c r="L1866" s="126"/>
      <c r="M1866" s="126"/>
      <c r="N1866" s="126"/>
      <c r="O1866" s="126"/>
      <c r="P1866" s="126"/>
      <c r="Q1866" s="138"/>
      <c r="R1866" s="138"/>
      <c r="S1866" s="138"/>
      <c r="T1866" s="138"/>
      <c r="U1866" s="138"/>
      <c r="V1866" s="138"/>
      <c r="W1866" s="138"/>
      <c r="X1866" s="138"/>
      <c r="Y1866" s="138"/>
      <c r="Z1866" s="138"/>
      <c r="AA1866" s="138"/>
      <c r="AB1866" s="138"/>
      <c r="AC1866" s="138"/>
      <c r="AD1866" s="138"/>
      <c r="AE1866" s="138"/>
      <c r="AF1866" s="138"/>
      <c r="AG1866" s="138"/>
      <c r="AH1866" s="138"/>
      <c r="AI1866" s="138"/>
      <c r="AJ1866" s="138"/>
    </row>
    <row r="1867" ht="28.5" customHeight="1">
      <c r="A1867" s="197"/>
      <c r="B1867" s="198"/>
      <c r="C1867" s="199"/>
      <c r="D1867" s="198"/>
      <c r="E1867" s="198"/>
      <c r="F1867" s="125"/>
      <c r="G1867" s="200"/>
      <c r="H1867" s="126"/>
      <c r="I1867" s="126"/>
      <c r="J1867" s="198"/>
      <c r="K1867" s="126"/>
      <c r="L1867" s="126"/>
      <c r="M1867" s="126"/>
      <c r="N1867" s="126"/>
      <c r="O1867" s="126"/>
      <c r="P1867" s="126"/>
      <c r="Q1867" s="138"/>
      <c r="R1867" s="138"/>
      <c r="S1867" s="138"/>
      <c r="T1867" s="138"/>
      <c r="U1867" s="138"/>
      <c r="V1867" s="138"/>
      <c r="W1867" s="138"/>
      <c r="X1867" s="138"/>
      <c r="Y1867" s="138"/>
      <c r="Z1867" s="138"/>
      <c r="AA1867" s="138"/>
      <c r="AB1867" s="138"/>
      <c r="AC1867" s="138"/>
      <c r="AD1867" s="138"/>
      <c r="AE1867" s="138"/>
      <c r="AF1867" s="138"/>
      <c r="AG1867" s="138"/>
      <c r="AH1867" s="138"/>
      <c r="AI1867" s="138"/>
      <c r="AJ1867" s="138"/>
    </row>
    <row r="1868" ht="28.5" customHeight="1">
      <c r="A1868" s="197"/>
      <c r="B1868" s="198"/>
      <c r="C1868" s="199"/>
      <c r="D1868" s="198"/>
      <c r="E1868" s="198"/>
      <c r="F1868" s="125"/>
      <c r="G1868" s="200"/>
      <c r="H1868" s="126"/>
      <c r="I1868" s="126"/>
      <c r="J1868" s="198"/>
      <c r="K1868" s="126"/>
      <c r="L1868" s="126"/>
      <c r="M1868" s="126"/>
      <c r="N1868" s="126"/>
      <c r="O1868" s="126"/>
      <c r="P1868" s="126"/>
      <c r="Q1868" s="138"/>
      <c r="R1868" s="138"/>
      <c r="S1868" s="138"/>
      <c r="T1868" s="138"/>
      <c r="U1868" s="138"/>
      <c r="V1868" s="138"/>
      <c r="W1868" s="138"/>
      <c r="X1868" s="138"/>
      <c r="Y1868" s="138"/>
      <c r="Z1868" s="138"/>
      <c r="AA1868" s="138"/>
      <c r="AB1868" s="138"/>
      <c r="AC1868" s="138"/>
      <c r="AD1868" s="138"/>
      <c r="AE1868" s="138"/>
      <c r="AF1868" s="138"/>
      <c r="AG1868" s="138"/>
      <c r="AH1868" s="138"/>
      <c r="AI1868" s="138"/>
      <c r="AJ1868" s="138"/>
    </row>
    <row r="1869" ht="28.5" customHeight="1">
      <c r="A1869" s="197"/>
      <c r="B1869" s="198"/>
      <c r="C1869" s="199"/>
      <c r="D1869" s="198"/>
      <c r="E1869" s="198"/>
      <c r="F1869" s="125"/>
      <c r="G1869" s="200"/>
      <c r="H1869" s="126"/>
      <c r="I1869" s="126"/>
      <c r="J1869" s="198"/>
      <c r="K1869" s="126"/>
      <c r="L1869" s="126"/>
      <c r="M1869" s="126"/>
      <c r="N1869" s="126"/>
      <c r="O1869" s="126"/>
      <c r="P1869" s="126"/>
      <c r="Q1869" s="138"/>
      <c r="R1869" s="138"/>
      <c r="S1869" s="138"/>
      <c r="T1869" s="138"/>
      <c r="U1869" s="138"/>
      <c r="V1869" s="138"/>
      <c r="W1869" s="138"/>
      <c r="X1869" s="138"/>
      <c r="Y1869" s="138"/>
      <c r="Z1869" s="138"/>
      <c r="AA1869" s="138"/>
      <c r="AB1869" s="138"/>
      <c r="AC1869" s="138"/>
      <c r="AD1869" s="138"/>
      <c r="AE1869" s="138"/>
      <c r="AF1869" s="138"/>
      <c r="AG1869" s="138"/>
      <c r="AH1869" s="138"/>
      <c r="AI1869" s="138"/>
      <c r="AJ1869" s="138"/>
    </row>
    <row r="1870" ht="28.5" customHeight="1">
      <c r="A1870" s="197"/>
      <c r="B1870" s="198"/>
      <c r="C1870" s="199"/>
      <c r="D1870" s="198"/>
      <c r="E1870" s="198"/>
      <c r="F1870" s="125"/>
      <c r="G1870" s="200"/>
      <c r="H1870" s="126"/>
      <c r="I1870" s="126"/>
      <c r="J1870" s="198"/>
      <c r="K1870" s="126"/>
      <c r="L1870" s="126"/>
      <c r="M1870" s="126"/>
      <c r="N1870" s="126"/>
      <c r="O1870" s="126"/>
      <c r="P1870" s="126"/>
      <c r="Q1870" s="138"/>
      <c r="R1870" s="138"/>
      <c r="S1870" s="138"/>
      <c r="T1870" s="138"/>
      <c r="U1870" s="138"/>
      <c r="V1870" s="138"/>
      <c r="W1870" s="138"/>
      <c r="X1870" s="138"/>
      <c r="Y1870" s="138"/>
      <c r="Z1870" s="138"/>
      <c r="AA1870" s="138"/>
      <c r="AB1870" s="138"/>
      <c r="AC1870" s="138"/>
      <c r="AD1870" s="138"/>
      <c r="AE1870" s="138"/>
      <c r="AF1870" s="138"/>
      <c r="AG1870" s="138"/>
      <c r="AH1870" s="138"/>
      <c r="AI1870" s="138"/>
      <c r="AJ1870" s="138"/>
    </row>
    <row r="1871" ht="28.5" customHeight="1">
      <c r="A1871" s="197"/>
      <c r="B1871" s="198"/>
      <c r="C1871" s="199"/>
      <c r="D1871" s="198"/>
      <c r="E1871" s="198"/>
      <c r="F1871" s="125"/>
      <c r="G1871" s="200"/>
      <c r="H1871" s="126"/>
      <c r="I1871" s="126"/>
      <c r="J1871" s="198"/>
      <c r="K1871" s="126"/>
      <c r="L1871" s="126"/>
      <c r="M1871" s="126"/>
      <c r="N1871" s="126"/>
      <c r="O1871" s="126"/>
      <c r="P1871" s="126"/>
      <c r="Q1871" s="138"/>
      <c r="R1871" s="138"/>
      <c r="S1871" s="138"/>
      <c r="T1871" s="138"/>
      <c r="U1871" s="138"/>
      <c r="V1871" s="138"/>
      <c r="W1871" s="138"/>
      <c r="X1871" s="138"/>
      <c r="Y1871" s="138"/>
      <c r="Z1871" s="138"/>
      <c r="AA1871" s="138"/>
      <c r="AB1871" s="138"/>
      <c r="AC1871" s="138"/>
      <c r="AD1871" s="138"/>
      <c r="AE1871" s="138"/>
      <c r="AF1871" s="138"/>
      <c r="AG1871" s="138"/>
      <c r="AH1871" s="138"/>
      <c r="AI1871" s="138"/>
      <c r="AJ1871" s="138"/>
    </row>
    <row r="1872" ht="28.5" customHeight="1">
      <c r="A1872" s="197"/>
      <c r="B1872" s="198"/>
      <c r="C1872" s="199"/>
      <c r="D1872" s="198"/>
      <c r="E1872" s="198"/>
      <c r="F1872" s="125"/>
      <c r="G1872" s="200"/>
      <c r="H1872" s="126"/>
      <c r="I1872" s="126"/>
      <c r="J1872" s="198"/>
      <c r="K1872" s="126"/>
      <c r="L1872" s="126"/>
      <c r="M1872" s="126"/>
      <c r="N1872" s="126"/>
      <c r="O1872" s="126"/>
      <c r="P1872" s="126"/>
      <c r="Q1872" s="138"/>
      <c r="R1872" s="138"/>
      <c r="S1872" s="138"/>
      <c r="T1872" s="138"/>
      <c r="U1872" s="138"/>
      <c r="V1872" s="138"/>
      <c r="W1872" s="138"/>
      <c r="X1872" s="138"/>
      <c r="Y1872" s="138"/>
      <c r="Z1872" s="138"/>
      <c r="AA1872" s="138"/>
      <c r="AB1872" s="138"/>
      <c r="AC1872" s="138"/>
      <c r="AD1872" s="138"/>
      <c r="AE1872" s="138"/>
      <c r="AF1872" s="138"/>
      <c r="AG1872" s="138"/>
      <c r="AH1872" s="138"/>
      <c r="AI1872" s="138"/>
      <c r="AJ1872" s="138"/>
    </row>
    <row r="1873" ht="28.5" customHeight="1">
      <c r="A1873" s="197"/>
      <c r="B1873" s="198"/>
      <c r="C1873" s="199"/>
      <c r="D1873" s="198"/>
      <c r="E1873" s="198"/>
      <c r="F1873" s="125"/>
      <c r="G1873" s="200"/>
      <c r="H1873" s="126"/>
      <c r="I1873" s="126"/>
      <c r="J1873" s="198"/>
      <c r="K1873" s="126"/>
      <c r="L1873" s="126"/>
      <c r="M1873" s="126"/>
      <c r="N1873" s="126"/>
      <c r="O1873" s="126"/>
      <c r="P1873" s="126"/>
      <c r="Q1873" s="138"/>
      <c r="R1873" s="138"/>
      <c r="S1873" s="138"/>
      <c r="T1873" s="138"/>
      <c r="U1873" s="138"/>
      <c r="V1873" s="138"/>
      <c r="W1873" s="138"/>
      <c r="X1873" s="138"/>
      <c r="Y1873" s="138"/>
      <c r="Z1873" s="138"/>
      <c r="AA1873" s="138"/>
      <c r="AB1873" s="138"/>
      <c r="AC1873" s="138"/>
      <c r="AD1873" s="138"/>
      <c r="AE1873" s="138"/>
      <c r="AF1873" s="138"/>
      <c r="AG1873" s="138"/>
      <c r="AH1873" s="138"/>
      <c r="AI1873" s="138"/>
      <c r="AJ1873" s="138"/>
    </row>
    <row r="1874" ht="28.5" customHeight="1">
      <c r="A1874" s="197"/>
      <c r="B1874" s="198"/>
      <c r="C1874" s="199"/>
      <c r="D1874" s="198"/>
      <c r="E1874" s="198"/>
      <c r="F1874" s="125"/>
      <c r="G1874" s="200"/>
      <c r="H1874" s="126"/>
      <c r="I1874" s="126"/>
      <c r="J1874" s="198"/>
      <c r="K1874" s="126"/>
      <c r="L1874" s="126"/>
      <c r="M1874" s="126"/>
      <c r="N1874" s="126"/>
      <c r="O1874" s="126"/>
      <c r="P1874" s="126"/>
      <c r="Q1874" s="138"/>
      <c r="R1874" s="138"/>
      <c r="S1874" s="138"/>
      <c r="T1874" s="138"/>
      <c r="U1874" s="138"/>
      <c r="V1874" s="138"/>
      <c r="W1874" s="138"/>
      <c r="X1874" s="138"/>
      <c r="Y1874" s="138"/>
      <c r="Z1874" s="138"/>
      <c r="AA1874" s="138"/>
      <c r="AB1874" s="138"/>
      <c r="AC1874" s="138"/>
      <c r="AD1874" s="138"/>
      <c r="AE1874" s="138"/>
      <c r="AF1874" s="138"/>
      <c r="AG1874" s="138"/>
      <c r="AH1874" s="138"/>
      <c r="AI1874" s="138"/>
      <c r="AJ1874" s="138"/>
    </row>
    <row r="1875" ht="28.5" customHeight="1">
      <c r="A1875" s="197"/>
      <c r="B1875" s="198"/>
      <c r="C1875" s="199"/>
      <c r="D1875" s="198"/>
      <c r="E1875" s="198"/>
      <c r="F1875" s="125"/>
      <c r="G1875" s="200"/>
      <c r="H1875" s="126"/>
      <c r="I1875" s="126"/>
      <c r="J1875" s="198"/>
      <c r="K1875" s="126"/>
      <c r="L1875" s="126"/>
      <c r="M1875" s="126"/>
      <c r="N1875" s="126"/>
      <c r="O1875" s="126"/>
      <c r="P1875" s="126"/>
      <c r="Q1875" s="138"/>
      <c r="R1875" s="138"/>
      <c r="S1875" s="138"/>
      <c r="T1875" s="138"/>
      <c r="U1875" s="138"/>
      <c r="V1875" s="138"/>
      <c r="W1875" s="138"/>
      <c r="X1875" s="138"/>
      <c r="Y1875" s="138"/>
      <c r="Z1875" s="138"/>
      <c r="AA1875" s="138"/>
      <c r="AB1875" s="138"/>
      <c r="AC1875" s="138"/>
      <c r="AD1875" s="138"/>
      <c r="AE1875" s="138"/>
      <c r="AF1875" s="138"/>
      <c r="AG1875" s="138"/>
      <c r="AH1875" s="138"/>
      <c r="AI1875" s="138"/>
      <c r="AJ1875" s="138"/>
    </row>
    <row r="1876" ht="28.5" customHeight="1">
      <c r="A1876" s="197"/>
      <c r="B1876" s="198"/>
      <c r="C1876" s="199"/>
      <c r="D1876" s="198"/>
      <c r="E1876" s="198"/>
      <c r="F1876" s="125"/>
      <c r="G1876" s="200"/>
      <c r="H1876" s="126"/>
      <c r="I1876" s="126"/>
      <c r="J1876" s="198"/>
      <c r="K1876" s="126"/>
      <c r="L1876" s="126"/>
      <c r="M1876" s="126"/>
      <c r="N1876" s="126"/>
      <c r="O1876" s="126"/>
      <c r="P1876" s="126"/>
      <c r="Q1876" s="138"/>
      <c r="R1876" s="138"/>
      <c r="S1876" s="138"/>
      <c r="T1876" s="138"/>
      <c r="U1876" s="138"/>
      <c r="V1876" s="138"/>
      <c r="W1876" s="138"/>
      <c r="X1876" s="138"/>
      <c r="Y1876" s="138"/>
      <c r="Z1876" s="138"/>
      <c r="AA1876" s="138"/>
      <c r="AB1876" s="138"/>
      <c r="AC1876" s="138"/>
      <c r="AD1876" s="138"/>
      <c r="AE1876" s="138"/>
      <c r="AF1876" s="138"/>
      <c r="AG1876" s="138"/>
      <c r="AH1876" s="138"/>
      <c r="AI1876" s="138"/>
      <c r="AJ1876" s="138"/>
    </row>
    <row r="1877" ht="28.5" customHeight="1">
      <c r="A1877" s="197"/>
      <c r="B1877" s="198"/>
      <c r="C1877" s="199"/>
      <c r="D1877" s="198"/>
      <c r="E1877" s="198"/>
      <c r="F1877" s="125"/>
      <c r="G1877" s="200"/>
      <c r="H1877" s="126"/>
      <c r="I1877" s="126"/>
      <c r="J1877" s="198"/>
      <c r="K1877" s="126"/>
      <c r="L1877" s="126"/>
      <c r="M1877" s="126"/>
      <c r="N1877" s="126"/>
      <c r="O1877" s="126"/>
      <c r="P1877" s="126"/>
      <c r="Q1877" s="138"/>
      <c r="R1877" s="138"/>
      <c r="S1877" s="138"/>
      <c r="T1877" s="138"/>
      <c r="U1877" s="138"/>
      <c r="V1877" s="138"/>
      <c r="W1877" s="138"/>
      <c r="X1877" s="138"/>
      <c r="Y1877" s="138"/>
      <c r="Z1877" s="138"/>
      <c r="AA1877" s="138"/>
      <c r="AB1877" s="138"/>
      <c r="AC1877" s="138"/>
      <c r="AD1877" s="138"/>
      <c r="AE1877" s="138"/>
      <c r="AF1877" s="138"/>
      <c r="AG1877" s="138"/>
      <c r="AH1877" s="138"/>
      <c r="AI1877" s="138"/>
      <c r="AJ1877" s="138"/>
    </row>
    <row r="1878" ht="28.5" customHeight="1">
      <c r="A1878" s="197"/>
      <c r="B1878" s="198"/>
      <c r="C1878" s="199"/>
      <c r="D1878" s="198"/>
      <c r="E1878" s="198"/>
      <c r="F1878" s="125"/>
      <c r="G1878" s="200"/>
      <c r="H1878" s="126"/>
      <c r="I1878" s="126"/>
      <c r="J1878" s="198"/>
      <c r="K1878" s="126"/>
      <c r="L1878" s="126"/>
      <c r="M1878" s="126"/>
      <c r="N1878" s="126"/>
      <c r="O1878" s="126"/>
      <c r="P1878" s="126"/>
      <c r="Q1878" s="138"/>
      <c r="R1878" s="138"/>
      <c r="S1878" s="138"/>
      <c r="T1878" s="138"/>
      <c r="U1878" s="138"/>
      <c r="V1878" s="138"/>
      <c r="W1878" s="138"/>
      <c r="X1878" s="138"/>
      <c r="Y1878" s="138"/>
      <c r="Z1878" s="138"/>
      <c r="AA1878" s="138"/>
      <c r="AB1878" s="138"/>
      <c r="AC1878" s="138"/>
      <c r="AD1878" s="138"/>
      <c r="AE1878" s="138"/>
      <c r="AF1878" s="138"/>
      <c r="AG1878" s="138"/>
      <c r="AH1878" s="138"/>
      <c r="AI1878" s="138"/>
      <c r="AJ1878" s="138"/>
    </row>
    <row r="1879" ht="28.5" customHeight="1">
      <c r="A1879" s="197"/>
      <c r="B1879" s="198"/>
      <c r="C1879" s="199"/>
      <c r="D1879" s="198"/>
      <c r="E1879" s="198"/>
      <c r="F1879" s="125"/>
      <c r="G1879" s="200"/>
      <c r="H1879" s="126"/>
      <c r="I1879" s="126"/>
      <c r="J1879" s="198"/>
      <c r="K1879" s="126"/>
      <c r="L1879" s="126"/>
      <c r="M1879" s="126"/>
      <c r="N1879" s="126"/>
      <c r="O1879" s="126"/>
      <c r="P1879" s="126"/>
      <c r="Q1879" s="138"/>
      <c r="R1879" s="138"/>
      <c r="S1879" s="138"/>
      <c r="T1879" s="138"/>
      <c r="U1879" s="138"/>
      <c r="V1879" s="138"/>
      <c r="W1879" s="138"/>
      <c r="X1879" s="138"/>
      <c r="Y1879" s="138"/>
      <c r="Z1879" s="138"/>
      <c r="AA1879" s="138"/>
      <c r="AB1879" s="138"/>
      <c r="AC1879" s="138"/>
      <c r="AD1879" s="138"/>
      <c r="AE1879" s="138"/>
      <c r="AF1879" s="138"/>
      <c r="AG1879" s="138"/>
      <c r="AH1879" s="138"/>
      <c r="AI1879" s="138"/>
      <c r="AJ1879" s="138"/>
    </row>
    <row r="1880" ht="28.5" customHeight="1">
      <c r="A1880" s="197"/>
      <c r="B1880" s="198"/>
      <c r="C1880" s="199"/>
      <c r="D1880" s="198"/>
      <c r="E1880" s="198"/>
      <c r="F1880" s="125"/>
      <c r="G1880" s="200"/>
      <c r="H1880" s="126"/>
      <c r="I1880" s="126"/>
      <c r="J1880" s="198"/>
      <c r="K1880" s="126"/>
      <c r="L1880" s="126"/>
      <c r="M1880" s="126"/>
      <c r="N1880" s="126"/>
      <c r="O1880" s="126"/>
      <c r="P1880" s="126"/>
      <c r="Q1880" s="138"/>
      <c r="R1880" s="138"/>
      <c r="S1880" s="138"/>
      <c r="T1880" s="138"/>
      <c r="U1880" s="138"/>
      <c r="V1880" s="138"/>
      <c r="W1880" s="138"/>
      <c r="X1880" s="138"/>
      <c r="Y1880" s="138"/>
      <c r="Z1880" s="138"/>
      <c r="AA1880" s="138"/>
      <c r="AB1880" s="138"/>
      <c r="AC1880" s="138"/>
      <c r="AD1880" s="138"/>
      <c r="AE1880" s="138"/>
      <c r="AF1880" s="138"/>
      <c r="AG1880" s="138"/>
      <c r="AH1880" s="138"/>
      <c r="AI1880" s="138"/>
      <c r="AJ1880" s="138"/>
    </row>
    <row r="1881" ht="28.5" customHeight="1">
      <c r="A1881" s="197"/>
      <c r="B1881" s="198"/>
      <c r="C1881" s="199"/>
      <c r="D1881" s="198"/>
      <c r="E1881" s="198"/>
      <c r="F1881" s="125"/>
      <c r="G1881" s="200"/>
      <c r="H1881" s="126"/>
      <c r="I1881" s="126"/>
      <c r="J1881" s="198"/>
      <c r="K1881" s="126"/>
      <c r="L1881" s="126"/>
      <c r="M1881" s="126"/>
      <c r="N1881" s="126"/>
      <c r="O1881" s="126"/>
      <c r="P1881" s="126"/>
      <c r="Q1881" s="138"/>
      <c r="R1881" s="138"/>
      <c r="S1881" s="138"/>
      <c r="T1881" s="138"/>
      <c r="U1881" s="138"/>
      <c r="V1881" s="138"/>
      <c r="W1881" s="138"/>
      <c r="X1881" s="138"/>
      <c r="Y1881" s="138"/>
      <c r="Z1881" s="138"/>
      <c r="AA1881" s="138"/>
      <c r="AB1881" s="138"/>
      <c r="AC1881" s="138"/>
      <c r="AD1881" s="138"/>
      <c r="AE1881" s="138"/>
      <c r="AF1881" s="138"/>
      <c r="AG1881" s="138"/>
      <c r="AH1881" s="138"/>
      <c r="AI1881" s="138"/>
      <c r="AJ1881" s="138"/>
    </row>
    <row r="1882" ht="28.5" customHeight="1">
      <c r="A1882" s="197"/>
      <c r="B1882" s="198"/>
      <c r="C1882" s="199"/>
      <c r="D1882" s="198"/>
      <c r="E1882" s="198"/>
      <c r="F1882" s="125"/>
      <c r="G1882" s="200"/>
      <c r="H1882" s="126"/>
      <c r="I1882" s="126"/>
      <c r="J1882" s="198"/>
      <c r="K1882" s="126"/>
      <c r="L1882" s="126"/>
      <c r="M1882" s="126"/>
      <c r="N1882" s="126"/>
      <c r="O1882" s="126"/>
      <c r="P1882" s="126"/>
      <c r="Q1882" s="138"/>
      <c r="R1882" s="138"/>
      <c r="S1882" s="138"/>
      <c r="T1882" s="138"/>
      <c r="U1882" s="138"/>
      <c r="V1882" s="138"/>
      <c r="W1882" s="138"/>
      <c r="X1882" s="138"/>
      <c r="Y1882" s="138"/>
      <c r="Z1882" s="138"/>
      <c r="AA1882" s="138"/>
      <c r="AB1882" s="138"/>
      <c r="AC1882" s="138"/>
      <c r="AD1882" s="138"/>
      <c r="AE1882" s="138"/>
      <c r="AF1882" s="138"/>
      <c r="AG1882" s="138"/>
      <c r="AH1882" s="138"/>
      <c r="AI1882" s="138"/>
      <c r="AJ1882" s="138"/>
    </row>
    <row r="1883" ht="28.5" customHeight="1">
      <c r="A1883" s="197"/>
      <c r="B1883" s="198"/>
      <c r="C1883" s="199"/>
      <c r="D1883" s="198"/>
      <c r="E1883" s="198"/>
      <c r="F1883" s="125"/>
      <c r="G1883" s="200"/>
      <c r="H1883" s="126"/>
      <c r="I1883" s="126"/>
      <c r="J1883" s="198"/>
      <c r="K1883" s="126"/>
      <c r="L1883" s="126"/>
      <c r="M1883" s="126"/>
      <c r="N1883" s="126"/>
      <c r="O1883" s="126"/>
      <c r="P1883" s="126"/>
      <c r="Q1883" s="138"/>
      <c r="R1883" s="138"/>
      <c r="S1883" s="138"/>
      <c r="T1883" s="138"/>
      <c r="U1883" s="138"/>
      <c r="V1883" s="138"/>
      <c r="W1883" s="138"/>
      <c r="X1883" s="138"/>
      <c r="Y1883" s="138"/>
      <c r="Z1883" s="138"/>
      <c r="AA1883" s="138"/>
      <c r="AB1883" s="138"/>
      <c r="AC1883" s="138"/>
      <c r="AD1883" s="138"/>
      <c r="AE1883" s="138"/>
      <c r="AF1883" s="138"/>
      <c r="AG1883" s="138"/>
      <c r="AH1883" s="138"/>
      <c r="AI1883" s="138"/>
      <c r="AJ1883" s="138"/>
    </row>
    <row r="1884" ht="28.5" customHeight="1">
      <c r="A1884" s="197"/>
      <c r="B1884" s="198"/>
      <c r="C1884" s="199"/>
      <c r="D1884" s="198"/>
      <c r="E1884" s="198"/>
      <c r="F1884" s="125"/>
      <c r="G1884" s="200"/>
      <c r="H1884" s="126"/>
      <c r="I1884" s="126"/>
      <c r="J1884" s="198"/>
      <c r="K1884" s="126"/>
      <c r="L1884" s="126"/>
      <c r="M1884" s="126"/>
      <c r="N1884" s="126"/>
      <c r="O1884" s="126"/>
      <c r="P1884" s="126"/>
      <c r="Q1884" s="138"/>
      <c r="R1884" s="138"/>
      <c r="S1884" s="138"/>
      <c r="T1884" s="138"/>
      <c r="U1884" s="138"/>
      <c r="V1884" s="138"/>
      <c r="W1884" s="138"/>
      <c r="X1884" s="138"/>
      <c r="Y1884" s="138"/>
      <c r="Z1884" s="138"/>
      <c r="AA1884" s="138"/>
      <c r="AB1884" s="138"/>
      <c r="AC1884" s="138"/>
      <c r="AD1884" s="138"/>
      <c r="AE1884" s="138"/>
      <c r="AF1884" s="138"/>
      <c r="AG1884" s="138"/>
      <c r="AH1884" s="138"/>
      <c r="AI1884" s="138"/>
      <c r="AJ1884" s="138"/>
    </row>
    <row r="1885" ht="28.5" customHeight="1">
      <c r="A1885" s="197"/>
      <c r="B1885" s="198"/>
      <c r="C1885" s="199"/>
      <c r="D1885" s="198"/>
      <c r="E1885" s="198"/>
      <c r="F1885" s="125"/>
      <c r="G1885" s="200"/>
      <c r="H1885" s="126"/>
      <c r="I1885" s="126"/>
      <c r="J1885" s="198"/>
      <c r="K1885" s="126"/>
      <c r="L1885" s="126"/>
      <c r="M1885" s="126"/>
      <c r="N1885" s="126"/>
      <c r="O1885" s="126"/>
      <c r="P1885" s="126"/>
      <c r="Q1885" s="138"/>
      <c r="R1885" s="138"/>
      <c r="S1885" s="138"/>
      <c r="T1885" s="138"/>
      <c r="U1885" s="138"/>
      <c r="V1885" s="138"/>
      <c r="W1885" s="138"/>
      <c r="X1885" s="138"/>
      <c r="Y1885" s="138"/>
      <c r="Z1885" s="138"/>
      <c r="AA1885" s="138"/>
      <c r="AB1885" s="138"/>
      <c r="AC1885" s="138"/>
      <c r="AD1885" s="138"/>
      <c r="AE1885" s="138"/>
      <c r="AF1885" s="138"/>
      <c r="AG1885" s="138"/>
      <c r="AH1885" s="138"/>
      <c r="AI1885" s="138"/>
      <c r="AJ1885" s="138"/>
    </row>
    <row r="1886" ht="28.5" customHeight="1">
      <c r="A1886" s="197"/>
      <c r="B1886" s="198"/>
      <c r="C1886" s="199"/>
      <c r="D1886" s="198"/>
      <c r="E1886" s="198"/>
      <c r="F1886" s="125"/>
      <c r="G1886" s="200"/>
      <c r="H1886" s="126"/>
      <c r="I1886" s="126"/>
      <c r="J1886" s="198"/>
      <c r="K1886" s="126"/>
      <c r="L1886" s="126"/>
      <c r="M1886" s="126"/>
      <c r="N1886" s="126"/>
      <c r="O1886" s="126"/>
      <c r="P1886" s="126"/>
      <c r="Q1886" s="138"/>
      <c r="R1886" s="138"/>
      <c r="S1886" s="138"/>
      <c r="T1886" s="138"/>
      <c r="U1886" s="138"/>
      <c r="V1886" s="138"/>
      <c r="W1886" s="138"/>
      <c r="X1886" s="138"/>
      <c r="Y1886" s="138"/>
      <c r="Z1886" s="138"/>
      <c r="AA1886" s="138"/>
      <c r="AB1886" s="138"/>
      <c r="AC1886" s="138"/>
      <c r="AD1886" s="138"/>
      <c r="AE1886" s="138"/>
      <c r="AF1886" s="138"/>
      <c r="AG1886" s="138"/>
      <c r="AH1886" s="138"/>
      <c r="AI1886" s="138"/>
      <c r="AJ1886" s="138"/>
    </row>
    <row r="1887" ht="28.5" customHeight="1">
      <c r="A1887" s="197"/>
      <c r="B1887" s="198"/>
      <c r="C1887" s="199"/>
      <c r="D1887" s="198"/>
      <c r="E1887" s="198"/>
      <c r="F1887" s="125"/>
      <c r="G1887" s="200"/>
      <c r="H1887" s="126"/>
      <c r="I1887" s="126"/>
      <c r="J1887" s="198"/>
      <c r="K1887" s="126"/>
      <c r="L1887" s="126"/>
      <c r="M1887" s="126"/>
      <c r="N1887" s="126"/>
      <c r="O1887" s="126"/>
      <c r="P1887" s="126"/>
      <c r="Q1887" s="138"/>
      <c r="R1887" s="138"/>
      <c r="S1887" s="138"/>
      <c r="T1887" s="138"/>
      <c r="U1887" s="138"/>
      <c r="V1887" s="138"/>
      <c r="W1887" s="138"/>
      <c r="X1887" s="138"/>
      <c r="Y1887" s="138"/>
      <c r="Z1887" s="138"/>
      <c r="AA1887" s="138"/>
      <c r="AB1887" s="138"/>
      <c r="AC1887" s="138"/>
      <c r="AD1887" s="138"/>
      <c r="AE1887" s="138"/>
      <c r="AF1887" s="138"/>
      <c r="AG1887" s="138"/>
      <c r="AH1887" s="138"/>
      <c r="AI1887" s="138"/>
      <c r="AJ1887" s="138"/>
    </row>
    <row r="1888" ht="28.5" customHeight="1">
      <c r="A1888" s="197"/>
      <c r="B1888" s="198"/>
      <c r="C1888" s="199"/>
      <c r="D1888" s="198"/>
      <c r="E1888" s="198"/>
      <c r="F1888" s="125"/>
      <c r="G1888" s="200"/>
      <c r="H1888" s="126"/>
      <c r="I1888" s="126"/>
      <c r="J1888" s="198"/>
      <c r="K1888" s="126"/>
      <c r="L1888" s="126"/>
      <c r="M1888" s="126"/>
      <c r="N1888" s="126"/>
      <c r="O1888" s="126"/>
      <c r="P1888" s="126"/>
      <c r="Q1888" s="138"/>
      <c r="R1888" s="138"/>
      <c r="S1888" s="138"/>
      <c r="T1888" s="138"/>
      <c r="U1888" s="138"/>
      <c r="V1888" s="138"/>
      <c r="W1888" s="138"/>
      <c r="X1888" s="138"/>
      <c r="Y1888" s="138"/>
      <c r="Z1888" s="138"/>
      <c r="AA1888" s="138"/>
      <c r="AB1888" s="138"/>
      <c r="AC1888" s="138"/>
      <c r="AD1888" s="138"/>
      <c r="AE1888" s="138"/>
      <c r="AF1888" s="138"/>
      <c r="AG1888" s="138"/>
      <c r="AH1888" s="138"/>
      <c r="AI1888" s="138"/>
      <c r="AJ1888" s="138"/>
    </row>
    <row r="1889" ht="28.5" customHeight="1">
      <c r="A1889" s="197"/>
      <c r="B1889" s="198"/>
      <c r="C1889" s="199"/>
      <c r="D1889" s="198"/>
      <c r="E1889" s="198"/>
      <c r="F1889" s="125"/>
      <c r="G1889" s="200"/>
      <c r="H1889" s="126"/>
      <c r="I1889" s="126"/>
      <c r="J1889" s="198"/>
      <c r="K1889" s="126"/>
      <c r="L1889" s="126"/>
      <c r="M1889" s="126"/>
      <c r="N1889" s="126"/>
      <c r="O1889" s="126"/>
      <c r="P1889" s="126"/>
      <c r="Q1889" s="138"/>
      <c r="R1889" s="138"/>
      <c r="S1889" s="138"/>
      <c r="T1889" s="138"/>
      <c r="U1889" s="138"/>
      <c r="V1889" s="138"/>
      <c r="W1889" s="138"/>
      <c r="X1889" s="138"/>
      <c r="Y1889" s="138"/>
      <c r="Z1889" s="138"/>
      <c r="AA1889" s="138"/>
      <c r="AB1889" s="138"/>
      <c r="AC1889" s="138"/>
      <c r="AD1889" s="138"/>
      <c r="AE1889" s="138"/>
      <c r="AF1889" s="138"/>
      <c r="AG1889" s="138"/>
      <c r="AH1889" s="138"/>
      <c r="AI1889" s="138"/>
      <c r="AJ1889" s="138"/>
    </row>
    <row r="1890" ht="28.5" customHeight="1">
      <c r="A1890" s="197"/>
      <c r="B1890" s="198"/>
      <c r="C1890" s="199"/>
      <c r="D1890" s="198"/>
      <c r="E1890" s="198"/>
      <c r="F1890" s="125"/>
      <c r="G1890" s="200"/>
      <c r="H1890" s="126"/>
      <c r="I1890" s="126"/>
      <c r="J1890" s="198"/>
      <c r="K1890" s="126"/>
      <c r="L1890" s="126"/>
      <c r="M1890" s="126"/>
      <c r="N1890" s="126"/>
      <c r="O1890" s="126"/>
      <c r="P1890" s="126"/>
      <c r="Q1890" s="138"/>
      <c r="R1890" s="138"/>
      <c r="S1890" s="138"/>
      <c r="T1890" s="138"/>
      <c r="U1890" s="138"/>
      <c r="V1890" s="138"/>
      <c r="W1890" s="138"/>
      <c r="X1890" s="138"/>
      <c r="Y1890" s="138"/>
      <c r="Z1890" s="138"/>
      <c r="AA1890" s="138"/>
      <c r="AB1890" s="138"/>
      <c r="AC1890" s="138"/>
      <c r="AD1890" s="138"/>
      <c r="AE1890" s="138"/>
      <c r="AF1890" s="138"/>
      <c r="AG1890" s="138"/>
      <c r="AH1890" s="138"/>
      <c r="AI1890" s="138"/>
      <c r="AJ1890" s="138"/>
    </row>
    <row r="1891" ht="28.5" customHeight="1">
      <c r="A1891" s="197"/>
      <c r="B1891" s="198"/>
      <c r="C1891" s="199"/>
      <c r="D1891" s="198"/>
      <c r="E1891" s="198"/>
      <c r="F1891" s="125"/>
      <c r="G1891" s="200"/>
      <c r="H1891" s="126"/>
      <c r="I1891" s="126"/>
      <c r="J1891" s="198"/>
      <c r="K1891" s="126"/>
      <c r="L1891" s="126"/>
      <c r="M1891" s="126"/>
      <c r="N1891" s="126"/>
      <c r="O1891" s="126"/>
      <c r="P1891" s="126"/>
      <c r="Q1891" s="138"/>
      <c r="R1891" s="138"/>
      <c r="S1891" s="138"/>
      <c r="T1891" s="138"/>
      <c r="U1891" s="138"/>
      <c r="V1891" s="138"/>
      <c r="W1891" s="138"/>
      <c r="X1891" s="138"/>
      <c r="Y1891" s="138"/>
      <c r="Z1891" s="138"/>
      <c r="AA1891" s="138"/>
      <c r="AB1891" s="138"/>
      <c r="AC1891" s="138"/>
      <c r="AD1891" s="138"/>
      <c r="AE1891" s="138"/>
      <c r="AF1891" s="138"/>
      <c r="AG1891" s="138"/>
      <c r="AH1891" s="138"/>
      <c r="AI1891" s="138"/>
      <c r="AJ1891" s="138"/>
    </row>
    <row r="1892" ht="28.5" customHeight="1">
      <c r="A1892" s="197"/>
      <c r="B1892" s="198"/>
      <c r="C1892" s="199"/>
      <c r="D1892" s="198"/>
      <c r="E1892" s="198"/>
      <c r="F1892" s="125"/>
      <c r="G1892" s="200"/>
      <c r="H1892" s="126"/>
      <c r="I1892" s="126"/>
      <c r="J1892" s="198"/>
      <c r="K1892" s="126"/>
      <c r="L1892" s="126"/>
      <c r="M1892" s="126"/>
      <c r="N1892" s="126"/>
      <c r="O1892" s="126"/>
      <c r="P1892" s="126"/>
      <c r="Q1892" s="138"/>
      <c r="R1892" s="138"/>
      <c r="S1892" s="138"/>
      <c r="T1892" s="138"/>
      <c r="U1892" s="138"/>
      <c r="V1892" s="138"/>
      <c r="W1892" s="138"/>
      <c r="X1892" s="138"/>
      <c r="Y1892" s="138"/>
      <c r="Z1892" s="138"/>
      <c r="AA1892" s="138"/>
      <c r="AB1892" s="138"/>
      <c r="AC1892" s="138"/>
      <c r="AD1892" s="138"/>
      <c r="AE1892" s="138"/>
      <c r="AF1892" s="138"/>
      <c r="AG1892" s="138"/>
      <c r="AH1892" s="138"/>
      <c r="AI1892" s="138"/>
      <c r="AJ1892" s="138"/>
    </row>
    <row r="1893" ht="28.5" customHeight="1">
      <c r="A1893" s="197"/>
      <c r="B1893" s="198"/>
      <c r="C1893" s="199"/>
      <c r="D1893" s="198"/>
      <c r="E1893" s="198"/>
      <c r="F1893" s="125"/>
      <c r="G1893" s="200"/>
      <c r="H1893" s="126"/>
      <c r="I1893" s="126"/>
      <c r="J1893" s="198"/>
      <c r="K1893" s="126"/>
      <c r="L1893" s="126"/>
      <c r="M1893" s="126"/>
      <c r="N1893" s="126"/>
      <c r="O1893" s="126"/>
      <c r="P1893" s="126"/>
      <c r="Q1893" s="138"/>
      <c r="R1893" s="138"/>
      <c r="S1893" s="138"/>
      <c r="T1893" s="138"/>
      <c r="U1893" s="138"/>
      <c r="V1893" s="138"/>
      <c r="W1893" s="138"/>
      <c r="X1893" s="138"/>
      <c r="Y1893" s="138"/>
      <c r="Z1893" s="138"/>
      <c r="AA1893" s="138"/>
      <c r="AB1893" s="138"/>
      <c r="AC1893" s="138"/>
      <c r="AD1893" s="138"/>
      <c r="AE1893" s="138"/>
      <c r="AF1893" s="138"/>
      <c r="AG1893" s="138"/>
      <c r="AH1893" s="138"/>
      <c r="AI1893" s="138"/>
      <c r="AJ1893" s="138"/>
    </row>
    <row r="1894" ht="28.5" customHeight="1">
      <c r="A1894" s="197"/>
      <c r="B1894" s="198"/>
      <c r="C1894" s="199"/>
      <c r="D1894" s="198"/>
      <c r="E1894" s="198"/>
      <c r="F1894" s="125"/>
      <c r="G1894" s="200"/>
      <c r="H1894" s="126"/>
      <c r="I1894" s="126"/>
      <c r="J1894" s="198"/>
      <c r="K1894" s="126"/>
      <c r="L1894" s="126"/>
      <c r="M1894" s="126"/>
      <c r="N1894" s="126"/>
      <c r="O1894" s="126"/>
      <c r="P1894" s="126"/>
      <c r="Q1894" s="138"/>
      <c r="R1894" s="138"/>
      <c r="S1894" s="138"/>
      <c r="T1894" s="138"/>
      <c r="U1894" s="138"/>
      <c r="V1894" s="138"/>
      <c r="W1894" s="138"/>
      <c r="X1894" s="138"/>
      <c r="Y1894" s="138"/>
      <c r="Z1894" s="138"/>
      <c r="AA1894" s="138"/>
      <c r="AB1894" s="138"/>
      <c r="AC1894" s="138"/>
      <c r="AD1894" s="138"/>
      <c r="AE1894" s="138"/>
      <c r="AF1894" s="138"/>
      <c r="AG1894" s="138"/>
      <c r="AH1894" s="138"/>
      <c r="AI1894" s="138"/>
      <c r="AJ1894" s="138"/>
    </row>
    <row r="1895" ht="28.5" customHeight="1">
      <c r="A1895" s="197"/>
      <c r="B1895" s="198"/>
      <c r="C1895" s="199"/>
      <c r="D1895" s="198"/>
      <c r="E1895" s="198"/>
      <c r="F1895" s="125"/>
      <c r="G1895" s="200"/>
      <c r="H1895" s="126"/>
      <c r="I1895" s="126"/>
      <c r="J1895" s="198"/>
      <c r="K1895" s="126"/>
      <c r="L1895" s="126"/>
      <c r="M1895" s="126"/>
      <c r="N1895" s="126"/>
      <c r="O1895" s="126"/>
      <c r="P1895" s="126"/>
      <c r="Q1895" s="138"/>
      <c r="R1895" s="138"/>
      <c r="S1895" s="138"/>
      <c r="T1895" s="138"/>
      <c r="U1895" s="138"/>
      <c r="V1895" s="138"/>
      <c r="W1895" s="138"/>
      <c r="X1895" s="138"/>
      <c r="Y1895" s="138"/>
      <c r="Z1895" s="138"/>
      <c r="AA1895" s="138"/>
      <c r="AB1895" s="138"/>
      <c r="AC1895" s="138"/>
      <c r="AD1895" s="138"/>
      <c r="AE1895" s="138"/>
      <c r="AF1895" s="138"/>
      <c r="AG1895" s="138"/>
      <c r="AH1895" s="138"/>
      <c r="AI1895" s="138"/>
      <c r="AJ1895" s="138"/>
    </row>
    <row r="1896" ht="28.5" customHeight="1">
      <c r="A1896" s="197"/>
      <c r="B1896" s="198"/>
      <c r="C1896" s="199"/>
      <c r="D1896" s="198"/>
      <c r="E1896" s="198"/>
      <c r="F1896" s="125"/>
      <c r="G1896" s="200"/>
      <c r="H1896" s="126"/>
      <c r="I1896" s="126"/>
      <c r="J1896" s="198"/>
      <c r="K1896" s="126"/>
      <c r="L1896" s="126"/>
      <c r="M1896" s="126"/>
      <c r="N1896" s="126"/>
      <c r="O1896" s="126"/>
      <c r="P1896" s="126"/>
      <c r="Q1896" s="138"/>
      <c r="R1896" s="138"/>
      <c r="S1896" s="138"/>
      <c r="T1896" s="138"/>
      <c r="U1896" s="138"/>
      <c r="V1896" s="138"/>
      <c r="W1896" s="138"/>
      <c r="X1896" s="138"/>
      <c r="Y1896" s="138"/>
      <c r="Z1896" s="138"/>
      <c r="AA1896" s="138"/>
      <c r="AB1896" s="138"/>
      <c r="AC1896" s="138"/>
      <c r="AD1896" s="138"/>
      <c r="AE1896" s="138"/>
      <c r="AF1896" s="138"/>
      <c r="AG1896" s="138"/>
      <c r="AH1896" s="138"/>
      <c r="AI1896" s="138"/>
      <c r="AJ1896" s="138"/>
    </row>
    <row r="1897" ht="28.5" customHeight="1">
      <c r="A1897" s="197"/>
      <c r="B1897" s="198"/>
      <c r="C1897" s="199"/>
      <c r="D1897" s="198"/>
      <c r="E1897" s="198"/>
      <c r="F1897" s="125"/>
      <c r="G1897" s="200"/>
      <c r="H1897" s="126"/>
      <c r="I1897" s="126"/>
      <c r="J1897" s="198"/>
      <c r="K1897" s="126"/>
      <c r="L1897" s="126"/>
      <c r="M1897" s="126"/>
      <c r="N1897" s="126"/>
      <c r="O1897" s="126"/>
      <c r="P1897" s="126"/>
      <c r="Q1897" s="138"/>
      <c r="R1897" s="138"/>
      <c r="S1897" s="138"/>
      <c r="T1897" s="138"/>
      <c r="U1897" s="138"/>
      <c r="V1897" s="138"/>
      <c r="W1897" s="138"/>
      <c r="X1897" s="138"/>
      <c r="Y1897" s="138"/>
      <c r="Z1897" s="138"/>
      <c r="AA1897" s="138"/>
      <c r="AB1897" s="138"/>
      <c r="AC1897" s="138"/>
      <c r="AD1897" s="138"/>
      <c r="AE1897" s="138"/>
      <c r="AF1897" s="138"/>
      <c r="AG1897" s="138"/>
      <c r="AH1897" s="138"/>
      <c r="AI1897" s="138"/>
      <c r="AJ1897" s="138"/>
    </row>
    <row r="1898" ht="28.5" customHeight="1">
      <c r="A1898" s="197"/>
      <c r="B1898" s="198"/>
      <c r="C1898" s="199"/>
      <c r="D1898" s="198"/>
      <c r="E1898" s="198"/>
      <c r="F1898" s="125"/>
      <c r="G1898" s="200"/>
      <c r="H1898" s="126"/>
      <c r="I1898" s="126"/>
      <c r="J1898" s="198"/>
      <c r="K1898" s="126"/>
      <c r="L1898" s="126"/>
      <c r="M1898" s="126"/>
      <c r="N1898" s="126"/>
      <c r="O1898" s="126"/>
      <c r="P1898" s="126"/>
      <c r="Q1898" s="138"/>
      <c r="R1898" s="138"/>
      <c r="S1898" s="138"/>
      <c r="T1898" s="138"/>
      <c r="U1898" s="138"/>
      <c r="V1898" s="138"/>
      <c r="W1898" s="138"/>
      <c r="X1898" s="138"/>
      <c r="Y1898" s="138"/>
      <c r="Z1898" s="138"/>
      <c r="AA1898" s="138"/>
      <c r="AB1898" s="138"/>
      <c r="AC1898" s="138"/>
      <c r="AD1898" s="138"/>
      <c r="AE1898" s="138"/>
      <c r="AF1898" s="138"/>
      <c r="AG1898" s="138"/>
      <c r="AH1898" s="138"/>
      <c r="AI1898" s="138"/>
      <c r="AJ1898" s="138"/>
    </row>
    <row r="1899" ht="28.5" customHeight="1">
      <c r="A1899" s="197"/>
      <c r="B1899" s="198"/>
      <c r="C1899" s="199"/>
      <c r="D1899" s="198"/>
      <c r="E1899" s="198"/>
      <c r="F1899" s="125"/>
      <c r="G1899" s="200"/>
      <c r="H1899" s="126"/>
      <c r="I1899" s="126"/>
      <c r="J1899" s="198"/>
      <c r="K1899" s="126"/>
      <c r="L1899" s="126"/>
      <c r="M1899" s="126"/>
      <c r="N1899" s="126"/>
      <c r="O1899" s="126"/>
      <c r="P1899" s="126"/>
      <c r="Q1899" s="138"/>
      <c r="R1899" s="138"/>
      <c r="S1899" s="138"/>
      <c r="T1899" s="138"/>
      <c r="U1899" s="138"/>
      <c r="V1899" s="138"/>
      <c r="W1899" s="138"/>
      <c r="X1899" s="138"/>
      <c r="Y1899" s="138"/>
      <c r="Z1899" s="138"/>
      <c r="AA1899" s="138"/>
      <c r="AB1899" s="138"/>
      <c r="AC1899" s="138"/>
      <c r="AD1899" s="138"/>
      <c r="AE1899" s="138"/>
      <c r="AF1899" s="138"/>
      <c r="AG1899" s="138"/>
      <c r="AH1899" s="138"/>
      <c r="AI1899" s="138"/>
      <c r="AJ1899" s="138"/>
    </row>
    <row r="1900" ht="28.5" customHeight="1">
      <c r="A1900" s="197"/>
      <c r="B1900" s="198"/>
      <c r="C1900" s="199"/>
      <c r="D1900" s="198"/>
      <c r="E1900" s="198"/>
      <c r="F1900" s="125"/>
      <c r="G1900" s="200"/>
      <c r="H1900" s="126"/>
      <c r="I1900" s="126"/>
      <c r="J1900" s="198"/>
      <c r="K1900" s="126"/>
      <c r="L1900" s="126"/>
      <c r="M1900" s="126"/>
      <c r="N1900" s="126"/>
      <c r="O1900" s="126"/>
      <c r="P1900" s="126"/>
      <c r="Q1900" s="138"/>
      <c r="R1900" s="138"/>
      <c r="S1900" s="138"/>
      <c r="T1900" s="138"/>
      <c r="U1900" s="138"/>
      <c r="V1900" s="138"/>
      <c r="W1900" s="138"/>
      <c r="X1900" s="138"/>
      <c r="Y1900" s="138"/>
      <c r="Z1900" s="138"/>
      <c r="AA1900" s="138"/>
      <c r="AB1900" s="138"/>
      <c r="AC1900" s="138"/>
      <c r="AD1900" s="138"/>
      <c r="AE1900" s="138"/>
      <c r="AF1900" s="138"/>
      <c r="AG1900" s="138"/>
      <c r="AH1900" s="138"/>
      <c r="AI1900" s="138"/>
      <c r="AJ1900" s="138"/>
    </row>
    <row r="1901" ht="28.5" customHeight="1">
      <c r="A1901" s="197"/>
      <c r="B1901" s="198"/>
      <c r="C1901" s="199"/>
      <c r="D1901" s="198"/>
      <c r="E1901" s="198"/>
      <c r="F1901" s="125"/>
      <c r="G1901" s="200"/>
      <c r="H1901" s="126"/>
      <c r="I1901" s="126"/>
      <c r="J1901" s="198"/>
      <c r="K1901" s="126"/>
      <c r="L1901" s="126"/>
      <c r="M1901" s="126"/>
      <c r="N1901" s="126"/>
      <c r="O1901" s="126"/>
      <c r="P1901" s="126"/>
      <c r="Q1901" s="138"/>
      <c r="R1901" s="138"/>
      <c r="S1901" s="138"/>
      <c r="T1901" s="138"/>
      <c r="U1901" s="138"/>
      <c r="V1901" s="138"/>
      <c r="W1901" s="138"/>
      <c r="X1901" s="138"/>
      <c r="Y1901" s="138"/>
      <c r="Z1901" s="138"/>
      <c r="AA1901" s="138"/>
      <c r="AB1901" s="138"/>
      <c r="AC1901" s="138"/>
      <c r="AD1901" s="138"/>
      <c r="AE1901" s="138"/>
      <c r="AF1901" s="138"/>
      <c r="AG1901" s="138"/>
      <c r="AH1901" s="138"/>
      <c r="AI1901" s="138"/>
      <c r="AJ1901" s="138"/>
    </row>
    <row r="1902" ht="28.5" customHeight="1">
      <c r="A1902" s="197"/>
      <c r="B1902" s="198"/>
      <c r="C1902" s="199"/>
      <c r="D1902" s="198"/>
      <c r="E1902" s="198"/>
      <c r="F1902" s="125"/>
      <c r="G1902" s="200"/>
      <c r="H1902" s="126"/>
      <c r="I1902" s="126"/>
      <c r="J1902" s="198"/>
      <c r="K1902" s="126"/>
      <c r="L1902" s="126"/>
      <c r="M1902" s="126"/>
      <c r="N1902" s="126"/>
      <c r="O1902" s="126"/>
      <c r="P1902" s="126"/>
      <c r="Q1902" s="138"/>
      <c r="R1902" s="138"/>
      <c r="S1902" s="138"/>
      <c r="T1902" s="138"/>
      <c r="U1902" s="138"/>
      <c r="V1902" s="138"/>
      <c r="W1902" s="138"/>
      <c r="X1902" s="138"/>
      <c r="Y1902" s="138"/>
      <c r="Z1902" s="138"/>
      <c r="AA1902" s="138"/>
      <c r="AB1902" s="138"/>
      <c r="AC1902" s="138"/>
      <c r="AD1902" s="138"/>
      <c r="AE1902" s="138"/>
      <c r="AF1902" s="138"/>
      <c r="AG1902" s="138"/>
      <c r="AH1902" s="138"/>
      <c r="AI1902" s="138"/>
      <c r="AJ1902" s="138"/>
    </row>
    <row r="1903" ht="28.5" customHeight="1">
      <c r="A1903" s="197"/>
      <c r="B1903" s="198"/>
      <c r="C1903" s="199"/>
      <c r="D1903" s="198"/>
      <c r="E1903" s="198"/>
      <c r="F1903" s="125"/>
      <c r="G1903" s="200"/>
      <c r="H1903" s="126"/>
      <c r="I1903" s="126"/>
      <c r="J1903" s="198"/>
      <c r="K1903" s="126"/>
      <c r="L1903" s="126"/>
      <c r="M1903" s="126"/>
      <c r="N1903" s="126"/>
      <c r="O1903" s="126"/>
      <c r="P1903" s="126"/>
      <c r="Q1903" s="138"/>
      <c r="R1903" s="138"/>
      <c r="S1903" s="138"/>
      <c r="T1903" s="138"/>
      <c r="U1903" s="138"/>
      <c r="V1903" s="138"/>
      <c r="W1903" s="138"/>
      <c r="X1903" s="138"/>
      <c r="Y1903" s="138"/>
      <c r="Z1903" s="138"/>
      <c r="AA1903" s="138"/>
      <c r="AB1903" s="138"/>
      <c r="AC1903" s="138"/>
      <c r="AD1903" s="138"/>
      <c r="AE1903" s="138"/>
      <c r="AF1903" s="138"/>
      <c r="AG1903" s="138"/>
      <c r="AH1903" s="138"/>
      <c r="AI1903" s="138"/>
      <c r="AJ1903" s="138"/>
    </row>
    <row r="1904" ht="28.5" customHeight="1">
      <c r="A1904" s="197"/>
      <c r="B1904" s="198"/>
      <c r="C1904" s="199"/>
      <c r="D1904" s="198"/>
      <c r="E1904" s="198"/>
      <c r="F1904" s="125"/>
      <c r="G1904" s="200"/>
      <c r="H1904" s="126"/>
      <c r="I1904" s="126"/>
      <c r="J1904" s="198"/>
      <c r="K1904" s="126"/>
      <c r="L1904" s="126"/>
      <c r="M1904" s="126"/>
      <c r="N1904" s="126"/>
      <c r="O1904" s="126"/>
      <c r="P1904" s="126"/>
      <c r="Q1904" s="138"/>
      <c r="R1904" s="138"/>
      <c r="S1904" s="138"/>
      <c r="T1904" s="138"/>
      <c r="U1904" s="138"/>
      <c r="V1904" s="138"/>
      <c r="W1904" s="138"/>
      <c r="X1904" s="138"/>
      <c r="Y1904" s="138"/>
      <c r="Z1904" s="138"/>
      <c r="AA1904" s="138"/>
      <c r="AB1904" s="138"/>
      <c r="AC1904" s="138"/>
      <c r="AD1904" s="138"/>
      <c r="AE1904" s="138"/>
      <c r="AF1904" s="138"/>
      <c r="AG1904" s="138"/>
      <c r="AH1904" s="138"/>
      <c r="AI1904" s="138"/>
      <c r="AJ1904" s="138"/>
    </row>
    <row r="1905" ht="28.5" customHeight="1">
      <c r="A1905" s="197"/>
      <c r="B1905" s="198"/>
      <c r="C1905" s="199"/>
      <c r="D1905" s="198"/>
      <c r="E1905" s="198"/>
      <c r="F1905" s="125"/>
      <c r="G1905" s="200"/>
      <c r="H1905" s="126"/>
      <c r="I1905" s="126"/>
      <c r="J1905" s="198"/>
      <c r="K1905" s="126"/>
      <c r="L1905" s="126"/>
      <c r="M1905" s="126"/>
      <c r="N1905" s="126"/>
      <c r="O1905" s="126"/>
      <c r="P1905" s="126"/>
      <c r="Q1905" s="138"/>
      <c r="R1905" s="138"/>
      <c r="S1905" s="138"/>
      <c r="T1905" s="138"/>
      <c r="U1905" s="138"/>
      <c r="V1905" s="138"/>
      <c r="W1905" s="138"/>
      <c r="X1905" s="138"/>
      <c r="Y1905" s="138"/>
      <c r="Z1905" s="138"/>
      <c r="AA1905" s="138"/>
      <c r="AB1905" s="138"/>
      <c r="AC1905" s="138"/>
      <c r="AD1905" s="138"/>
      <c r="AE1905" s="138"/>
      <c r="AF1905" s="138"/>
      <c r="AG1905" s="138"/>
      <c r="AH1905" s="138"/>
      <c r="AI1905" s="138"/>
      <c r="AJ1905" s="138"/>
    </row>
    <row r="1906" ht="28.5" customHeight="1">
      <c r="A1906" s="197"/>
      <c r="B1906" s="198"/>
      <c r="C1906" s="199"/>
      <c r="D1906" s="198"/>
      <c r="E1906" s="198"/>
      <c r="F1906" s="125"/>
      <c r="G1906" s="200"/>
      <c r="H1906" s="126"/>
      <c r="I1906" s="126"/>
      <c r="J1906" s="198"/>
      <c r="K1906" s="126"/>
      <c r="L1906" s="126"/>
      <c r="M1906" s="126"/>
      <c r="N1906" s="126"/>
      <c r="O1906" s="126"/>
      <c r="P1906" s="126"/>
      <c r="Q1906" s="138"/>
      <c r="R1906" s="138"/>
      <c r="S1906" s="138"/>
      <c r="T1906" s="138"/>
      <c r="U1906" s="138"/>
      <c r="V1906" s="138"/>
      <c r="W1906" s="138"/>
      <c r="X1906" s="138"/>
      <c r="Y1906" s="138"/>
      <c r="Z1906" s="138"/>
      <c r="AA1906" s="138"/>
      <c r="AB1906" s="138"/>
      <c r="AC1906" s="138"/>
      <c r="AD1906" s="138"/>
      <c r="AE1906" s="138"/>
      <c r="AF1906" s="138"/>
      <c r="AG1906" s="138"/>
      <c r="AH1906" s="138"/>
      <c r="AI1906" s="138"/>
      <c r="AJ1906" s="138"/>
    </row>
    <row r="1907" ht="28.5" customHeight="1">
      <c r="A1907" s="197"/>
      <c r="B1907" s="198"/>
      <c r="C1907" s="199"/>
      <c r="D1907" s="198"/>
      <c r="E1907" s="198"/>
      <c r="F1907" s="125"/>
      <c r="G1907" s="200"/>
      <c r="H1907" s="126"/>
      <c r="I1907" s="126"/>
      <c r="J1907" s="198"/>
      <c r="K1907" s="126"/>
      <c r="L1907" s="126"/>
      <c r="M1907" s="126"/>
      <c r="N1907" s="126"/>
      <c r="O1907" s="126"/>
      <c r="P1907" s="126"/>
      <c r="Q1907" s="138"/>
      <c r="R1907" s="138"/>
      <c r="S1907" s="138"/>
      <c r="T1907" s="138"/>
      <c r="U1907" s="138"/>
      <c r="V1907" s="138"/>
      <c r="W1907" s="138"/>
      <c r="X1907" s="138"/>
      <c r="Y1907" s="138"/>
      <c r="Z1907" s="138"/>
      <c r="AA1907" s="138"/>
      <c r="AB1907" s="138"/>
      <c r="AC1907" s="138"/>
      <c r="AD1907" s="138"/>
      <c r="AE1907" s="138"/>
      <c r="AF1907" s="138"/>
      <c r="AG1907" s="138"/>
      <c r="AH1907" s="138"/>
      <c r="AI1907" s="138"/>
      <c r="AJ1907" s="138"/>
    </row>
    <row r="1908" ht="28.5" customHeight="1">
      <c r="A1908" s="197"/>
      <c r="B1908" s="198"/>
      <c r="C1908" s="199"/>
      <c r="D1908" s="198"/>
      <c r="E1908" s="198"/>
      <c r="F1908" s="125"/>
      <c r="G1908" s="200"/>
      <c r="H1908" s="126"/>
      <c r="I1908" s="126"/>
      <c r="J1908" s="198"/>
      <c r="K1908" s="126"/>
      <c r="L1908" s="126"/>
      <c r="M1908" s="126"/>
      <c r="N1908" s="126"/>
      <c r="O1908" s="126"/>
      <c r="P1908" s="126"/>
      <c r="Q1908" s="138"/>
      <c r="R1908" s="138"/>
      <c r="S1908" s="138"/>
      <c r="T1908" s="138"/>
      <c r="U1908" s="138"/>
      <c r="V1908" s="138"/>
      <c r="W1908" s="138"/>
      <c r="X1908" s="138"/>
      <c r="Y1908" s="138"/>
      <c r="Z1908" s="138"/>
      <c r="AA1908" s="138"/>
      <c r="AB1908" s="138"/>
      <c r="AC1908" s="138"/>
      <c r="AD1908" s="138"/>
      <c r="AE1908" s="138"/>
      <c r="AF1908" s="138"/>
      <c r="AG1908" s="138"/>
      <c r="AH1908" s="138"/>
      <c r="AI1908" s="138"/>
      <c r="AJ1908" s="138"/>
    </row>
    <row r="1909" ht="28.5" customHeight="1">
      <c r="A1909" s="197"/>
      <c r="B1909" s="198"/>
      <c r="C1909" s="199"/>
      <c r="D1909" s="198"/>
      <c r="E1909" s="198"/>
      <c r="F1909" s="125"/>
      <c r="G1909" s="200"/>
      <c r="H1909" s="126"/>
      <c r="I1909" s="126"/>
      <c r="J1909" s="198"/>
      <c r="K1909" s="126"/>
      <c r="L1909" s="126"/>
      <c r="M1909" s="126"/>
      <c r="N1909" s="126"/>
      <c r="O1909" s="126"/>
      <c r="P1909" s="126"/>
      <c r="Q1909" s="138"/>
      <c r="R1909" s="138"/>
      <c r="S1909" s="138"/>
      <c r="T1909" s="138"/>
      <c r="U1909" s="138"/>
      <c r="V1909" s="138"/>
      <c r="W1909" s="138"/>
      <c r="X1909" s="138"/>
      <c r="Y1909" s="138"/>
      <c r="Z1909" s="138"/>
      <c r="AA1909" s="138"/>
      <c r="AB1909" s="138"/>
      <c r="AC1909" s="138"/>
      <c r="AD1909" s="138"/>
      <c r="AE1909" s="138"/>
      <c r="AF1909" s="138"/>
      <c r="AG1909" s="138"/>
      <c r="AH1909" s="138"/>
      <c r="AI1909" s="138"/>
      <c r="AJ1909" s="138"/>
    </row>
    <row r="1910" ht="28.5" customHeight="1">
      <c r="A1910" s="197"/>
      <c r="B1910" s="198"/>
      <c r="C1910" s="199"/>
      <c r="D1910" s="198"/>
      <c r="E1910" s="198"/>
      <c r="F1910" s="125"/>
      <c r="G1910" s="200"/>
      <c r="H1910" s="126"/>
      <c r="I1910" s="126"/>
      <c r="J1910" s="198"/>
      <c r="K1910" s="126"/>
      <c r="L1910" s="126"/>
      <c r="M1910" s="126"/>
      <c r="N1910" s="126"/>
      <c r="O1910" s="126"/>
      <c r="P1910" s="126"/>
      <c r="Q1910" s="138"/>
      <c r="R1910" s="138"/>
      <c r="S1910" s="138"/>
      <c r="T1910" s="138"/>
      <c r="U1910" s="138"/>
      <c r="V1910" s="138"/>
      <c r="W1910" s="138"/>
      <c r="X1910" s="138"/>
      <c r="Y1910" s="138"/>
      <c r="Z1910" s="138"/>
      <c r="AA1910" s="138"/>
      <c r="AB1910" s="138"/>
      <c r="AC1910" s="138"/>
      <c r="AD1910" s="138"/>
      <c r="AE1910" s="138"/>
      <c r="AF1910" s="138"/>
      <c r="AG1910" s="138"/>
      <c r="AH1910" s="138"/>
      <c r="AI1910" s="138"/>
      <c r="AJ1910" s="138"/>
    </row>
    <row r="1911" ht="28.5" customHeight="1">
      <c r="A1911" s="197"/>
      <c r="B1911" s="198"/>
      <c r="C1911" s="199"/>
      <c r="D1911" s="198"/>
      <c r="E1911" s="198"/>
      <c r="F1911" s="125"/>
      <c r="G1911" s="200"/>
      <c r="H1911" s="126"/>
      <c r="I1911" s="126"/>
      <c r="J1911" s="198"/>
      <c r="K1911" s="126"/>
      <c r="L1911" s="126"/>
      <c r="M1911" s="126"/>
      <c r="N1911" s="126"/>
      <c r="O1911" s="126"/>
      <c r="P1911" s="126"/>
      <c r="Q1911" s="138"/>
      <c r="R1911" s="138"/>
      <c r="S1911" s="138"/>
      <c r="T1911" s="138"/>
      <c r="U1911" s="138"/>
      <c r="V1911" s="138"/>
      <c r="W1911" s="138"/>
      <c r="X1911" s="138"/>
      <c r="Y1911" s="138"/>
      <c r="Z1911" s="138"/>
      <c r="AA1911" s="138"/>
      <c r="AB1911" s="138"/>
      <c r="AC1911" s="138"/>
      <c r="AD1911" s="138"/>
      <c r="AE1911" s="138"/>
      <c r="AF1911" s="138"/>
      <c r="AG1911" s="138"/>
      <c r="AH1911" s="138"/>
      <c r="AI1911" s="138"/>
      <c r="AJ1911" s="138"/>
    </row>
    <row r="1912" ht="28.5" customHeight="1">
      <c r="A1912" s="197"/>
      <c r="B1912" s="198"/>
      <c r="C1912" s="199"/>
      <c r="D1912" s="198"/>
      <c r="E1912" s="198"/>
      <c r="F1912" s="125"/>
      <c r="G1912" s="200"/>
      <c r="H1912" s="126"/>
      <c r="I1912" s="126"/>
      <c r="J1912" s="198"/>
      <c r="K1912" s="126"/>
      <c r="L1912" s="126"/>
      <c r="M1912" s="126"/>
      <c r="N1912" s="126"/>
      <c r="O1912" s="126"/>
      <c r="P1912" s="126"/>
      <c r="Q1912" s="138"/>
      <c r="R1912" s="138"/>
      <c r="S1912" s="138"/>
      <c r="T1912" s="138"/>
      <c r="U1912" s="138"/>
      <c r="V1912" s="138"/>
      <c r="W1912" s="138"/>
      <c r="X1912" s="138"/>
      <c r="Y1912" s="138"/>
      <c r="Z1912" s="138"/>
      <c r="AA1912" s="138"/>
      <c r="AB1912" s="138"/>
      <c r="AC1912" s="138"/>
      <c r="AD1912" s="138"/>
      <c r="AE1912" s="138"/>
      <c r="AF1912" s="138"/>
      <c r="AG1912" s="138"/>
      <c r="AH1912" s="138"/>
      <c r="AI1912" s="138"/>
      <c r="AJ1912" s="138"/>
    </row>
    <row r="1913" ht="28.5" customHeight="1">
      <c r="A1913" s="197"/>
      <c r="B1913" s="198"/>
      <c r="C1913" s="199"/>
      <c r="D1913" s="198"/>
      <c r="E1913" s="198"/>
      <c r="F1913" s="125"/>
      <c r="G1913" s="200"/>
      <c r="H1913" s="126"/>
      <c r="I1913" s="126"/>
      <c r="J1913" s="198"/>
      <c r="K1913" s="126"/>
      <c r="L1913" s="126"/>
      <c r="M1913" s="126"/>
      <c r="N1913" s="126"/>
      <c r="O1913" s="126"/>
      <c r="P1913" s="126"/>
      <c r="Q1913" s="138"/>
      <c r="R1913" s="138"/>
      <c r="S1913" s="138"/>
      <c r="T1913" s="138"/>
      <c r="U1913" s="138"/>
      <c r="V1913" s="138"/>
      <c r="W1913" s="138"/>
      <c r="X1913" s="138"/>
      <c r="Y1913" s="138"/>
      <c r="Z1913" s="138"/>
      <c r="AA1913" s="138"/>
      <c r="AB1913" s="138"/>
      <c r="AC1913" s="138"/>
      <c r="AD1913" s="138"/>
      <c r="AE1913" s="138"/>
      <c r="AF1913" s="138"/>
      <c r="AG1913" s="138"/>
      <c r="AH1913" s="138"/>
      <c r="AI1913" s="138"/>
      <c r="AJ1913" s="138"/>
    </row>
    <row r="1914" ht="28.5" customHeight="1">
      <c r="A1914" s="197"/>
      <c r="B1914" s="198"/>
      <c r="C1914" s="199"/>
      <c r="D1914" s="198"/>
      <c r="E1914" s="198"/>
      <c r="F1914" s="125"/>
      <c r="G1914" s="200"/>
      <c r="H1914" s="126"/>
      <c r="I1914" s="126"/>
      <c r="J1914" s="198"/>
      <c r="K1914" s="126"/>
      <c r="L1914" s="126"/>
      <c r="M1914" s="126"/>
      <c r="N1914" s="126"/>
      <c r="O1914" s="126"/>
      <c r="P1914" s="126"/>
      <c r="Q1914" s="138"/>
      <c r="R1914" s="138"/>
      <c r="S1914" s="138"/>
      <c r="T1914" s="138"/>
      <c r="U1914" s="138"/>
      <c r="V1914" s="138"/>
      <c r="W1914" s="138"/>
      <c r="X1914" s="138"/>
      <c r="Y1914" s="138"/>
      <c r="Z1914" s="138"/>
      <c r="AA1914" s="138"/>
      <c r="AB1914" s="138"/>
      <c r="AC1914" s="138"/>
      <c r="AD1914" s="138"/>
      <c r="AE1914" s="138"/>
      <c r="AF1914" s="138"/>
      <c r="AG1914" s="138"/>
      <c r="AH1914" s="138"/>
      <c r="AI1914" s="138"/>
      <c r="AJ1914" s="138"/>
    </row>
    <row r="1915" ht="28.5" customHeight="1">
      <c r="A1915" s="197"/>
      <c r="B1915" s="198"/>
      <c r="C1915" s="199"/>
      <c r="D1915" s="198"/>
      <c r="E1915" s="198"/>
      <c r="F1915" s="125"/>
      <c r="G1915" s="200"/>
      <c r="H1915" s="126"/>
      <c r="I1915" s="126"/>
      <c r="J1915" s="198"/>
      <c r="K1915" s="126"/>
      <c r="L1915" s="126"/>
      <c r="M1915" s="126"/>
      <c r="N1915" s="126"/>
      <c r="O1915" s="126"/>
      <c r="P1915" s="126"/>
      <c r="Q1915" s="138"/>
      <c r="R1915" s="138"/>
      <c r="S1915" s="138"/>
      <c r="T1915" s="138"/>
      <c r="U1915" s="138"/>
      <c r="V1915" s="138"/>
      <c r="W1915" s="138"/>
      <c r="X1915" s="138"/>
      <c r="Y1915" s="138"/>
      <c r="Z1915" s="138"/>
      <c r="AA1915" s="138"/>
      <c r="AB1915" s="138"/>
      <c r="AC1915" s="138"/>
      <c r="AD1915" s="138"/>
      <c r="AE1915" s="138"/>
      <c r="AF1915" s="138"/>
      <c r="AG1915" s="138"/>
      <c r="AH1915" s="138"/>
      <c r="AI1915" s="138"/>
      <c r="AJ1915" s="138"/>
    </row>
    <row r="1916" ht="28.5" customHeight="1">
      <c r="A1916" s="197"/>
      <c r="B1916" s="198"/>
      <c r="C1916" s="199"/>
      <c r="D1916" s="198"/>
      <c r="E1916" s="198"/>
      <c r="F1916" s="125"/>
      <c r="G1916" s="200"/>
      <c r="H1916" s="126"/>
      <c r="I1916" s="126"/>
      <c r="J1916" s="198"/>
      <c r="K1916" s="126"/>
      <c r="L1916" s="126"/>
      <c r="M1916" s="126"/>
      <c r="N1916" s="126"/>
      <c r="O1916" s="126"/>
      <c r="P1916" s="126"/>
      <c r="Q1916" s="138"/>
      <c r="R1916" s="138"/>
      <c r="S1916" s="138"/>
      <c r="T1916" s="138"/>
      <c r="U1916" s="138"/>
      <c r="V1916" s="138"/>
      <c r="W1916" s="138"/>
      <c r="X1916" s="138"/>
      <c r="Y1916" s="138"/>
      <c r="Z1916" s="138"/>
      <c r="AA1916" s="138"/>
      <c r="AB1916" s="138"/>
      <c r="AC1916" s="138"/>
      <c r="AD1916" s="138"/>
      <c r="AE1916" s="138"/>
      <c r="AF1916" s="138"/>
      <c r="AG1916" s="138"/>
      <c r="AH1916" s="138"/>
      <c r="AI1916" s="138"/>
      <c r="AJ1916" s="138"/>
    </row>
    <row r="1917" ht="28.5" customHeight="1">
      <c r="A1917" s="197"/>
      <c r="B1917" s="198"/>
      <c r="C1917" s="199"/>
      <c r="D1917" s="198"/>
      <c r="E1917" s="198"/>
      <c r="F1917" s="125"/>
      <c r="G1917" s="200"/>
      <c r="H1917" s="126"/>
      <c r="I1917" s="126"/>
      <c r="J1917" s="198"/>
      <c r="K1917" s="126"/>
      <c r="L1917" s="126"/>
      <c r="M1917" s="126"/>
      <c r="N1917" s="126"/>
      <c r="O1917" s="126"/>
      <c r="P1917" s="126"/>
      <c r="Q1917" s="138"/>
      <c r="R1917" s="138"/>
      <c r="S1917" s="138"/>
      <c r="T1917" s="138"/>
      <c r="U1917" s="138"/>
      <c r="V1917" s="138"/>
      <c r="W1917" s="138"/>
      <c r="X1917" s="138"/>
      <c r="Y1917" s="138"/>
      <c r="Z1917" s="138"/>
      <c r="AA1917" s="138"/>
      <c r="AB1917" s="138"/>
      <c r="AC1917" s="138"/>
      <c r="AD1917" s="138"/>
      <c r="AE1917" s="138"/>
      <c r="AF1917" s="138"/>
      <c r="AG1917" s="138"/>
      <c r="AH1917" s="138"/>
      <c r="AI1917" s="138"/>
      <c r="AJ1917" s="138"/>
    </row>
    <row r="1918" ht="28.5" customHeight="1">
      <c r="A1918" s="197"/>
      <c r="B1918" s="198"/>
      <c r="C1918" s="199"/>
      <c r="D1918" s="198"/>
      <c r="E1918" s="198"/>
      <c r="F1918" s="125"/>
      <c r="G1918" s="200"/>
      <c r="H1918" s="126"/>
      <c r="I1918" s="126"/>
      <c r="J1918" s="198"/>
      <c r="K1918" s="126"/>
      <c r="L1918" s="126"/>
      <c r="M1918" s="126"/>
      <c r="N1918" s="126"/>
      <c r="O1918" s="126"/>
      <c r="P1918" s="126"/>
      <c r="Q1918" s="138"/>
      <c r="R1918" s="138"/>
      <c r="S1918" s="138"/>
      <c r="T1918" s="138"/>
      <c r="U1918" s="138"/>
      <c r="V1918" s="138"/>
      <c r="W1918" s="138"/>
      <c r="X1918" s="138"/>
      <c r="Y1918" s="138"/>
      <c r="Z1918" s="138"/>
      <c r="AA1918" s="138"/>
      <c r="AB1918" s="138"/>
      <c r="AC1918" s="138"/>
      <c r="AD1918" s="138"/>
      <c r="AE1918" s="138"/>
      <c r="AF1918" s="138"/>
      <c r="AG1918" s="138"/>
      <c r="AH1918" s="138"/>
      <c r="AI1918" s="138"/>
      <c r="AJ1918" s="138"/>
    </row>
    <row r="1919" ht="28.5" customHeight="1">
      <c r="A1919" s="197"/>
      <c r="B1919" s="198"/>
      <c r="C1919" s="199"/>
      <c r="D1919" s="198"/>
      <c r="E1919" s="198"/>
      <c r="F1919" s="125"/>
      <c r="G1919" s="200"/>
      <c r="H1919" s="126"/>
      <c r="I1919" s="126"/>
      <c r="J1919" s="198"/>
      <c r="K1919" s="126"/>
      <c r="L1919" s="126"/>
      <c r="M1919" s="126"/>
      <c r="N1919" s="126"/>
      <c r="O1919" s="126"/>
      <c r="P1919" s="126"/>
      <c r="Q1919" s="138"/>
      <c r="R1919" s="138"/>
      <c r="S1919" s="138"/>
      <c r="T1919" s="138"/>
      <c r="U1919" s="138"/>
      <c r="V1919" s="138"/>
      <c r="W1919" s="138"/>
      <c r="X1919" s="138"/>
      <c r="Y1919" s="138"/>
      <c r="Z1919" s="138"/>
      <c r="AA1919" s="138"/>
      <c r="AB1919" s="138"/>
      <c r="AC1919" s="138"/>
      <c r="AD1919" s="138"/>
      <c r="AE1919" s="138"/>
      <c r="AF1919" s="138"/>
      <c r="AG1919" s="138"/>
      <c r="AH1919" s="138"/>
      <c r="AI1919" s="138"/>
      <c r="AJ1919" s="138"/>
    </row>
    <row r="1920" ht="28.5" customHeight="1">
      <c r="A1920" s="197"/>
      <c r="B1920" s="198"/>
      <c r="C1920" s="199"/>
      <c r="D1920" s="198"/>
      <c r="E1920" s="198"/>
      <c r="F1920" s="125"/>
      <c r="G1920" s="200"/>
      <c r="H1920" s="126"/>
      <c r="I1920" s="126"/>
      <c r="J1920" s="198"/>
      <c r="K1920" s="126"/>
      <c r="L1920" s="126"/>
      <c r="M1920" s="126"/>
      <c r="N1920" s="126"/>
      <c r="O1920" s="126"/>
      <c r="P1920" s="126"/>
      <c r="Q1920" s="138"/>
      <c r="R1920" s="138"/>
      <c r="S1920" s="138"/>
      <c r="T1920" s="138"/>
      <c r="U1920" s="138"/>
      <c r="V1920" s="138"/>
      <c r="W1920" s="138"/>
      <c r="X1920" s="138"/>
      <c r="Y1920" s="138"/>
      <c r="Z1920" s="138"/>
      <c r="AA1920" s="138"/>
      <c r="AB1920" s="138"/>
      <c r="AC1920" s="138"/>
      <c r="AD1920" s="138"/>
      <c r="AE1920" s="138"/>
      <c r="AF1920" s="138"/>
      <c r="AG1920" s="138"/>
      <c r="AH1920" s="138"/>
      <c r="AI1920" s="138"/>
      <c r="AJ1920" s="138"/>
    </row>
    <row r="1921" ht="28.5" customHeight="1">
      <c r="A1921" s="197"/>
      <c r="B1921" s="198"/>
      <c r="C1921" s="199"/>
      <c r="D1921" s="198"/>
      <c r="E1921" s="198"/>
      <c r="F1921" s="125"/>
      <c r="G1921" s="200"/>
      <c r="H1921" s="126"/>
      <c r="I1921" s="126"/>
      <c r="J1921" s="198"/>
      <c r="K1921" s="126"/>
      <c r="L1921" s="126"/>
      <c r="M1921" s="126"/>
      <c r="N1921" s="126"/>
      <c r="O1921" s="126"/>
      <c r="P1921" s="126"/>
      <c r="Q1921" s="138"/>
      <c r="R1921" s="138"/>
      <c r="S1921" s="138"/>
      <c r="T1921" s="138"/>
      <c r="U1921" s="138"/>
      <c r="V1921" s="138"/>
      <c r="W1921" s="138"/>
      <c r="X1921" s="138"/>
      <c r="Y1921" s="138"/>
      <c r="Z1921" s="138"/>
      <c r="AA1921" s="138"/>
      <c r="AB1921" s="138"/>
      <c r="AC1921" s="138"/>
      <c r="AD1921" s="138"/>
      <c r="AE1921" s="138"/>
      <c r="AF1921" s="138"/>
      <c r="AG1921" s="138"/>
      <c r="AH1921" s="138"/>
      <c r="AI1921" s="138"/>
      <c r="AJ1921" s="138"/>
    </row>
    <row r="1922" ht="28.5" customHeight="1">
      <c r="A1922" s="197"/>
      <c r="B1922" s="198"/>
      <c r="C1922" s="199"/>
      <c r="D1922" s="198"/>
      <c r="E1922" s="198"/>
      <c r="F1922" s="125"/>
      <c r="G1922" s="200"/>
      <c r="H1922" s="126"/>
      <c r="I1922" s="126"/>
      <c r="J1922" s="198"/>
      <c r="K1922" s="126"/>
      <c r="L1922" s="126"/>
      <c r="M1922" s="126"/>
      <c r="N1922" s="126"/>
      <c r="O1922" s="126"/>
      <c r="P1922" s="126"/>
      <c r="Q1922" s="138"/>
      <c r="R1922" s="138"/>
      <c r="S1922" s="138"/>
      <c r="T1922" s="138"/>
      <c r="U1922" s="138"/>
      <c r="V1922" s="138"/>
      <c r="W1922" s="138"/>
      <c r="X1922" s="138"/>
      <c r="Y1922" s="138"/>
      <c r="Z1922" s="138"/>
      <c r="AA1922" s="138"/>
      <c r="AB1922" s="138"/>
      <c r="AC1922" s="138"/>
      <c r="AD1922" s="138"/>
      <c r="AE1922" s="138"/>
      <c r="AF1922" s="138"/>
      <c r="AG1922" s="138"/>
      <c r="AH1922" s="138"/>
      <c r="AI1922" s="138"/>
      <c r="AJ1922" s="138"/>
    </row>
    <row r="1923" ht="28.5" customHeight="1">
      <c r="A1923" s="197"/>
      <c r="B1923" s="198"/>
      <c r="C1923" s="199"/>
      <c r="D1923" s="198"/>
      <c r="E1923" s="198"/>
      <c r="F1923" s="125"/>
      <c r="G1923" s="200"/>
      <c r="H1923" s="126"/>
      <c r="I1923" s="126"/>
      <c r="J1923" s="198"/>
      <c r="K1923" s="126"/>
      <c r="L1923" s="126"/>
      <c r="M1923" s="126"/>
      <c r="N1923" s="126"/>
      <c r="O1923" s="126"/>
      <c r="P1923" s="126"/>
      <c r="Q1923" s="138"/>
      <c r="R1923" s="138"/>
      <c r="S1923" s="138"/>
      <c r="T1923" s="138"/>
      <c r="U1923" s="138"/>
      <c r="V1923" s="138"/>
      <c r="W1923" s="138"/>
      <c r="X1923" s="138"/>
      <c r="Y1923" s="138"/>
      <c r="Z1923" s="138"/>
      <c r="AA1923" s="138"/>
      <c r="AB1923" s="138"/>
      <c r="AC1923" s="138"/>
      <c r="AD1923" s="138"/>
      <c r="AE1923" s="138"/>
      <c r="AF1923" s="138"/>
      <c r="AG1923" s="138"/>
      <c r="AH1923" s="138"/>
      <c r="AI1923" s="138"/>
      <c r="AJ1923" s="138"/>
    </row>
    <row r="1924" ht="28.5" customHeight="1">
      <c r="A1924" s="197"/>
      <c r="B1924" s="198"/>
      <c r="C1924" s="199"/>
      <c r="D1924" s="198"/>
      <c r="E1924" s="198"/>
      <c r="F1924" s="125"/>
      <c r="G1924" s="200"/>
      <c r="H1924" s="126"/>
      <c r="I1924" s="126"/>
      <c r="J1924" s="198"/>
      <c r="K1924" s="126"/>
      <c r="L1924" s="126"/>
      <c r="M1924" s="126"/>
      <c r="N1924" s="126"/>
      <c r="O1924" s="126"/>
      <c r="P1924" s="126"/>
      <c r="Q1924" s="138"/>
      <c r="R1924" s="138"/>
      <c r="S1924" s="138"/>
      <c r="T1924" s="138"/>
      <c r="U1924" s="138"/>
      <c r="V1924" s="138"/>
      <c r="W1924" s="138"/>
      <c r="X1924" s="138"/>
      <c r="Y1924" s="138"/>
      <c r="Z1924" s="138"/>
      <c r="AA1924" s="138"/>
      <c r="AB1924" s="138"/>
      <c r="AC1924" s="138"/>
      <c r="AD1924" s="138"/>
      <c r="AE1924" s="138"/>
      <c r="AF1924" s="138"/>
      <c r="AG1924" s="138"/>
      <c r="AH1924" s="138"/>
      <c r="AI1924" s="138"/>
      <c r="AJ1924" s="138"/>
    </row>
    <row r="1925" ht="28.5" customHeight="1">
      <c r="A1925" s="197"/>
      <c r="B1925" s="198"/>
      <c r="C1925" s="199"/>
      <c r="D1925" s="198"/>
      <c r="E1925" s="198"/>
      <c r="F1925" s="125"/>
      <c r="G1925" s="200"/>
      <c r="H1925" s="126"/>
      <c r="I1925" s="126"/>
      <c r="J1925" s="198"/>
      <c r="K1925" s="126"/>
      <c r="L1925" s="126"/>
      <c r="M1925" s="126"/>
      <c r="N1925" s="126"/>
      <c r="O1925" s="126"/>
      <c r="P1925" s="126"/>
      <c r="Q1925" s="138"/>
      <c r="R1925" s="138"/>
      <c r="S1925" s="138"/>
      <c r="T1925" s="138"/>
      <c r="U1925" s="138"/>
      <c r="V1925" s="138"/>
      <c r="W1925" s="138"/>
      <c r="X1925" s="138"/>
      <c r="Y1925" s="138"/>
      <c r="Z1925" s="138"/>
      <c r="AA1925" s="138"/>
      <c r="AB1925" s="138"/>
      <c r="AC1925" s="138"/>
      <c r="AD1925" s="138"/>
      <c r="AE1925" s="138"/>
      <c r="AF1925" s="138"/>
      <c r="AG1925" s="138"/>
      <c r="AH1925" s="138"/>
      <c r="AI1925" s="138"/>
      <c r="AJ1925" s="138"/>
    </row>
    <row r="1926" ht="28.5" customHeight="1">
      <c r="A1926" s="197"/>
      <c r="B1926" s="198"/>
      <c r="C1926" s="199"/>
      <c r="D1926" s="198"/>
      <c r="E1926" s="198"/>
      <c r="F1926" s="125"/>
      <c r="G1926" s="200"/>
      <c r="H1926" s="126"/>
      <c r="I1926" s="126"/>
      <c r="J1926" s="198"/>
      <c r="K1926" s="126"/>
      <c r="L1926" s="126"/>
      <c r="M1926" s="126"/>
      <c r="N1926" s="126"/>
      <c r="O1926" s="126"/>
      <c r="P1926" s="126"/>
      <c r="Q1926" s="138"/>
      <c r="R1926" s="138"/>
      <c r="S1926" s="138"/>
      <c r="T1926" s="138"/>
      <c r="U1926" s="138"/>
      <c r="V1926" s="138"/>
      <c r="W1926" s="138"/>
      <c r="X1926" s="138"/>
      <c r="Y1926" s="138"/>
      <c r="Z1926" s="138"/>
      <c r="AA1926" s="138"/>
      <c r="AB1926" s="138"/>
      <c r="AC1926" s="138"/>
      <c r="AD1926" s="138"/>
      <c r="AE1926" s="138"/>
      <c r="AF1926" s="138"/>
      <c r="AG1926" s="138"/>
      <c r="AH1926" s="138"/>
      <c r="AI1926" s="138"/>
      <c r="AJ1926" s="138"/>
    </row>
    <row r="1927" ht="28.5" customHeight="1">
      <c r="A1927" s="197"/>
      <c r="B1927" s="198"/>
      <c r="C1927" s="199"/>
      <c r="D1927" s="198"/>
      <c r="E1927" s="198"/>
      <c r="F1927" s="125"/>
      <c r="G1927" s="200"/>
      <c r="H1927" s="126"/>
      <c r="I1927" s="126"/>
      <c r="J1927" s="198"/>
      <c r="K1927" s="126"/>
      <c r="L1927" s="126"/>
      <c r="M1927" s="126"/>
      <c r="N1927" s="126"/>
      <c r="O1927" s="126"/>
      <c r="P1927" s="126"/>
      <c r="Q1927" s="138"/>
      <c r="R1927" s="138"/>
      <c r="S1927" s="138"/>
      <c r="T1927" s="138"/>
      <c r="U1927" s="138"/>
      <c r="V1927" s="138"/>
      <c r="W1927" s="138"/>
      <c r="X1927" s="138"/>
      <c r="Y1927" s="138"/>
      <c r="Z1927" s="138"/>
      <c r="AA1927" s="138"/>
      <c r="AB1927" s="138"/>
      <c r="AC1927" s="138"/>
      <c r="AD1927" s="138"/>
      <c r="AE1927" s="138"/>
      <c r="AF1927" s="138"/>
      <c r="AG1927" s="138"/>
      <c r="AH1927" s="138"/>
      <c r="AI1927" s="138"/>
      <c r="AJ1927" s="138"/>
    </row>
    <row r="1928" ht="28.5" customHeight="1">
      <c r="A1928" s="197"/>
      <c r="B1928" s="198"/>
      <c r="C1928" s="199"/>
      <c r="D1928" s="198"/>
      <c r="E1928" s="198"/>
      <c r="F1928" s="125"/>
      <c r="G1928" s="200"/>
      <c r="H1928" s="126"/>
      <c r="I1928" s="126"/>
      <c r="J1928" s="198"/>
      <c r="K1928" s="126"/>
      <c r="L1928" s="126"/>
      <c r="M1928" s="126"/>
      <c r="N1928" s="126"/>
      <c r="O1928" s="126"/>
      <c r="P1928" s="126"/>
      <c r="Q1928" s="138"/>
      <c r="R1928" s="138"/>
      <c r="S1928" s="138"/>
      <c r="T1928" s="138"/>
      <c r="U1928" s="138"/>
      <c r="V1928" s="138"/>
      <c r="W1928" s="138"/>
      <c r="X1928" s="138"/>
      <c r="Y1928" s="138"/>
      <c r="Z1928" s="138"/>
      <c r="AA1928" s="138"/>
      <c r="AB1928" s="138"/>
      <c r="AC1928" s="138"/>
      <c r="AD1928" s="138"/>
      <c r="AE1928" s="138"/>
      <c r="AF1928" s="138"/>
      <c r="AG1928" s="138"/>
      <c r="AH1928" s="138"/>
      <c r="AI1928" s="138"/>
      <c r="AJ1928" s="138"/>
    </row>
    <row r="1929" ht="28.5" customHeight="1">
      <c r="A1929" s="197"/>
      <c r="B1929" s="198"/>
      <c r="C1929" s="199"/>
      <c r="D1929" s="198"/>
      <c r="E1929" s="198"/>
      <c r="F1929" s="125"/>
      <c r="G1929" s="200"/>
      <c r="H1929" s="126"/>
      <c r="I1929" s="126"/>
      <c r="J1929" s="198"/>
      <c r="K1929" s="126"/>
      <c r="L1929" s="126"/>
      <c r="M1929" s="126"/>
      <c r="N1929" s="126"/>
      <c r="O1929" s="126"/>
      <c r="P1929" s="126"/>
      <c r="Q1929" s="138"/>
      <c r="R1929" s="138"/>
      <c r="S1929" s="138"/>
      <c r="T1929" s="138"/>
      <c r="U1929" s="138"/>
      <c r="V1929" s="138"/>
      <c r="W1929" s="138"/>
      <c r="X1929" s="138"/>
      <c r="Y1929" s="138"/>
      <c r="Z1929" s="138"/>
      <c r="AA1929" s="138"/>
      <c r="AB1929" s="138"/>
      <c r="AC1929" s="138"/>
      <c r="AD1929" s="138"/>
      <c r="AE1929" s="138"/>
      <c r="AF1929" s="138"/>
      <c r="AG1929" s="138"/>
      <c r="AH1929" s="138"/>
      <c r="AI1929" s="138"/>
      <c r="AJ1929" s="138"/>
    </row>
    <row r="1930" ht="28.5" customHeight="1">
      <c r="A1930" s="197"/>
      <c r="B1930" s="198"/>
      <c r="C1930" s="199"/>
      <c r="D1930" s="198"/>
      <c r="E1930" s="198"/>
      <c r="F1930" s="125"/>
      <c r="G1930" s="200"/>
      <c r="H1930" s="126"/>
      <c r="I1930" s="126"/>
      <c r="J1930" s="198"/>
      <c r="K1930" s="126"/>
      <c r="L1930" s="126"/>
      <c r="M1930" s="126"/>
      <c r="N1930" s="126"/>
      <c r="O1930" s="126"/>
      <c r="P1930" s="126"/>
      <c r="Q1930" s="138"/>
      <c r="R1930" s="138"/>
      <c r="S1930" s="138"/>
      <c r="T1930" s="138"/>
      <c r="U1930" s="138"/>
      <c r="V1930" s="138"/>
      <c r="W1930" s="138"/>
      <c r="X1930" s="138"/>
      <c r="Y1930" s="138"/>
      <c r="Z1930" s="138"/>
      <c r="AA1930" s="138"/>
      <c r="AB1930" s="138"/>
      <c r="AC1930" s="138"/>
      <c r="AD1930" s="138"/>
      <c r="AE1930" s="138"/>
      <c r="AF1930" s="138"/>
      <c r="AG1930" s="138"/>
      <c r="AH1930" s="138"/>
      <c r="AI1930" s="138"/>
      <c r="AJ1930" s="138"/>
    </row>
    <row r="1931" ht="28.5" customHeight="1">
      <c r="A1931" s="197"/>
      <c r="B1931" s="198"/>
      <c r="C1931" s="199"/>
      <c r="D1931" s="198"/>
      <c r="E1931" s="198"/>
      <c r="F1931" s="125"/>
      <c r="G1931" s="200"/>
      <c r="H1931" s="126"/>
      <c r="I1931" s="126"/>
      <c r="J1931" s="198"/>
      <c r="K1931" s="126"/>
      <c r="L1931" s="126"/>
      <c r="M1931" s="126"/>
      <c r="N1931" s="126"/>
      <c r="O1931" s="126"/>
      <c r="P1931" s="126"/>
      <c r="Q1931" s="138"/>
      <c r="R1931" s="138"/>
      <c r="S1931" s="138"/>
      <c r="T1931" s="138"/>
      <c r="U1931" s="138"/>
      <c r="V1931" s="138"/>
      <c r="W1931" s="138"/>
      <c r="X1931" s="138"/>
      <c r="Y1931" s="138"/>
      <c r="Z1931" s="138"/>
      <c r="AA1931" s="138"/>
      <c r="AB1931" s="138"/>
      <c r="AC1931" s="138"/>
      <c r="AD1931" s="138"/>
      <c r="AE1931" s="138"/>
      <c r="AF1931" s="138"/>
      <c r="AG1931" s="138"/>
      <c r="AH1931" s="138"/>
      <c r="AI1931" s="138"/>
      <c r="AJ1931" s="138"/>
    </row>
    <row r="1932" ht="28.5" customHeight="1">
      <c r="A1932" s="197"/>
      <c r="B1932" s="198"/>
      <c r="C1932" s="199"/>
      <c r="D1932" s="198"/>
      <c r="E1932" s="198"/>
      <c r="F1932" s="125"/>
      <c r="G1932" s="200"/>
      <c r="H1932" s="126"/>
      <c r="I1932" s="126"/>
      <c r="J1932" s="198"/>
      <c r="K1932" s="126"/>
      <c r="L1932" s="126"/>
      <c r="M1932" s="126"/>
      <c r="N1932" s="126"/>
      <c r="O1932" s="126"/>
      <c r="P1932" s="126"/>
      <c r="Q1932" s="138"/>
      <c r="R1932" s="138"/>
      <c r="S1932" s="138"/>
      <c r="T1932" s="138"/>
      <c r="U1932" s="138"/>
      <c r="V1932" s="138"/>
      <c r="W1932" s="138"/>
      <c r="X1932" s="138"/>
      <c r="Y1932" s="138"/>
      <c r="Z1932" s="138"/>
      <c r="AA1932" s="138"/>
      <c r="AB1932" s="138"/>
      <c r="AC1932" s="138"/>
      <c r="AD1932" s="138"/>
      <c r="AE1932" s="138"/>
      <c r="AF1932" s="138"/>
      <c r="AG1932" s="138"/>
      <c r="AH1932" s="138"/>
      <c r="AI1932" s="138"/>
      <c r="AJ1932" s="138"/>
    </row>
    <row r="1933" ht="28.5" customHeight="1">
      <c r="A1933" s="197"/>
      <c r="B1933" s="198"/>
      <c r="C1933" s="199"/>
      <c r="D1933" s="198"/>
      <c r="E1933" s="198"/>
      <c r="F1933" s="125"/>
      <c r="G1933" s="200"/>
      <c r="H1933" s="126"/>
      <c r="I1933" s="126"/>
      <c r="J1933" s="198"/>
      <c r="K1933" s="126"/>
      <c r="L1933" s="126"/>
      <c r="M1933" s="126"/>
      <c r="N1933" s="126"/>
      <c r="O1933" s="126"/>
      <c r="P1933" s="126"/>
      <c r="Q1933" s="138"/>
      <c r="R1933" s="138"/>
      <c r="S1933" s="138"/>
      <c r="T1933" s="138"/>
      <c r="U1933" s="138"/>
      <c r="V1933" s="138"/>
      <c r="W1933" s="138"/>
      <c r="X1933" s="138"/>
      <c r="Y1933" s="138"/>
      <c r="Z1933" s="138"/>
      <c r="AA1933" s="138"/>
      <c r="AB1933" s="138"/>
      <c r="AC1933" s="138"/>
      <c r="AD1933" s="138"/>
      <c r="AE1933" s="138"/>
      <c r="AF1933" s="138"/>
      <c r="AG1933" s="138"/>
      <c r="AH1933" s="138"/>
      <c r="AI1933" s="138"/>
      <c r="AJ1933" s="138"/>
    </row>
    <row r="1934" ht="28.5" customHeight="1">
      <c r="A1934" s="197"/>
      <c r="B1934" s="198"/>
      <c r="C1934" s="199"/>
      <c r="D1934" s="198"/>
      <c r="E1934" s="198"/>
      <c r="F1934" s="125"/>
      <c r="G1934" s="200"/>
      <c r="H1934" s="126"/>
      <c r="I1934" s="126"/>
      <c r="J1934" s="198"/>
      <c r="K1934" s="126"/>
      <c r="L1934" s="126"/>
      <c r="M1934" s="126"/>
      <c r="N1934" s="126"/>
      <c r="O1934" s="126"/>
      <c r="P1934" s="126"/>
      <c r="Q1934" s="138"/>
      <c r="R1934" s="138"/>
      <c r="S1934" s="138"/>
      <c r="T1934" s="138"/>
      <c r="U1934" s="138"/>
      <c r="V1934" s="138"/>
      <c r="W1934" s="138"/>
      <c r="X1934" s="138"/>
      <c r="Y1934" s="138"/>
      <c r="Z1934" s="138"/>
      <c r="AA1934" s="138"/>
      <c r="AB1934" s="138"/>
      <c r="AC1934" s="138"/>
      <c r="AD1934" s="138"/>
      <c r="AE1934" s="138"/>
      <c r="AF1934" s="138"/>
      <c r="AG1934" s="138"/>
      <c r="AH1934" s="138"/>
      <c r="AI1934" s="138"/>
      <c r="AJ1934" s="138"/>
    </row>
    <row r="1935" ht="28.5" customHeight="1">
      <c r="A1935" s="197"/>
      <c r="B1935" s="198"/>
      <c r="C1935" s="199"/>
      <c r="D1935" s="198"/>
      <c r="E1935" s="198"/>
      <c r="F1935" s="125"/>
      <c r="G1935" s="200"/>
      <c r="H1935" s="126"/>
      <c r="I1935" s="126"/>
      <c r="J1935" s="198"/>
      <c r="K1935" s="126"/>
      <c r="L1935" s="126"/>
      <c r="M1935" s="126"/>
      <c r="N1935" s="126"/>
      <c r="O1935" s="126"/>
      <c r="P1935" s="126"/>
      <c r="Q1935" s="138"/>
      <c r="R1935" s="138"/>
      <c r="S1935" s="138"/>
      <c r="T1935" s="138"/>
      <c r="U1935" s="138"/>
      <c r="V1935" s="138"/>
      <c r="W1935" s="138"/>
      <c r="X1935" s="138"/>
      <c r="Y1935" s="138"/>
      <c r="Z1935" s="138"/>
      <c r="AA1935" s="138"/>
      <c r="AB1935" s="138"/>
      <c r="AC1935" s="138"/>
      <c r="AD1935" s="138"/>
      <c r="AE1935" s="138"/>
      <c r="AF1935" s="138"/>
      <c r="AG1935" s="138"/>
      <c r="AH1935" s="138"/>
      <c r="AI1935" s="138"/>
      <c r="AJ1935" s="138"/>
    </row>
    <row r="1936" ht="28.5" customHeight="1">
      <c r="A1936" s="197"/>
      <c r="B1936" s="198"/>
      <c r="C1936" s="199"/>
      <c r="D1936" s="198"/>
      <c r="E1936" s="198"/>
      <c r="F1936" s="125"/>
      <c r="G1936" s="200"/>
      <c r="H1936" s="126"/>
      <c r="I1936" s="126"/>
      <c r="J1936" s="198"/>
      <c r="K1936" s="126"/>
      <c r="L1936" s="126"/>
      <c r="M1936" s="126"/>
      <c r="N1936" s="126"/>
      <c r="O1936" s="126"/>
      <c r="P1936" s="126"/>
      <c r="Q1936" s="138"/>
      <c r="R1936" s="138"/>
      <c r="S1936" s="138"/>
      <c r="T1936" s="138"/>
      <c r="U1936" s="138"/>
      <c r="V1936" s="138"/>
      <c r="W1936" s="138"/>
      <c r="X1936" s="138"/>
      <c r="Y1936" s="138"/>
      <c r="Z1936" s="138"/>
      <c r="AA1936" s="138"/>
      <c r="AB1936" s="138"/>
      <c r="AC1936" s="138"/>
      <c r="AD1936" s="138"/>
      <c r="AE1936" s="138"/>
      <c r="AF1936" s="138"/>
      <c r="AG1936" s="138"/>
      <c r="AH1936" s="138"/>
      <c r="AI1936" s="138"/>
      <c r="AJ1936" s="138"/>
    </row>
    <row r="1937" ht="28.5" customHeight="1">
      <c r="A1937" s="197"/>
      <c r="B1937" s="198"/>
      <c r="C1937" s="199"/>
      <c r="D1937" s="198"/>
      <c r="E1937" s="198"/>
      <c r="F1937" s="125"/>
      <c r="G1937" s="200"/>
      <c r="H1937" s="126"/>
      <c r="I1937" s="126"/>
      <c r="J1937" s="198"/>
      <c r="K1937" s="126"/>
      <c r="L1937" s="126"/>
      <c r="M1937" s="126"/>
      <c r="N1937" s="126"/>
      <c r="O1937" s="126"/>
      <c r="P1937" s="126"/>
      <c r="Q1937" s="138"/>
      <c r="R1937" s="138"/>
      <c r="S1937" s="138"/>
      <c r="T1937" s="138"/>
      <c r="U1937" s="138"/>
      <c r="V1937" s="138"/>
      <c r="W1937" s="138"/>
      <c r="X1937" s="138"/>
      <c r="Y1937" s="138"/>
      <c r="Z1937" s="138"/>
      <c r="AA1937" s="138"/>
      <c r="AB1937" s="138"/>
      <c r="AC1937" s="138"/>
      <c r="AD1937" s="138"/>
      <c r="AE1937" s="138"/>
      <c r="AF1937" s="138"/>
      <c r="AG1937" s="138"/>
      <c r="AH1937" s="138"/>
      <c r="AI1937" s="138"/>
      <c r="AJ1937" s="138"/>
    </row>
    <row r="1938" ht="28.5" customHeight="1">
      <c r="A1938" s="197"/>
      <c r="B1938" s="198"/>
      <c r="C1938" s="199"/>
      <c r="D1938" s="198"/>
      <c r="E1938" s="198"/>
      <c r="F1938" s="125"/>
      <c r="G1938" s="200"/>
      <c r="H1938" s="126"/>
      <c r="I1938" s="126"/>
      <c r="J1938" s="198"/>
      <c r="K1938" s="126"/>
      <c r="L1938" s="126"/>
      <c r="M1938" s="126"/>
      <c r="N1938" s="126"/>
      <c r="O1938" s="126"/>
      <c r="P1938" s="126"/>
      <c r="Q1938" s="138"/>
      <c r="R1938" s="138"/>
      <c r="S1938" s="138"/>
      <c r="T1938" s="138"/>
      <c r="U1938" s="138"/>
      <c r="V1938" s="138"/>
      <c r="W1938" s="138"/>
      <c r="X1938" s="138"/>
      <c r="Y1938" s="138"/>
      <c r="Z1938" s="138"/>
      <c r="AA1938" s="138"/>
      <c r="AB1938" s="138"/>
      <c r="AC1938" s="138"/>
      <c r="AD1938" s="138"/>
      <c r="AE1938" s="138"/>
      <c r="AF1938" s="138"/>
      <c r="AG1938" s="138"/>
      <c r="AH1938" s="138"/>
      <c r="AI1938" s="138"/>
      <c r="AJ1938" s="138"/>
    </row>
    <row r="1939" ht="28.5" customHeight="1">
      <c r="A1939" s="197"/>
      <c r="B1939" s="198"/>
      <c r="C1939" s="199"/>
      <c r="D1939" s="198"/>
      <c r="E1939" s="198"/>
      <c r="F1939" s="125"/>
      <c r="G1939" s="200"/>
      <c r="H1939" s="126"/>
      <c r="I1939" s="126"/>
      <c r="J1939" s="198"/>
      <c r="K1939" s="126"/>
      <c r="L1939" s="126"/>
      <c r="M1939" s="126"/>
      <c r="N1939" s="126"/>
      <c r="O1939" s="126"/>
      <c r="P1939" s="126"/>
      <c r="Q1939" s="138"/>
      <c r="R1939" s="138"/>
      <c r="S1939" s="138"/>
      <c r="T1939" s="138"/>
      <c r="U1939" s="138"/>
      <c r="V1939" s="138"/>
      <c r="W1939" s="138"/>
      <c r="X1939" s="138"/>
      <c r="Y1939" s="138"/>
      <c r="Z1939" s="138"/>
      <c r="AA1939" s="138"/>
      <c r="AB1939" s="138"/>
      <c r="AC1939" s="138"/>
      <c r="AD1939" s="138"/>
      <c r="AE1939" s="138"/>
      <c r="AF1939" s="138"/>
      <c r="AG1939" s="138"/>
      <c r="AH1939" s="138"/>
      <c r="AI1939" s="138"/>
      <c r="AJ1939" s="138"/>
    </row>
    <row r="1940" ht="28.5" customHeight="1">
      <c r="A1940" s="197"/>
      <c r="B1940" s="198"/>
      <c r="C1940" s="199"/>
      <c r="D1940" s="198"/>
      <c r="E1940" s="198"/>
      <c r="F1940" s="125"/>
      <c r="G1940" s="200"/>
      <c r="H1940" s="126"/>
      <c r="I1940" s="126"/>
      <c r="J1940" s="198"/>
      <c r="K1940" s="126"/>
      <c r="L1940" s="126"/>
      <c r="M1940" s="126"/>
      <c r="N1940" s="126"/>
      <c r="O1940" s="126"/>
      <c r="P1940" s="126"/>
      <c r="Q1940" s="138"/>
      <c r="R1940" s="138"/>
      <c r="S1940" s="138"/>
      <c r="T1940" s="138"/>
      <c r="U1940" s="138"/>
      <c r="V1940" s="138"/>
      <c r="W1940" s="138"/>
      <c r="X1940" s="138"/>
      <c r="Y1940" s="138"/>
      <c r="Z1940" s="138"/>
      <c r="AA1940" s="138"/>
      <c r="AB1940" s="138"/>
      <c r="AC1940" s="138"/>
      <c r="AD1940" s="138"/>
      <c r="AE1940" s="138"/>
      <c r="AF1940" s="138"/>
      <c r="AG1940" s="138"/>
      <c r="AH1940" s="138"/>
      <c r="AI1940" s="138"/>
      <c r="AJ1940" s="138"/>
    </row>
    <row r="1941" ht="28.5" customHeight="1">
      <c r="A1941" s="197"/>
      <c r="B1941" s="198"/>
      <c r="C1941" s="199"/>
      <c r="D1941" s="198"/>
      <c r="E1941" s="198"/>
      <c r="F1941" s="125"/>
      <c r="G1941" s="200"/>
      <c r="H1941" s="126"/>
      <c r="I1941" s="126"/>
      <c r="J1941" s="198"/>
      <c r="K1941" s="126"/>
      <c r="L1941" s="126"/>
      <c r="M1941" s="126"/>
      <c r="N1941" s="126"/>
      <c r="O1941" s="126"/>
      <c r="P1941" s="126"/>
      <c r="Q1941" s="138"/>
      <c r="R1941" s="138"/>
      <c r="S1941" s="138"/>
      <c r="T1941" s="138"/>
      <c r="U1941" s="138"/>
      <c r="V1941" s="138"/>
      <c r="W1941" s="138"/>
      <c r="X1941" s="138"/>
      <c r="Y1941" s="138"/>
      <c r="Z1941" s="138"/>
      <c r="AA1941" s="138"/>
      <c r="AB1941" s="138"/>
      <c r="AC1941" s="138"/>
      <c r="AD1941" s="138"/>
      <c r="AE1941" s="138"/>
      <c r="AF1941" s="138"/>
      <c r="AG1941" s="138"/>
      <c r="AH1941" s="138"/>
      <c r="AI1941" s="138"/>
      <c r="AJ1941" s="138"/>
    </row>
    <row r="1942" ht="28.5" customHeight="1">
      <c r="A1942" s="197"/>
      <c r="B1942" s="198"/>
      <c r="C1942" s="199"/>
      <c r="D1942" s="198"/>
      <c r="E1942" s="198"/>
      <c r="F1942" s="125"/>
      <c r="G1942" s="200"/>
      <c r="H1942" s="126"/>
      <c r="I1942" s="126"/>
      <c r="J1942" s="198"/>
      <c r="K1942" s="126"/>
      <c r="L1942" s="126"/>
      <c r="M1942" s="126"/>
      <c r="N1942" s="126"/>
      <c r="O1942" s="126"/>
      <c r="P1942" s="126"/>
      <c r="Q1942" s="138"/>
      <c r="R1942" s="138"/>
      <c r="S1942" s="138"/>
      <c r="T1942" s="138"/>
      <c r="U1942" s="138"/>
      <c r="V1942" s="138"/>
      <c r="W1942" s="138"/>
      <c r="X1942" s="138"/>
      <c r="Y1942" s="138"/>
      <c r="Z1942" s="138"/>
      <c r="AA1942" s="138"/>
      <c r="AB1942" s="138"/>
      <c r="AC1942" s="138"/>
      <c r="AD1942" s="138"/>
      <c r="AE1942" s="138"/>
      <c r="AF1942" s="138"/>
      <c r="AG1942" s="138"/>
      <c r="AH1942" s="138"/>
      <c r="AI1942" s="138"/>
      <c r="AJ1942" s="138"/>
    </row>
    <row r="1943" ht="28.5" customHeight="1">
      <c r="A1943" s="197"/>
      <c r="B1943" s="198"/>
      <c r="C1943" s="199"/>
      <c r="D1943" s="198"/>
      <c r="E1943" s="198"/>
      <c r="F1943" s="125"/>
      <c r="G1943" s="200"/>
      <c r="H1943" s="126"/>
      <c r="I1943" s="126"/>
      <c r="J1943" s="198"/>
      <c r="K1943" s="126"/>
      <c r="L1943" s="126"/>
      <c r="M1943" s="126"/>
      <c r="N1943" s="126"/>
      <c r="O1943" s="126"/>
      <c r="P1943" s="126"/>
      <c r="Q1943" s="138"/>
      <c r="R1943" s="138"/>
      <c r="S1943" s="138"/>
      <c r="T1943" s="138"/>
      <c r="U1943" s="138"/>
      <c r="V1943" s="138"/>
      <c r="W1943" s="138"/>
      <c r="X1943" s="138"/>
      <c r="Y1943" s="138"/>
      <c r="Z1943" s="138"/>
      <c r="AA1943" s="138"/>
      <c r="AB1943" s="138"/>
      <c r="AC1943" s="138"/>
      <c r="AD1943" s="138"/>
      <c r="AE1943" s="138"/>
      <c r="AF1943" s="138"/>
      <c r="AG1943" s="138"/>
      <c r="AH1943" s="138"/>
      <c r="AI1943" s="138"/>
      <c r="AJ1943" s="138"/>
    </row>
    <row r="1944" ht="28.5" customHeight="1">
      <c r="A1944" s="197"/>
      <c r="B1944" s="198"/>
      <c r="C1944" s="199"/>
      <c r="D1944" s="198"/>
      <c r="E1944" s="198"/>
      <c r="F1944" s="125"/>
      <c r="G1944" s="200"/>
      <c r="H1944" s="126"/>
      <c r="I1944" s="126"/>
      <c r="J1944" s="198"/>
      <c r="K1944" s="126"/>
      <c r="L1944" s="126"/>
      <c r="M1944" s="126"/>
      <c r="N1944" s="126"/>
      <c r="O1944" s="126"/>
      <c r="P1944" s="126"/>
      <c r="Q1944" s="138"/>
      <c r="R1944" s="138"/>
      <c r="S1944" s="138"/>
      <c r="T1944" s="138"/>
      <c r="U1944" s="138"/>
      <c r="V1944" s="138"/>
      <c r="W1944" s="138"/>
      <c r="X1944" s="138"/>
      <c r="Y1944" s="138"/>
      <c r="Z1944" s="138"/>
      <c r="AA1944" s="138"/>
      <c r="AB1944" s="138"/>
      <c r="AC1944" s="138"/>
      <c r="AD1944" s="138"/>
      <c r="AE1944" s="138"/>
      <c r="AF1944" s="138"/>
      <c r="AG1944" s="138"/>
      <c r="AH1944" s="138"/>
      <c r="AI1944" s="138"/>
      <c r="AJ1944" s="138"/>
    </row>
    <row r="1945" ht="28.5" customHeight="1">
      <c r="A1945" s="197"/>
      <c r="B1945" s="198"/>
      <c r="C1945" s="199"/>
      <c r="D1945" s="198"/>
      <c r="E1945" s="198"/>
      <c r="F1945" s="125"/>
      <c r="G1945" s="200"/>
      <c r="H1945" s="126"/>
      <c r="I1945" s="126"/>
      <c r="J1945" s="198"/>
      <c r="K1945" s="126"/>
      <c r="L1945" s="126"/>
      <c r="M1945" s="126"/>
      <c r="N1945" s="126"/>
      <c r="O1945" s="126"/>
      <c r="P1945" s="126"/>
      <c r="Q1945" s="138"/>
      <c r="R1945" s="138"/>
      <c r="S1945" s="138"/>
      <c r="T1945" s="138"/>
      <c r="U1945" s="138"/>
      <c r="V1945" s="138"/>
      <c r="W1945" s="138"/>
      <c r="X1945" s="138"/>
      <c r="Y1945" s="138"/>
      <c r="Z1945" s="138"/>
      <c r="AA1945" s="138"/>
      <c r="AB1945" s="138"/>
      <c r="AC1945" s="138"/>
      <c r="AD1945" s="138"/>
      <c r="AE1945" s="138"/>
      <c r="AF1945" s="138"/>
      <c r="AG1945" s="138"/>
      <c r="AH1945" s="138"/>
      <c r="AI1945" s="138"/>
      <c r="AJ1945" s="138"/>
    </row>
    <row r="1946" ht="28.5" customHeight="1">
      <c r="A1946" s="197"/>
      <c r="B1946" s="198"/>
      <c r="C1946" s="199"/>
      <c r="D1946" s="198"/>
      <c r="E1946" s="198"/>
      <c r="F1946" s="125"/>
      <c r="G1946" s="200"/>
      <c r="H1946" s="126"/>
      <c r="I1946" s="126"/>
      <c r="J1946" s="198"/>
      <c r="K1946" s="126"/>
      <c r="L1946" s="126"/>
      <c r="M1946" s="126"/>
      <c r="N1946" s="126"/>
      <c r="O1946" s="126"/>
      <c r="P1946" s="126"/>
      <c r="Q1946" s="138"/>
      <c r="R1946" s="138"/>
      <c r="S1946" s="138"/>
      <c r="T1946" s="138"/>
      <c r="U1946" s="138"/>
      <c r="V1946" s="138"/>
      <c r="W1946" s="138"/>
      <c r="X1946" s="138"/>
      <c r="Y1946" s="138"/>
      <c r="Z1946" s="138"/>
      <c r="AA1946" s="138"/>
      <c r="AB1946" s="138"/>
      <c r="AC1946" s="138"/>
      <c r="AD1946" s="138"/>
      <c r="AE1946" s="138"/>
      <c r="AF1946" s="138"/>
      <c r="AG1946" s="138"/>
      <c r="AH1946" s="138"/>
      <c r="AI1946" s="138"/>
      <c r="AJ1946" s="138"/>
    </row>
    <row r="1947" ht="28.5" customHeight="1">
      <c r="A1947" s="197"/>
      <c r="B1947" s="198"/>
      <c r="C1947" s="199"/>
      <c r="D1947" s="198"/>
      <c r="E1947" s="198"/>
      <c r="F1947" s="125"/>
      <c r="G1947" s="200"/>
      <c r="H1947" s="126"/>
      <c r="I1947" s="126"/>
      <c r="J1947" s="198"/>
      <c r="K1947" s="126"/>
      <c r="L1947" s="126"/>
      <c r="M1947" s="126"/>
      <c r="N1947" s="126"/>
      <c r="O1947" s="126"/>
      <c r="P1947" s="126"/>
      <c r="Q1947" s="138"/>
      <c r="R1947" s="138"/>
      <c r="S1947" s="138"/>
      <c r="T1947" s="138"/>
      <c r="U1947" s="138"/>
      <c r="V1947" s="138"/>
      <c r="W1947" s="138"/>
      <c r="X1947" s="138"/>
      <c r="Y1947" s="138"/>
      <c r="Z1947" s="138"/>
      <c r="AA1947" s="138"/>
      <c r="AB1947" s="138"/>
      <c r="AC1947" s="138"/>
      <c r="AD1947" s="138"/>
      <c r="AE1947" s="138"/>
      <c r="AF1947" s="138"/>
      <c r="AG1947" s="138"/>
      <c r="AH1947" s="138"/>
      <c r="AI1947" s="138"/>
      <c r="AJ1947" s="138"/>
    </row>
    <row r="1948" ht="28.5" customHeight="1">
      <c r="A1948" s="197"/>
      <c r="B1948" s="198"/>
      <c r="C1948" s="199"/>
      <c r="D1948" s="198"/>
      <c r="E1948" s="198"/>
      <c r="F1948" s="125"/>
      <c r="G1948" s="200"/>
      <c r="H1948" s="126"/>
      <c r="I1948" s="126"/>
      <c r="J1948" s="198"/>
      <c r="K1948" s="126"/>
      <c r="L1948" s="126"/>
      <c r="M1948" s="126"/>
      <c r="N1948" s="126"/>
      <c r="O1948" s="126"/>
      <c r="P1948" s="126"/>
      <c r="Q1948" s="138"/>
      <c r="R1948" s="138"/>
      <c r="S1948" s="138"/>
      <c r="T1948" s="138"/>
      <c r="U1948" s="138"/>
      <c r="V1948" s="138"/>
      <c r="W1948" s="138"/>
      <c r="X1948" s="138"/>
      <c r="Y1948" s="138"/>
      <c r="Z1948" s="138"/>
      <c r="AA1948" s="138"/>
      <c r="AB1948" s="138"/>
      <c r="AC1948" s="138"/>
      <c r="AD1948" s="138"/>
      <c r="AE1948" s="138"/>
      <c r="AF1948" s="138"/>
      <c r="AG1948" s="138"/>
      <c r="AH1948" s="138"/>
      <c r="AI1948" s="138"/>
      <c r="AJ1948" s="138"/>
    </row>
    <row r="1949" ht="28.5" customHeight="1">
      <c r="A1949" s="197"/>
      <c r="B1949" s="198"/>
      <c r="C1949" s="199"/>
      <c r="D1949" s="198"/>
      <c r="E1949" s="198"/>
      <c r="F1949" s="125"/>
      <c r="G1949" s="200"/>
      <c r="H1949" s="126"/>
      <c r="I1949" s="126"/>
      <c r="J1949" s="198"/>
      <c r="K1949" s="126"/>
      <c r="L1949" s="126"/>
      <c r="M1949" s="126"/>
      <c r="N1949" s="126"/>
      <c r="O1949" s="126"/>
      <c r="P1949" s="126"/>
      <c r="Q1949" s="138"/>
      <c r="R1949" s="138"/>
      <c r="S1949" s="138"/>
      <c r="T1949" s="138"/>
      <c r="U1949" s="138"/>
      <c r="V1949" s="138"/>
      <c r="W1949" s="138"/>
      <c r="X1949" s="138"/>
      <c r="Y1949" s="138"/>
      <c r="Z1949" s="138"/>
      <c r="AA1949" s="138"/>
      <c r="AB1949" s="138"/>
      <c r="AC1949" s="138"/>
      <c r="AD1949" s="138"/>
      <c r="AE1949" s="138"/>
      <c r="AF1949" s="138"/>
      <c r="AG1949" s="138"/>
      <c r="AH1949" s="138"/>
      <c r="AI1949" s="138"/>
      <c r="AJ1949" s="138"/>
    </row>
    <row r="1950" ht="28.5" customHeight="1">
      <c r="A1950" s="197"/>
      <c r="B1950" s="198"/>
      <c r="C1950" s="199"/>
      <c r="D1950" s="198"/>
      <c r="E1950" s="198"/>
      <c r="F1950" s="125"/>
      <c r="G1950" s="200"/>
      <c r="H1950" s="126"/>
      <c r="I1950" s="126"/>
      <c r="J1950" s="198"/>
      <c r="K1950" s="126"/>
      <c r="L1950" s="126"/>
      <c r="M1950" s="126"/>
      <c r="N1950" s="126"/>
      <c r="O1950" s="126"/>
      <c r="P1950" s="126"/>
      <c r="Q1950" s="138"/>
      <c r="R1950" s="138"/>
      <c r="S1950" s="138"/>
      <c r="T1950" s="138"/>
      <c r="U1950" s="138"/>
      <c r="V1950" s="138"/>
      <c r="W1950" s="138"/>
      <c r="X1950" s="138"/>
      <c r="Y1950" s="138"/>
      <c r="Z1950" s="138"/>
      <c r="AA1950" s="138"/>
      <c r="AB1950" s="138"/>
      <c r="AC1950" s="138"/>
      <c r="AD1950" s="138"/>
      <c r="AE1950" s="138"/>
      <c r="AF1950" s="138"/>
      <c r="AG1950" s="138"/>
      <c r="AH1950" s="138"/>
      <c r="AI1950" s="138"/>
      <c r="AJ1950" s="138"/>
    </row>
    <row r="1951" ht="28.5" customHeight="1">
      <c r="A1951" s="197"/>
      <c r="B1951" s="198"/>
      <c r="C1951" s="199"/>
      <c r="D1951" s="198"/>
      <c r="E1951" s="198"/>
      <c r="F1951" s="125"/>
      <c r="G1951" s="200"/>
      <c r="H1951" s="126"/>
      <c r="I1951" s="126"/>
      <c r="J1951" s="198"/>
      <c r="K1951" s="126"/>
      <c r="L1951" s="126"/>
      <c r="M1951" s="126"/>
      <c r="N1951" s="126"/>
      <c r="O1951" s="126"/>
      <c r="P1951" s="126"/>
      <c r="Q1951" s="138"/>
      <c r="R1951" s="138"/>
      <c r="S1951" s="138"/>
      <c r="T1951" s="138"/>
      <c r="U1951" s="138"/>
      <c r="V1951" s="138"/>
      <c r="W1951" s="138"/>
      <c r="X1951" s="138"/>
      <c r="Y1951" s="138"/>
      <c r="Z1951" s="138"/>
      <c r="AA1951" s="138"/>
      <c r="AB1951" s="138"/>
      <c r="AC1951" s="138"/>
      <c r="AD1951" s="138"/>
      <c r="AE1951" s="138"/>
      <c r="AF1951" s="138"/>
      <c r="AG1951" s="138"/>
      <c r="AH1951" s="138"/>
      <c r="AI1951" s="138"/>
      <c r="AJ1951" s="138"/>
    </row>
    <row r="1952" ht="28.5" customHeight="1">
      <c r="A1952" s="197"/>
      <c r="B1952" s="198"/>
      <c r="C1952" s="199"/>
      <c r="D1952" s="198"/>
      <c r="E1952" s="198"/>
      <c r="F1952" s="125"/>
      <c r="G1952" s="200"/>
      <c r="H1952" s="126"/>
      <c r="I1952" s="126"/>
      <c r="J1952" s="198"/>
      <c r="K1952" s="126"/>
      <c r="L1952" s="126"/>
      <c r="M1952" s="126"/>
      <c r="N1952" s="126"/>
      <c r="O1952" s="126"/>
      <c r="P1952" s="126"/>
      <c r="Q1952" s="138"/>
      <c r="R1952" s="138"/>
      <c r="S1952" s="138"/>
      <c r="T1952" s="138"/>
      <c r="U1952" s="138"/>
      <c r="V1952" s="138"/>
      <c r="W1952" s="138"/>
      <c r="X1952" s="138"/>
      <c r="Y1952" s="138"/>
      <c r="Z1952" s="138"/>
      <c r="AA1952" s="138"/>
      <c r="AB1952" s="138"/>
      <c r="AC1952" s="138"/>
      <c r="AD1952" s="138"/>
      <c r="AE1952" s="138"/>
      <c r="AF1952" s="138"/>
      <c r="AG1952" s="138"/>
      <c r="AH1952" s="138"/>
      <c r="AI1952" s="138"/>
      <c r="AJ1952" s="138"/>
    </row>
    <row r="1953" ht="28.5" customHeight="1">
      <c r="A1953" s="197"/>
      <c r="B1953" s="198"/>
      <c r="C1953" s="199"/>
      <c r="D1953" s="198"/>
      <c r="E1953" s="198"/>
      <c r="F1953" s="125"/>
      <c r="G1953" s="200"/>
      <c r="H1953" s="126"/>
      <c r="I1953" s="126"/>
      <c r="J1953" s="198"/>
      <c r="K1953" s="126"/>
      <c r="L1953" s="126"/>
      <c r="M1953" s="126"/>
      <c r="N1953" s="126"/>
      <c r="O1953" s="126"/>
      <c r="P1953" s="126"/>
      <c r="Q1953" s="138"/>
      <c r="R1953" s="138"/>
      <c r="S1953" s="138"/>
      <c r="T1953" s="138"/>
      <c r="U1953" s="138"/>
      <c r="V1953" s="138"/>
      <c r="W1953" s="138"/>
      <c r="X1953" s="138"/>
      <c r="Y1953" s="138"/>
      <c r="Z1953" s="138"/>
      <c r="AA1953" s="138"/>
      <c r="AB1953" s="138"/>
      <c r="AC1953" s="138"/>
      <c r="AD1953" s="138"/>
      <c r="AE1953" s="138"/>
      <c r="AF1953" s="138"/>
      <c r="AG1953" s="138"/>
      <c r="AH1953" s="138"/>
      <c r="AI1953" s="138"/>
      <c r="AJ1953" s="138"/>
    </row>
    <row r="1954" ht="28.5" customHeight="1">
      <c r="A1954" s="197"/>
      <c r="B1954" s="198"/>
      <c r="C1954" s="199"/>
      <c r="D1954" s="198"/>
      <c r="E1954" s="198"/>
      <c r="F1954" s="125"/>
      <c r="G1954" s="200"/>
      <c r="H1954" s="126"/>
      <c r="I1954" s="126"/>
      <c r="J1954" s="198"/>
      <c r="K1954" s="126"/>
      <c r="L1954" s="126"/>
      <c r="M1954" s="126"/>
      <c r="N1954" s="126"/>
      <c r="O1954" s="126"/>
      <c r="P1954" s="126"/>
      <c r="Q1954" s="138"/>
      <c r="R1954" s="138"/>
      <c r="S1954" s="138"/>
      <c r="T1954" s="138"/>
      <c r="U1954" s="138"/>
      <c r="V1954" s="138"/>
      <c r="W1954" s="138"/>
      <c r="X1954" s="138"/>
      <c r="Y1954" s="138"/>
      <c r="Z1954" s="138"/>
      <c r="AA1954" s="138"/>
      <c r="AB1954" s="138"/>
      <c r="AC1954" s="138"/>
      <c r="AD1954" s="138"/>
      <c r="AE1954" s="138"/>
      <c r="AF1954" s="138"/>
      <c r="AG1954" s="138"/>
      <c r="AH1954" s="138"/>
      <c r="AI1954" s="138"/>
      <c r="AJ1954" s="138"/>
    </row>
    <row r="1955" ht="28.5" customHeight="1">
      <c r="A1955" s="197"/>
      <c r="B1955" s="198"/>
      <c r="C1955" s="199"/>
      <c r="D1955" s="198"/>
      <c r="E1955" s="198"/>
      <c r="F1955" s="125"/>
      <c r="G1955" s="200"/>
      <c r="H1955" s="126"/>
      <c r="I1955" s="126"/>
      <c r="J1955" s="198"/>
      <c r="K1955" s="126"/>
      <c r="L1955" s="126"/>
      <c r="M1955" s="126"/>
      <c r="N1955" s="126"/>
      <c r="O1955" s="126"/>
      <c r="P1955" s="126"/>
      <c r="Q1955" s="138"/>
      <c r="R1955" s="138"/>
      <c r="S1955" s="138"/>
      <c r="T1955" s="138"/>
      <c r="U1955" s="138"/>
      <c r="V1955" s="138"/>
      <c r="W1955" s="138"/>
      <c r="X1955" s="138"/>
      <c r="Y1955" s="138"/>
      <c r="Z1955" s="138"/>
      <c r="AA1955" s="138"/>
      <c r="AB1955" s="138"/>
      <c r="AC1955" s="138"/>
      <c r="AD1955" s="138"/>
      <c r="AE1955" s="138"/>
      <c r="AF1955" s="138"/>
      <c r="AG1955" s="138"/>
      <c r="AH1955" s="138"/>
      <c r="AI1955" s="138"/>
      <c r="AJ1955" s="138"/>
    </row>
    <row r="1956" ht="28.5" customHeight="1">
      <c r="A1956" s="197"/>
      <c r="B1956" s="198"/>
      <c r="C1956" s="199"/>
      <c r="D1956" s="198"/>
      <c r="E1956" s="198"/>
      <c r="F1956" s="125"/>
      <c r="G1956" s="200"/>
      <c r="H1956" s="126"/>
      <c r="I1956" s="126"/>
      <c r="J1956" s="198"/>
      <c r="K1956" s="126"/>
      <c r="L1956" s="126"/>
      <c r="M1956" s="126"/>
      <c r="N1956" s="126"/>
      <c r="O1956" s="126"/>
      <c r="P1956" s="126"/>
      <c r="Q1956" s="138"/>
      <c r="R1956" s="138"/>
      <c r="S1956" s="138"/>
      <c r="T1956" s="138"/>
      <c r="U1956" s="138"/>
      <c r="V1956" s="138"/>
      <c r="W1956" s="138"/>
      <c r="X1956" s="138"/>
      <c r="Y1956" s="138"/>
      <c r="Z1956" s="138"/>
      <c r="AA1956" s="138"/>
      <c r="AB1956" s="138"/>
      <c r="AC1956" s="138"/>
      <c r="AD1956" s="138"/>
      <c r="AE1956" s="138"/>
      <c r="AF1956" s="138"/>
      <c r="AG1956" s="138"/>
      <c r="AH1956" s="138"/>
      <c r="AI1956" s="138"/>
      <c r="AJ1956" s="138"/>
    </row>
    <row r="1957" ht="28.5" customHeight="1">
      <c r="A1957" s="197"/>
      <c r="B1957" s="198"/>
      <c r="C1957" s="199"/>
      <c r="D1957" s="198"/>
      <c r="E1957" s="198"/>
      <c r="F1957" s="125"/>
      <c r="G1957" s="200"/>
      <c r="H1957" s="126"/>
      <c r="I1957" s="126"/>
      <c r="J1957" s="198"/>
      <c r="K1957" s="126"/>
      <c r="L1957" s="126"/>
      <c r="M1957" s="126"/>
      <c r="N1957" s="126"/>
      <c r="O1957" s="126"/>
      <c r="P1957" s="126"/>
      <c r="Q1957" s="138"/>
      <c r="R1957" s="138"/>
      <c r="S1957" s="138"/>
      <c r="T1957" s="138"/>
      <c r="U1957" s="138"/>
      <c r="V1957" s="138"/>
      <c r="W1957" s="138"/>
      <c r="X1957" s="138"/>
      <c r="Y1957" s="138"/>
      <c r="Z1957" s="138"/>
      <c r="AA1957" s="138"/>
      <c r="AB1957" s="138"/>
      <c r="AC1957" s="138"/>
      <c r="AD1957" s="138"/>
      <c r="AE1957" s="138"/>
      <c r="AF1957" s="138"/>
      <c r="AG1957" s="138"/>
      <c r="AH1957" s="138"/>
      <c r="AI1957" s="138"/>
      <c r="AJ1957" s="138"/>
    </row>
    <row r="1958" ht="28.5" customHeight="1">
      <c r="A1958" s="197"/>
      <c r="B1958" s="198"/>
      <c r="C1958" s="199"/>
      <c r="D1958" s="198"/>
      <c r="E1958" s="198"/>
      <c r="F1958" s="125"/>
      <c r="G1958" s="200"/>
      <c r="H1958" s="126"/>
      <c r="I1958" s="126"/>
      <c r="J1958" s="198"/>
      <c r="K1958" s="126"/>
      <c r="L1958" s="126"/>
      <c r="M1958" s="126"/>
      <c r="N1958" s="126"/>
      <c r="O1958" s="126"/>
      <c r="P1958" s="126"/>
      <c r="Q1958" s="138"/>
      <c r="R1958" s="138"/>
      <c r="S1958" s="138"/>
      <c r="T1958" s="138"/>
      <c r="U1958" s="138"/>
      <c r="V1958" s="138"/>
      <c r="W1958" s="138"/>
      <c r="X1958" s="138"/>
      <c r="Y1958" s="138"/>
      <c r="Z1958" s="138"/>
      <c r="AA1958" s="138"/>
      <c r="AB1958" s="138"/>
      <c r="AC1958" s="138"/>
      <c r="AD1958" s="138"/>
      <c r="AE1958" s="138"/>
      <c r="AF1958" s="138"/>
      <c r="AG1958" s="138"/>
      <c r="AH1958" s="138"/>
      <c r="AI1958" s="138"/>
      <c r="AJ1958" s="138"/>
    </row>
    <row r="1959" ht="28.5" customHeight="1">
      <c r="A1959" s="197"/>
      <c r="B1959" s="198"/>
      <c r="C1959" s="199"/>
      <c r="D1959" s="198"/>
      <c r="E1959" s="198"/>
      <c r="F1959" s="125"/>
      <c r="G1959" s="200"/>
      <c r="H1959" s="126"/>
      <c r="I1959" s="126"/>
      <c r="J1959" s="198"/>
      <c r="K1959" s="126"/>
      <c r="L1959" s="126"/>
      <c r="M1959" s="126"/>
      <c r="N1959" s="126"/>
      <c r="O1959" s="126"/>
      <c r="P1959" s="126"/>
      <c r="Q1959" s="138"/>
      <c r="R1959" s="138"/>
      <c r="S1959" s="138"/>
      <c r="T1959" s="138"/>
      <c r="U1959" s="138"/>
      <c r="V1959" s="138"/>
      <c r="W1959" s="138"/>
      <c r="X1959" s="138"/>
      <c r="Y1959" s="138"/>
      <c r="Z1959" s="138"/>
      <c r="AA1959" s="138"/>
      <c r="AB1959" s="138"/>
      <c r="AC1959" s="138"/>
      <c r="AD1959" s="138"/>
      <c r="AE1959" s="138"/>
      <c r="AF1959" s="138"/>
      <c r="AG1959" s="138"/>
      <c r="AH1959" s="138"/>
      <c r="AI1959" s="138"/>
      <c r="AJ1959" s="138"/>
    </row>
    <row r="1960" ht="28.5" customHeight="1">
      <c r="A1960" s="197"/>
      <c r="B1960" s="198"/>
      <c r="C1960" s="199"/>
      <c r="D1960" s="198"/>
      <c r="E1960" s="198"/>
      <c r="F1960" s="125"/>
      <c r="G1960" s="200"/>
      <c r="H1960" s="126"/>
      <c r="I1960" s="126"/>
      <c r="J1960" s="198"/>
      <c r="K1960" s="126"/>
      <c r="L1960" s="126"/>
      <c r="M1960" s="126"/>
      <c r="N1960" s="126"/>
      <c r="O1960" s="126"/>
      <c r="P1960" s="126"/>
      <c r="Q1960" s="138"/>
      <c r="R1960" s="138"/>
      <c r="S1960" s="138"/>
      <c r="T1960" s="138"/>
      <c r="U1960" s="138"/>
      <c r="V1960" s="138"/>
      <c r="W1960" s="138"/>
      <c r="X1960" s="138"/>
      <c r="Y1960" s="138"/>
      <c r="Z1960" s="138"/>
      <c r="AA1960" s="138"/>
      <c r="AB1960" s="138"/>
      <c r="AC1960" s="138"/>
      <c r="AD1960" s="138"/>
      <c r="AE1960" s="138"/>
      <c r="AF1960" s="138"/>
      <c r="AG1960" s="138"/>
      <c r="AH1960" s="138"/>
      <c r="AI1960" s="138"/>
      <c r="AJ1960" s="138"/>
    </row>
    <row r="1961" ht="28.5" customHeight="1">
      <c r="A1961" s="197"/>
      <c r="B1961" s="198"/>
      <c r="C1961" s="199"/>
      <c r="D1961" s="198"/>
      <c r="E1961" s="198"/>
      <c r="F1961" s="125"/>
      <c r="G1961" s="200"/>
      <c r="H1961" s="126"/>
      <c r="I1961" s="126"/>
      <c r="J1961" s="198"/>
      <c r="K1961" s="126"/>
      <c r="L1961" s="126"/>
      <c r="M1961" s="126"/>
      <c r="N1961" s="126"/>
      <c r="O1961" s="126"/>
      <c r="P1961" s="126"/>
      <c r="Q1961" s="138"/>
      <c r="R1961" s="138"/>
      <c r="S1961" s="138"/>
      <c r="T1961" s="138"/>
      <c r="U1961" s="138"/>
      <c r="V1961" s="138"/>
      <c r="W1961" s="138"/>
      <c r="X1961" s="138"/>
      <c r="Y1961" s="138"/>
      <c r="Z1961" s="138"/>
      <c r="AA1961" s="138"/>
      <c r="AB1961" s="138"/>
      <c r="AC1961" s="138"/>
      <c r="AD1961" s="138"/>
      <c r="AE1961" s="138"/>
      <c r="AF1961" s="138"/>
      <c r="AG1961" s="138"/>
      <c r="AH1961" s="138"/>
      <c r="AI1961" s="138"/>
      <c r="AJ1961" s="138"/>
    </row>
    <row r="1962" ht="28.5" customHeight="1">
      <c r="A1962" s="197"/>
      <c r="B1962" s="198"/>
      <c r="C1962" s="199"/>
      <c r="D1962" s="198"/>
      <c r="E1962" s="198"/>
      <c r="F1962" s="125"/>
      <c r="G1962" s="200"/>
      <c r="H1962" s="126"/>
      <c r="I1962" s="126"/>
      <c r="J1962" s="198"/>
      <c r="K1962" s="126"/>
      <c r="L1962" s="126"/>
      <c r="M1962" s="126"/>
      <c r="N1962" s="126"/>
      <c r="O1962" s="126"/>
      <c r="P1962" s="126"/>
      <c r="Q1962" s="138"/>
      <c r="R1962" s="138"/>
      <c r="S1962" s="138"/>
      <c r="T1962" s="138"/>
      <c r="U1962" s="138"/>
      <c r="V1962" s="138"/>
      <c r="W1962" s="138"/>
      <c r="X1962" s="138"/>
      <c r="Y1962" s="138"/>
      <c r="Z1962" s="138"/>
      <c r="AA1962" s="138"/>
      <c r="AB1962" s="138"/>
      <c r="AC1962" s="138"/>
      <c r="AD1962" s="138"/>
      <c r="AE1962" s="138"/>
      <c r="AF1962" s="138"/>
      <c r="AG1962" s="138"/>
      <c r="AH1962" s="138"/>
      <c r="AI1962" s="138"/>
      <c r="AJ1962" s="138"/>
    </row>
    <row r="1963" ht="28.5" customHeight="1">
      <c r="A1963" s="197"/>
      <c r="B1963" s="198"/>
      <c r="C1963" s="199"/>
      <c r="D1963" s="198"/>
      <c r="E1963" s="198"/>
      <c r="F1963" s="125"/>
      <c r="G1963" s="200"/>
      <c r="H1963" s="126"/>
      <c r="I1963" s="126"/>
      <c r="J1963" s="198"/>
      <c r="K1963" s="126"/>
      <c r="L1963" s="126"/>
      <c r="M1963" s="126"/>
      <c r="N1963" s="126"/>
      <c r="O1963" s="126"/>
      <c r="P1963" s="126"/>
      <c r="Q1963" s="138"/>
      <c r="R1963" s="138"/>
      <c r="S1963" s="138"/>
      <c r="T1963" s="138"/>
      <c r="U1963" s="138"/>
      <c r="V1963" s="138"/>
      <c r="W1963" s="138"/>
      <c r="X1963" s="138"/>
      <c r="Y1963" s="138"/>
      <c r="Z1963" s="138"/>
      <c r="AA1963" s="138"/>
      <c r="AB1963" s="138"/>
      <c r="AC1963" s="138"/>
      <c r="AD1963" s="138"/>
      <c r="AE1963" s="138"/>
      <c r="AF1963" s="138"/>
      <c r="AG1963" s="138"/>
      <c r="AH1963" s="138"/>
      <c r="AI1963" s="138"/>
      <c r="AJ1963" s="138"/>
    </row>
  </sheetData>
  <autoFilter ref="$A$3:$P$1121"/>
  <mergeCells count="4">
    <mergeCell ref="B1:O1"/>
    <mergeCell ref="A2:F2"/>
    <mergeCell ref="J3:K3"/>
    <mergeCell ref="M3:O3"/>
  </mergeCells>
  <dataValidations>
    <dataValidation type="list" allowBlank="1" showErrorMessage="1" sqref="B77:B725 B727:B1963">
      <formula1>Listas!$A$1:$A$16</formula1>
    </dataValidation>
    <dataValidation type="list" allowBlank="1" showErrorMessage="1" sqref="D751 D763 D771:D776 D779 D781:D786 D793">
      <formula1>Listas!$C$1:$C$12</formula1>
    </dataValidation>
    <dataValidation type="list" allowBlank="1" showErrorMessage="1" sqref="D38:D60 D94 D109 D135:D141 D143:D146 D159 D177:D178 D195 D218:D219 D270:D272 D279:D282 D296:D311 D333 D378 D398:D409 D466:D495 D506:D507 D638:D644 D668:D673 D690:D693 D715:D720 D725:D726 D730:D732 D742 D746 D749 D752:D753 D756:D757 D760:D762 D764:D766 D768:D769 D777 D787:D788 D790:D791 D794 D796:D797 D802 D806 D808:D820 D822:D823 D825:D826 D829 D834 D837 D839 D841 D848 D850 D859:D873 D879:D1963">
      <formula1>Listas!$C$1:$C$11</formula1>
    </dataValidation>
    <dataValidation type="list" allowBlank="1" showErrorMessage="1" sqref="D874:D878">
      <formula1>Listas!$C$1:$C$10</formula1>
    </dataValidation>
    <dataValidation type="list" allowBlank="1" showErrorMessage="1" sqref="C5:C219 C236:C382 C520:C673 C694:C714 C726:C728 C886:C1963">
      <formula1>Listas!$B$1:$B$43</formula1>
    </dataValidation>
    <dataValidation type="list" allowBlank="1" showErrorMessage="1" sqref="D5:D37 D64 D77:D93 D95:D108 D110:D112 D114:D134 D147:D158 D160:D176 D179:D194 D196:D217 D220:D269 D273:D278 D283:D295 D312:D332 D334:D377 D380:D381 D383:D397 D410:D465 D496:D499 D501 D509:D637 D645:D667 D674:D689 D694:D714 D721:D724 D727:D729 D733:D741 D743:D745 D747:D748 D750 D754:D755 D758:D759 D767 D770 D778 D780 D789 D792 D795 D798:D801 D803:D805 D807 D821 D824 D827:D828 D830:D833 D835:D836 D838 D840 D842:D847 D849 D851:D858">
      <formula1>Listas!$C$1:$C$13</formula1>
    </dataValidation>
    <dataValidation type="list" allowBlank="1" showErrorMessage="1" sqref="C747:C794 C803 C805:C823 C825:C827 C833:C885">
      <formula1>Listas!$B$1:$B$40</formula1>
    </dataValidation>
  </dataValidations>
  <hyperlinks>
    <hyperlink r:id="rId1" ref="F5"/>
    <hyperlink r:id="rId2" ref="F6"/>
    <hyperlink r:id="rId3" ref="F7"/>
    <hyperlink r:id="rId4" ref="F8"/>
    <hyperlink r:id="rId5" ref="F9"/>
    <hyperlink r:id="rId6" ref="F10"/>
    <hyperlink r:id="rId7" ref="F11"/>
    <hyperlink r:id="rId8" ref="F12"/>
    <hyperlink r:id="rId9" ref="F13"/>
    <hyperlink r:id="rId10" ref="F14"/>
    <hyperlink r:id="rId11" ref="F15"/>
    <hyperlink r:id="rId12" ref="F16"/>
    <hyperlink r:id="rId13" ref="F17"/>
    <hyperlink r:id="rId14" ref="F18"/>
    <hyperlink r:id="rId15" ref="F19"/>
    <hyperlink r:id="rId16" ref="F20"/>
    <hyperlink r:id="rId17" ref="F21"/>
    <hyperlink r:id="rId18" ref="F22"/>
    <hyperlink r:id="rId19" ref="F23"/>
    <hyperlink r:id="rId20" ref="F24"/>
    <hyperlink r:id="rId21" ref="F25"/>
    <hyperlink r:id="rId22" ref="F26"/>
    <hyperlink r:id="rId23" ref="F27"/>
    <hyperlink r:id="rId24" ref="F28"/>
    <hyperlink r:id="rId25" ref="F29"/>
    <hyperlink r:id="rId26" ref="F30"/>
    <hyperlink r:id="rId27" ref="F31"/>
    <hyperlink r:id="rId28" ref="F32"/>
    <hyperlink r:id="rId29" ref="F33"/>
    <hyperlink r:id="rId30" ref="F34"/>
    <hyperlink r:id="rId31" ref="F35"/>
    <hyperlink r:id="rId32" ref="F36"/>
    <hyperlink r:id="rId33" ref="F37"/>
    <hyperlink r:id="rId34" ref="F38"/>
    <hyperlink r:id="rId35" ref="F39"/>
    <hyperlink r:id="rId36" ref="F40"/>
    <hyperlink r:id="rId37" ref="F41"/>
    <hyperlink r:id="rId38" ref="F42"/>
    <hyperlink r:id="rId39" ref="F43"/>
    <hyperlink r:id="rId40" ref="F44"/>
    <hyperlink r:id="rId41" ref="F45"/>
    <hyperlink r:id="rId42" ref="F46"/>
    <hyperlink r:id="rId43" ref="F47"/>
    <hyperlink r:id="rId44" ref="F48"/>
    <hyperlink r:id="rId45" ref="F49"/>
    <hyperlink r:id="rId46" ref="F50"/>
    <hyperlink r:id="rId47" ref="F51"/>
    <hyperlink r:id="rId48" ref="F52"/>
    <hyperlink r:id="rId49" ref="F53"/>
    <hyperlink r:id="rId50" ref="F54"/>
    <hyperlink r:id="rId51" ref="F55"/>
    <hyperlink r:id="rId52" ref="F56"/>
    <hyperlink r:id="rId53" ref="F57"/>
    <hyperlink r:id="rId54" ref="F58"/>
    <hyperlink r:id="rId55" ref="F59"/>
    <hyperlink r:id="rId56" ref="F60"/>
    <hyperlink r:id="rId57" ref="F61"/>
    <hyperlink r:id="rId58" ref="F62"/>
    <hyperlink r:id="rId59" ref="F63"/>
    <hyperlink r:id="rId60" ref="F64"/>
    <hyperlink r:id="rId61" ref="F65"/>
    <hyperlink r:id="rId62" ref="F66"/>
    <hyperlink r:id="rId63" ref="F67"/>
    <hyperlink r:id="rId64" ref="F68"/>
    <hyperlink r:id="rId65" ref="F69"/>
    <hyperlink r:id="rId66" ref="F70"/>
    <hyperlink r:id="rId67" ref="F71"/>
    <hyperlink r:id="rId68" ref="F72"/>
    <hyperlink r:id="rId69" ref="F73"/>
    <hyperlink r:id="rId70" ref="F74"/>
    <hyperlink r:id="rId71" ref="F75"/>
    <hyperlink r:id="rId72" ref="F76"/>
    <hyperlink r:id="rId73" ref="F77"/>
    <hyperlink r:id="rId74" ref="F78"/>
    <hyperlink r:id="rId75" ref="F79"/>
    <hyperlink r:id="rId76" ref="F80"/>
    <hyperlink r:id="rId77" ref="F81"/>
    <hyperlink r:id="rId78" ref="F82"/>
    <hyperlink r:id="rId79" ref="F83"/>
    <hyperlink r:id="rId80" ref="F84"/>
    <hyperlink r:id="rId81" ref="F85"/>
    <hyperlink r:id="rId82" ref="F86"/>
    <hyperlink r:id="rId83" ref="F87"/>
    <hyperlink r:id="rId84" ref="F88"/>
    <hyperlink r:id="rId85" ref="F89"/>
    <hyperlink r:id="rId86" ref="F90"/>
    <hyperlink r:id="rId87" ref="F91"/>
    <hyperlink r:id="rId88" ref="F92"/>
    <hyperlink r:id="rId89" ref="F93"/>
    <hyperlink r:id="rId90" ref="F94"/>
    <hyperlink r:id="rId91" ref="F95"/>
    <hyperlink r:id="rId92" ref="F96"/>
    <hyperlink r:id="rId93" ref="F97"/>
    <hyperlink r:id="rId94" ref="F98"/>
    <hyperlink r:id="rId95" ref="F99"/>
    <hyperlink r:id="rId96" ref="F100"/>
    <hyperlink r:id="rId97" ref="F101"/>
    <hyperlink r:id="rId98" ref="F102"/>
    <hyperlink r:id="rId99" ref="F103"/>
    <hyperlink r:id="rId100" ref="F104"/>
    <hyperlink r:id="rId101" ref="F105"/>
    <hyperlink r:id="rId102" ref="F106"/>
    <hyperlink r:id="rId103" ref="F107"/>
    <hyperlink r:id="rId104" ref="F108"/>
    <hyperlink r:id="rId105" ref="F109"/>
    <hyperlink r:id="rId106" ref="F110"/>
    <hyperlink r:id="rId107" ref="F111"/>
    <hyperlink r:id="rId108" ref="F112"/>
    <hyperlink r:id="rId109" ref="F113"/>
    <hyperlink r:id="rId110" ref="F114"/>
    <hyperlink r:id="rId111" ref="F115"/>
    <hyperlink r:id="rId112" ref="F116"/>
    <hyperlink r:id="rId113" ref="F117"/>
    <hyperlink r:id="rId114" ref="F118"/>
    <hyperlink r:id="rId115" ref="F119"/>
    <hyperlink r:id="rId116" ref="F120"/>
    <hyperlink r:id="rId117" ref="F121"/>
    <hyperlink r:id="rId118" ref="F122"/>
    <hyperlink r:id="rId119" ref="F123"/>
    <hyperlink r:id="rId120" ref="F124"/>
    <hyperlink r:id="rId121" ref="F125"/>
    <hyperlink r:id="rId122" ref="F126"/>
    <hyperlink r:id="rId123" ref="F127"/>
    <hyperlink r:id="rId124" ref="F128"/>
    <hyperlink r:id="rId125" ref="F129"/>
    <hyperlink r:id="rId126" ref="F130"/>
    <hyperlink r:id="rId127" ref="F131"/>
    <hyperlink r:id="rId128" ref="F132"/>
    <hyperlink r:id="rId129" ref="F133"/>
    <hyperlink r:id="rId130" ref="F134"/>
    <hyperlink r:id="rId131" ref="F135"/>
    <hyperlink r:id="rId132" ref="F136"/>
    <hyperlink r:id="rId133" ref="F137"/>
    <hyperlink r:id="rId134" ref="F138"/>
    <hyperlink r:id="rId135" ref="F139"/>
    <hyperlink r:id="rId136" ref="F140"/>
    <hyperlink r:id="rId137" ref="F141"/>
    <hyperlink r:id="rId138" ref="F142"/>
    <hyperlink r:id="rId139" ref="F143"/>
    <hyperlink r:id="rId140" ref="F144"/>
    <hyperlink r:id="rId141" ref="F145"/>
    <hyperlink r:id="rId142" ref="F146"/>
    <hyperlink r:id="rId143" ref="F147"/>
    <hyperlink r:id="rId144" ref="F148"/>
    <hyperlink r:id="rId145" ref="F149"/>
    <hyperlink r:id="rId146" ref="F150"/>
    <hyperlink r:id="rId147" ref="F151"/>
    <hyperlink r:id="rId148" ref="F152"/>
    <hyperlink r:id="rId149" ref="F153"/>
    <hyperlink r:id="rId150" ref="F154"/>
    <hyperlink r:id="rId151" ref="F155"/>
    <hyperlink r:id="rId152" ref="F156"/>
    <hyperlink r:id="rId153" ref="F157"/>
    <hyperlink r:id="rId154" ref="F158"/>
    <hyperlink r:id="rId155" ref="F159"/>
    <hyperlink r:id="rId156" ref="F160"/>
    <hyperlink r:id="rId157" ref="F161"/>
    <hyperlink r:id="rId158" ref="F162"/>
    <hyperlink r:id="rId159" ref="F163"/>
    <hyperlink r:id="rId160" ref="F164"/>
    <hyperlink r:id="rId161" ref="F165"/>
    <hyperlink r:id="rId162" ref="F166"/>
    <hyperlink r:id="rId163" ref="F167"/>
    <hyperlink r:id="rId164" ref="F168"/>
    <hyperlink r:id="rId165" ref="F169"/>
    <hyperlink r:id="rId166" ref="F170"/>
    <hyperlink r:id="rId167" ref="F171"/>
    <hyperlink r:id="rId168" ref="F172"/>
    <hyperlink r:id="rId169" ref="F173"/>
    <hyperlink r:id="rId170" ref="F174"/>
    <hyperlink r:id="rId171" ref="F175"/>
    <hyperlink r:id="rId172" ref="F176"/>
    <hyperlink r:id="rId173" ref="F177"/>
    <hyperlink r:id="rId174" ref="F178"/>
    <hyperlink r:id="rId175" ref="F179"/>
    <hyperlink r:id="rId176" ref="F180"/>
    <hyperlink r:id="rId177" ref="F181"/>
    <hyperlink r:id="rId178" ref="F182"/>
    <hyperlink r:id="rId179" ref="F183"/>
    <hyperlink r:id="rId180" ref="F184"/>
    <hyperlink r:id="rId181" ref="F185"/>
    <hyperlink r:id="rId182" ref="F186"/>
    <hyperlink r:id="rId183" ref="F187"/>
    <hyperlink r:id="rId184" ref="F188"/>
    <hyperlink r:id="rId185" ref="F189"/>
    <hyperlink r:id="rId186" ref="F190"/>
    <hyperlink r:id="rId187" ref="F191"/>
    <hyperlink r:id="rId188" ref="F192"/>
    <hyperlink r:id="rId189" ref="F193"/>
    <hyperlink r:id="rId190" ref="F194"/>
    <hyperlink r:id="rId191" ref="F195"/>
    <hyperlink r:id="rId192" ref="F196"/>
    <hyperlink r:id="rId193" ref="F197"/>
    <hyperlink r:id="rId194" ref="F198"/>
    <hyperlink r:id="rId195" ref="F199"/>
    <hyperlink r:id="rId196" ref="F200"/>
    <hyperlink r:id="rId197" ref="F201"/>
    <hyperlink r:id="rId198" ref="F202"/>
    <hyperlink r:id="rId199" ref="F203"/>
    <hyperlink r:id="rId200" ref="F204"/>
    <hyperlink r:id="rId201" ref="F205"/>
    <hyperlink r:id="rId202" ref="F206"/>
    <hyperlink r:id="rId203" ref="F207"/>
    <hyperlink r:id="rId204" ref="F208"/>
    <hyperlink r:id="rId205" ref="F209"/>
    <hyperlink r:id="rId206" ref="F210"/>
    <hyperlink r:id="rId207" ref="F211"/>
    <hyperlink r:id="rId208" ref="F212"/>
    <hyperlink r:id="rId209" ref="F213"/>
    <hyperlink r:id="rId210" ref="F214"/>
    <hyperlink r:id="rId211" ref="F215"/>
    <hyperlink r:id="rId212" ref="F216"/>
    <hyperlink r:id="rId213" ref="F217"/>
    <hyperlink r:id="rId214" ref="F218"/>
    <hyperlink r:id="rId215" ref="F219"/>
    <hyperlink r:id="rId216" ref="F220"/>
    <hyperlink r:id="rId217" ref="F221"/>
    <hyperlink r:id="rId218" ref="F222"/>
    <hyperlink r:id="rId219" ref="F223"/>
    <hyperlink r:id="rId220" ref="F224"/>
    <hyperlink r:id="rId221" ref="F225"/>
    <hyperlink r:id="rId222" ref="F226"/>
    <hyperlink r:id="rId223" ref="F227"/>
    <hyperlink r:id="rId224" ref="F228"/>
    <hyperlink r:id="rId225" ref="F229"/>
    <hyperlink r:id="rId226" ref="F230"/>
    <hyperlink r:id="rId227" ref="F231"/>
    <hyperlink r:id="rId228" ref="F232"/>
    <hyperlink r:id="rId229" ref="F233"/>
    <hyperlink r:id="rId230" ref="F234"/>
    <hyperlink r:id="rId231" ref="F235"/>
    <hyperlink r:id="rId232" ref="F236"/>
    <hyperlink r:id="rId233" ref="F237"/>
    <hyperlink r:id="rId234" ref="F238"/>
    <hyperlink r:id="rId235" ref="F239"/>
    <hyperlink r:id="rId236" ref="F240"/>
    <hyperlink r:id="rId237" ref="F241"/>
    <hyperlink r:id="rId238" ref="F242"/>
    <hyperlink r:id="rId239" ref="F243"/>
    <hyperlink r:id="rId240" ref="F244"/>
    <hyperlink r:id="rId241" ref="F245"/>
    <hyperlink r:id="rId242" ref="F246"/>
    <hyperlink r:id="rId243" ref="F247"/>
    <hyperlink r:id="rId244" ref="F248"/>
    <hyperlink r:id="rId245" ref="F249"/>
    <hyperlink r:id="rId246" ref="F250"/>
    <hyperlink r:id="rId247" ref="F251"/>
    <hyperlink r:id="rId248" ref="F252"/>
    <hyperlink r:id="rId249" ref="F253"/>
    <hyperlink r:id="rId250" ref="F254"/>
    <hyperlink r:id="rId251" ref="F255"/>
    <hyperlink r:id="rId252" ref="F256"/>
    <hyperlink r:id="rId253" ref="F257"/>
    <hyperlink r:id="rId254" ref="F258"/>
    <hyperlink r:id="rId255" ref="F259"/>
    <hyperlink r:id="rId256" ref="F260"/>
    <hyperlink r:id="rId257" ref="F261"/>
    <hyperlink r:id="rId258" ref="F262"/>
    <hyperlink r:id="rId259" ref="F263"/>
    <hyperlink r:id="rId260" ref="F264"/>
    <hyperlink r:id="rId261" ref="F265"/>
    <hyperlink r:id="rId262" ref="F266"/>
    <hyperlink r:id="rId263" ref="F267"/>
    <hyperlink r:id="rId264" ref="F268"/>
    <hyperlink r:id="rId265" ref="F269"/>
    <hyperlink r:id="rId266" ref="F270"/>
    <hyperlink r:id="rId267" ref="F271"/>
    <hyperlink r:id="rId268" ref="F272"/>
    <hyperlink r:id="rId269" ref="F273"/>
    <hyperlink r:id="rId270" ref="F274"/>
    <hyperlink r:id="rId271" ref="F275"/>
    <hyperlink r:id="rId272" ref="F276"/>
    <hyperlink r:id="rId273" ref="F277"/>
    <hyperlink r:id="rId274" ref="F278"/>
    <hyperlink r:id="rId275" ref="F279"/>
    <hyperlink r:id="rId276" ref="F280"/>
    <hyperlink r:id="rId277" ref="F281"/>
    <hyperlink r:id="rId278" ref="F282"/>
    <hyperlink r:id="rId279" ref="F283"/>
    <hyperlink r:id="rId280" ref="F284"/>
    <hyperlink r:id="rId281" ref="F285"/>
    <hyperlink r:id="rId282" ref="F286"/>
    <hyperlink r:id="rId283" ref="F287"/>
    <hyperlink r:id="rId284" ref="F288"/>
    <hyperlink r:id="rId285" ref="F289"/>
    <hyperlink r:id="rId286" ref="F290"/>
    <hyperlink r:id="rId287" ref="F291"/>
    <hyperlink r:id="rId288" ref="F292"/>
    <hyperlink r:id="rId289" ref="F293"/>
    <hyperlink r:id="rId290" ref="F294"/>
    <hyperlink r:id="rId291" ref="F295"/>
    <hyperlink r:id="rId292" ref="F296"/>
    <hyperlink r:id="rId293" ref="F297"/>
    <hyperlink r:id="rId294" ref="F298"/>
    <hyperlink r:id="rId295" ref="F299"/>
    <hyperlink r:id="rId296" ref="F300"/>
    <hyperlink r:id="rId297" ref="F301"/>
    <hyperlink r:id="rId298" ref="F302"/>
    <hyperlink r:id="rId299" ref="F303"/>
    <hyperlink r:id="rId300" ref="F304"/>
    <hyperlink r:id="rId301" ref="F305"/>
    <hyperlink r:id="rId302" ref="F306"/>
    <hyperlink r:id="rId303" ref="F307"/>
    <hyperlink r:id="rId304" ref="F308"/>
    <hyperlink r:id="rId305" ref="F309"/>
    <hyperlink r:id="rId306" ref="F310"/>
    <hyperlink r:id="rId307" ref="F311"/>
    <hyperlink r:id="rId308" ref="F312"/>
    <hyperlink r:id="rId309" ref="F313"/>
    <hyperlink r:id="rId310" ref="F314"/>
    <hyperlink r:id="rId311" ref="F315"/>
    <hyperlink r:id="rId312" ref="F316"/>
    <hyperlink r:id="rId313" ref="F317"/>
    <hyperlink r:id="rId314" ref="F318"/>
    <hyperlink r:id="rId315" ref="F319"/>
    <hyperlink r:id="rId316" ref="F320"/>
    <hyperlink r:id="rId317" ref="F321"/>
    <hyperlink r:id="rId318" ref="F322"/>
    <hyperlink r:id="rId319" ref="F323"/>
    <hyperlink r:id="rId320" ref="F324"/>
    <hyperlink r:id="rId321" ref="F325"/>
    <hyperlink r:id="rId322" ref="F326"/>
    <hyperlink r:id="rId323" ref="F327"/>
    <hyperlink r:id="rId324" ref="F328"/>
    <hyperlink r:id="rId325" ref="F329"/>
    <hyperlink r:id="rId326" ref="F330"/>
    <hyperlink r:id="rId327" ref="F331"/>
    <hyperlink r:id="rId328" ref="F332"/>
    <hyperlink r:id="rId329" ref="F333"/>
    <hyperlink r:id="rId330" ref="F334"/>
    <hyperlink r:id="rId331" ref="F335"/>
    <hyperlink r:id="rId332" ref="F336"/>
    <hyperlink r:id="rId333" ref="F337"/>
    <hyperlink r:id="rId334" ref="F338"/>
    <hyperlink r:id="rId335" ref="F339"/>
    <hyperlink r:id="rId336" ref="F340"/>
    <hyperlink r:id="rId337" ref="F341"/>
    <hyperlink r:id="rId338" ref="F342"/>
    <hyperlink r:id="rId339" ref="F343"/>
    <hyperlink r:id="rId340" ref="F344"/>
    <hyperlink r:id="rId341" ref="F345"/>
    <hyperlink r:id="rId342" ref="F346"/>
    <hyperlink r:id="rId343" ref="F347"/>
    <hyperlink r:id="rId344" ref="F348"/>
    <hyperlink r:id="rId345" ref="F349"/>
    <hyperlink r:id="rId346" ref="F350"/>
    <hyperlink r:id="rId347" ref="F351"/>
    <hyperlink r:id="rId348" ref="F352"/>
    <hyperlink r:id="rId349" ref="F353"/>
    <hyperlink r:id="rId350" ref="F354"/>
    <hyperlink r:id="rId351" ref="F355"/>
    <hyperlink r:id="rId352" ref="F356"/>
    <hyperlink r:id="rId353" ref="F357"/>
    <hyperlink r:id="rId354" ref="F358"/>
    <hyperlink r:id="rId355" ref="F359"/>
    <hyperlink r:id="rId356" ref="F360"/>
    <hyperlink r:id="rId357" ref="F361"/>
    <hyperlink r:id="rId358" ref="F362"/>
    <hyperlink r:id="rId359" ref="F363"/>
    <hyperlink r:id="rId360" ref="F364"/>
    <hyperlink r:id="rId361" location="2" ref="P364"/>
    <hyperlink r:id="rId362" ref="F365"/>
    <hyperlink r:id="rId363" ref="F366"/>
    <hyperlink r:id="rId364" ref="F367"/>
    <hyperlink r:id="rId365" ref="F368"/>
    <hyperlink r:id="rId366" ref="F369"/>
    <hyperlink r:id="rId367" location="40" ref="P369"/>
    <hyperlink r:id="rId368" ref="F370"/>
    <hyperlink r:id="rId369" ref="F371"/>
    <hyperlink r:id="rId370" ref="F372"/>
    <hyperlink r:id="rId371" ref="F373"/>
    <hyperlink r:id="rId372" ref="F374"/>
    <hyperlink r:id="rId373" ref="F375"/>
    <hyperlink r:id="rId374" ref="F376"/>
    <hyperlink r:id="rId375" ref="F377"/>
    <hyperlink r:id="rId376" ref="F379"/>
    <hyperlink r:id="rId377" ref="F380"/>
    <hyperlink r:id="rId378" ref="F381"/>
    <hyperlink r:id="rId379" ref="F382"/>
    <hyperlink r:id="rId380" ref="F383"/>
    <hyperlink r:id="rId381" ref="F384"/>
    <hyperlink r:id="rId382" ref="F385"/>
    <hyperlink r:id="rId383" ref="P385"/>
    <hyperlink r:id="rId384" ref="F386"/>
    <hyperlink r:id="rId385" ref="F387"/>
    <hyperlink r:id="rId386" ref="F388"/>
    <hyperlink r:id="rId387" ref="F389"/>
    <hyperlink r:id="rId388" ref="F390"/>
    <hyperlink r:id="rId389" ref="F391"/>
    <hyperlink r:id="rId390" ref="F392"/>
    <hyperlink r:id="rId391" ref="F393"/>
    <hyperlink r:id="rId392" ref="F394"/>
    <hyperlink r:id="rId393" ref="F395"/>
    <hyperlink r:id="rId394" ref="F396"/>
    <hyperlink r:id="rId395" ref="F397"/>
    <hyperlink r:id="rId396" ref="F398"/>
    <hyperlink r:id="rId397" ref="F399"/>
    <hyperlink r:id="rId398" ref="F400"/>
    <hyperlink r:id="rId399" ref="F401"/>
    <hyperlink r:id="rId400" ref="F402"/>
    <hyperlink r:id="rId401" ref="F403"/>
    <hyperlink r:id="rId402" ref="F404"/>
    <hyperlink r:id="rId403" ref="F405"/>
    <hyperlink r:id="rId404" ref="F406"/>
    <hyperlink r:id="rId405" ref="F407"/>
    <hyperlink r:id="rId406" ref="F408"/>
    <hyperlink r:id="rId407" ref="F409"/>
    <hyperlink r:id="rId408" ref="F410"/>
    <hyperlink r:id="rId409" ref="F411"/>
    <hyperlink r:id="rId410" ref="F412"/>
    <hyperlink r:id="rId411" ref="F413"/>
    <hyperlink r:id="rId412" ref="F414"/>
    <hyperlink r:id="rId413" ref="F415"/>
    <hyperlink r:id="rId414" ref="F416"/>
    <hyperlink r:id="rId415" ref="F417"/>
    <hyperlink r:id="rId416" ref="P417"/>
    <hyperlink r:id="rId417" ref="F418"/>
    <hyperlink r:id="rId418" ref="F419"/>
    <hyperlink r:id="rId419" ref="F420"/>
    <hyperlink r:id="rId420" ref="F421"/>
    <hyperlink r:id="rId421" ref="F422"/>
    <hyperlink r:id="rId422" ref="F423"/>
    <hyperlink r:id="rId423" ref="F424"/>
    <hyperlink r:id="rId424" ref="F425"/>
    <hyperlink r:id="rId425" ref="F426"/>
    <hyperlink r:id="rId426" ref="F427"/>
    <hyperlink r:id="rId427" ref="F428"/>
    <hyperlink r:id="rId428" ref="F429"/>
    <hyperlink r:id="rId429" ref="F430"/>
    <hyperlink r:id="rId430" ref="P430"/>
    <hyperlink r:id="rId431" ref="F431"/>
    <hyperlink r:id="rId432" ref="F432"/>
    <hyperlink r:id="rId433" ref="F433"/>
    <hyperlink r:id="rId434" ref="F434"/>
    <hyperlink r:id="rId435" ref="F435"/>
    <hyperlink r:id="rId436" ref="F436"/>
    <hyperlink r:id="rId437" ref="F437"/>
    <hyperlink r:id="rId438" ref="F438"/>
    <hyperlink r:id="rId439" ref="F439"/>
    <hyperlink r:id="rId440" ref="F440"/>
    <hyperlink r:id="rId441" ref="F441"/>
    <hyperlink r:id="rId442" ref="F442"/>
    <hyperlink r:id="rId443" ref="F443"/>
    <hyperlink r:id="rId444" ref="F444"/>
    <hyperlink r:id="rId445" ref="F445"/>
    <hyperlink r:id="rId446" ref="F446"/>
    <hyperlink r:id="rId447" ref="F447"/>
    <hyperlink r:id="rId448" ref="F448"/>
    <hyperlink r:id="rId449" ref="F449"/>
    <hyperlink r:id="rId450" ref="F450"/>
    <hyperlink r:id="rId451" ref="F451"/>
    <hyperlink r:id="rId452" ref="F452"/>
    <hyperlink r:id="rId453" ref="F453"/>
    <hyperlink r:id="rId454" ref="F454"/>
    <hyperlink r:id="rId455" ref="F455"/>
    <hyperlink r:id="rId456" ref="F456"/>
    <hyperlink r:id="rId457" ref="F457"/>
    <hyperlink r:id="rId458" ref="F458"/>
    <hyperlink r:id="rId459" ref="F459"/>
    <hyperlink r:id="rId460" ref="F460"/>
    <hyperlink r:id="rId461" ref="F461"/>
    <hyperlink r:id="rId462" ref="F462"/>
    <hyperlink r:id="rId463" ref="F463"/>
    <hyperlink r:id="rId464" ref="F464"/>
    <hyperlink r:id="rId465" ref="F465"/>
    <hyperlink r:id="rId466" ref="F466"/>
    <hyperlink r:id="rId467" ref="F467"/>
    <hyperlink r:id="rId468" ref="F468"/>
    <hyperlink r:id="rId469" ref="F469"/>
    <hyperlink r:id="rId470" ref="F470"/>
    <hyperlink r:id="rId471" ref="F471"/>
    <hyperlink r:id="rId472" ref="F472"/>
    <hyperlink r:id="rId473" ref="F473"/>
    <hyperlink r:id="rId474" ref="F474"/>
    <hyperlink r:id="rId475" ref="F475"/>
    <hyperlink r:id="rId476" ref="F476"/>
    <hyperlink r:id="rId477" ref="F477"/>
    <hyperlink r:id="rId478" ref="F478"/>
    <hyperlink r:id="rId479" ref="F479"/>
    <hyperlink r:id="rId480" ref="F480"/>
    <hyperlink r:id="rId481" ref="F481"/>
    <hyperlink r:id="rId482" ref="F482"/>
    <hyperlink r:id="rId483" ref="F483"/>
    <hyperlink r:id="rId484" ref="F484"/>
    <hyperlink r:id="rId485" ref="F485"/>
    <hyperlink r:id="rId486" ref="F486"/>
    <hyperlink r:id="rId487" ref="F487"/>
    <hyperlink r:id="rId488" ref="F488"/>
    <hyperlink r:id="rId489" ref="F489"/>
    <hyperlink r:id="rId490" ref="F490"/>
    <hyperlink r:id="rId491" ref="F491"/>
    <hyperlink r:id="rId492" ref="F492"/>
    <hyperlink r:id="rId493" ref="F493"/>
    <hyperlink r:id="rId494" ref="F494"/>
    <hyperlink r:id="rId495" ref="F495"/>
    <hyperlink r:id="rId496" ref="F496"/>
    <hyperlink r:id="rId497" ref="F497"/>
    <hyperlink r:id="rId498" ref="F498"/>
    <hyperlink r:id="rId499" ref="F499"/>
    <hyperlink r:id="rId500" ref="F500"/>
    <hyperlink r:id="rId501" ref="F501"/>
    <hyperlink r:id="rId502" ref="F502"/>
    <hyperlink r:id="rId503" ref="F503"/>
    <hyperlink r:id="rId504" ref="F504"/>
    <hyperlink r:id="rId505" ref="F505"/>
    <hyperlink r:id="rId506" ref="F506"/>
    <hyperlink r:id="rId507" ref="F507"/>
    <hyperlink r:id="rId508" ref="F508"/>
    <hyperlink r:id="rId509" ref="F509"/>
    <hyperlink r:id="rId510" ref="F510"/>
    <hyperlink r:id="rId511" ref="F511"/>
    <hyperlink r:id="rId512" ref="F512"/>
    <hyperlink r:id="rId513" ref="F513"/>
    <hyperlink r:id="rId514" ref="F514"/>
    <hyperlink r:id="rId515" ref="F515"/>
    <hyperlink r:id="rId516" ref="F516"/>
    <hyperlink r:id="rId517" ref="F517"/>
    <hyperlink r:id="rId518" ref="F518"/>
    <hyperlink r:id="rId519" ref="F519"/>
    <hyperlink r:id="rId520" ref="F520"/>
    <hyperlink r:id="rId521" ref="F521"/>
    <hyperlink r:id="rId522" ref="F522"/>
    <hyperlink r:id="rId523" ref="F523"/>
    <hyperlink r:id="rId524" ref="F524"/>
    <hyperlink r:id="rId525" ref="F525"/>
    <hyperlink r:id="rId526" ref="F526"/>
    <hyperlink r:id="rId527" ref="F527"/>
    <hyperlink r:id="rId528" ref="F528"/>
    <hyperlink r:id="rId529" ref="F529"/>
    <hyperlink r:id="rId530" ref="F530"/>
    <hyperlink r:id="rId531" ref="F531"/>
    <hyperlink r:id="rId532" ref="F532"/>
    <hyperlink r:id="rId533" ref="F533"/>
    <hyperlink r:id="rId534" ref="F534"/>
    <hyperlink r:id="rId535" ref="F535"/>
    <hyperlink r:id="rId536" ref="F536"/>
    <hyperlink r:id="rId537" ref="F537"/>
    <hyperlink r:id="rId538" location="146" ref="P537"/>
    <hyperlink r:id="rId539" ref="F538"/>
    <hyperlink r:id="rId540" ref="F539"/>
    <hyperlink r:id="rId541" ref="F540"/>
    <hyperlink r:id="rId542" ref="F541"/>
    <hyperlink r:id="rId543" ref="F542"/>
    <hyperlink r:id="rId544" ref="F543"/>
    <hyperlink r:id="rId545" ref="F544"/>
    <hyperlink r:id="rId546" ref="F545"/>
    <hyperlink r:id="rId547" ref="F546"/>
    <hyperlink r:id="rId548" ref="F547"/>
    <hyperlink r:id="rId549" ref="F548"/>
    <hyperlink r:id="rId550" ref="F549"/>
    <hyperlink r:id="rId551" ref="F550"/>
    <hyperlink r:id="rId552" ref="F551"/>
    <hyperlink r:id="rId553" ref="F552"/>
    <hyperlink r:id="rId554" ref="F553"/>
    <hyperlink r:id="rId555" ref="F554"/>
    <hyperlink r:id="rId556" ref="F555"/>
    <hyperlink r:id="rId557" ref="F556"/>
    <hyperlink r:id="rId558" ref="F557"/>
    <hyperlink r:id="rId559" ref="F558"/>
    <hyperlink r:id="rId560" ref="F559"/>
    <hyperlink r:id="rId561" ref="F560"/>
    <hyperlink r:id="rId562" ref="F561"/>
    <hyperlink r:id="rId563" ref="F562"/>
    <hyperlink r:id="rId564" ref="F563"/>
    <hyperlink r:id="rId565" ref="F564"/>
    <hyperlink r:id="rId566" ref="F565"/>
    <hyperlink r:id="rId567" ref="F566"/>
    <hyperlink r:id="rId568" ref="F567"/>
    <hyperlink r:id="rId569" ref="F568"/>
    <hyperlink r:id="rId570" ref="F569"/>
    <hyperlink r:id="rId571" ref="F570"/>
    <hyperlink r:id="rId572" ref="F571"/>
    <hyperlink r:id="rId573" ref="F572"/>
    <hyperlink r:id="rId574" ref="F573"/>
    <hyperlink r:id="rId575" ref="F574"/>
    <hyperlink r:id="rId576" ref="F575"/>
    <hyperlink r:id="rId577" ref="F576"/>
    <hyperlink r:id="rId578" ref="F577"/>
    <hyperlink r:id="rId579" ref="F578"/>
    <hyperlink r:id="rId580" ref="F579"/>
    <hyperlink r:id="rId581" ref="F580"/>
    <hyperlink r:id="rId582" ref="F581"/>
    <hyperlink r:id="rId583" ref="F582"/>
    <hyperlink r:id="rId584" ref="F583"/>
    <hyperlink r:id="rId585" ref="F584"/>
    <hyperlink r:id="rId586" ref="F585"/>
    <hyperlink r:id="rId587" ref="F586"/>
    <hyperlink r:id="rId588" ref="F587"/>
    <hyperlink r:id="rId589" ref="F588"/>
    <hyperlink r:id="rId590" ref="F589"/>
    <hyperlink r:id="rId591" ref="F590"/>
    <hyperlink r:id="rId592" ref="F591"/>
    <hyperlink r:id="rId593" ref="F592"/>
    <hyperlink r:id="rId594" ref="F593"/>
    <hyperlink r:id="rId595" ref="F594"/>
    <hyperlink r:id="rId596" ref="F595"/>
    <hyperlink r:id="rId597" ref="F596"/>
    <hyperlink r:id="rId598" ref="F597"/>
    <hyperlink r:id="rId599" ref="F598"/>
    <hyperlink r:id="rId600" ref="F599"/>
    <hyperlink r:id="rId601" ref="F600"/>
    <hyperlink r:id="rId602" ref="F601"/>
    <hyperlink r:id="rId603" ref="F602"/>
    <hyperlink r:id="rId604" ref="F603"/>
    <hyperlink r:id="rId605" ref="F604"/>
    <hyperlink r:id="rId606" ref="F605"/>
    <hyperlink r:id="rId607" ref="F606"/>
    <hyperlink r:id="rId608" ref="F607"/>
    <hyperlink r:id="rId609" ref="F608"/>
    <hyperlink r:id="rId610" ref="F609"/>
    <hyperlink r:id="rId611" ref="F610"/>
    <hyperlink r:id="rId612" ref="F611"/>
    <hyperlink r:id="rId613" ref="F612"/>
    <hyperlink r:id="rId614" ref="F613"/>
    <hyperlink r:id="rId615" ref="F614"/>
    <hyperlink r:id="rId616" ref="F615"/>
    <hyperlink r:id="rId617" ref="F616"/>
    <hyperlink r:id="rId618" ref="F617"/>
    <hyperlink r:id="rId619" ref="F618"/>
    <hyperlink r:id="rId620" ref="F619"/>
    <hyperlink r:id="rId621" ref="F620"/>
    <hyperlink r:id="rId622" ref="F621"/>
    <hyperlink r:id="rId623" ref="F622"/>
    <hyperlink r:id="rId624" ref="F623"/>
    <hyperlink r:id="rId625" ref="F624"/>
    <hyperlink r:id="rId626" ref="F625"/>
    <hyperlink r:id="rId627" ref="F626"/>
    <hyperlink r:id="rId628" ref="F627"/>
    <hyperlink r:id="rId629" ref="F628"/>
    <hyperlink r:id="rId630" ref="F629"/>
    <hyperlink r:id="rId631" ref="F630"/>
    <hyperlink r:id="rId632" ref="F631"/>
    <hyperlink r:id="rId633" ref="F632"/>
    <hyperlink r:id="rId634" ref="F633"/>
    <hyperlink r:id="rId635" ref="F634"/>
    <hyperlink r:id="rId636" ref="F635"/>
    <hyperlink r:id="rId637" ref="F636"/>
    <hyperlink r:id="rId638" ref="F637"/>
    <hyperlink r:id="rId639" ref="F638"/>
    <hyperlink r:id="rId640" ref="F639"/>
    <hyperlink r:id="rId641" ref="F640"/>
    <hyperlink r:id="rId642" ref="F641"/>
    <hyperlink r:id="rId643" ref="F642"/>
    <hyperlink r:id="rId644" ref="F643"/>
    <hyperlink r:id="rId645" ref="F644"/>
    <hyperlink r:id="rId646" ref="F645"/>
    <hyperlink r:id="rId647" ref="F646"/>
    <hyperlink r:id="rId648" ref="F647"/>
    <hyperlink r:id="rId649" ref="F648"/>
    <hyperlink r:id="rId650" ref="F649"/>
    <hyperlink r:id="rId651" ref="F650"/>
    <hyperlink r:id="rId652" ref="F651"/>
    <hyperlink r:id="rId653" ref="F652"/>
    <hyperlink r:id="rId654" ref="F653"/>
    <hyperlink r:id="rId655" ref="F654"/>
    <hyperlink r:id="rId656" ref="F655"/>
    <hyperlink r:id="rId657" ref="F656"/>
    <hyperlink r:id="rId658" ref="F657"/>
    <hyperlink r:id="rId659" ref="F658"/>
    <hyperlink r:id="rId660" ref="F659"/>
    <hyperlink r:id="rId661" ref="F660"/>
    <hyperlink r:id="rId662" ref="F661"/>
    <hyperlink r:id="rId663" ref="F662"/>
    <hyperlink r:id="rId664" ref="F663"/>
    <hyperlink r:id="rId665" ref="F664"/>
    <hyperlink r:id="rId666" ref="F665"/>
    <hyperlink r:id="rId667" ref="F666"/>
    <hyperlink r:id="rId668" ref="F667"/>
    <hyperlink r:id="rId669" ref="F668"/>
    <hyperlink r:id="rId670" ref="F669"/>
    <hyperlink r:id="rId671" ref="F670"/>
    <hyperlink r:id="rId672" ref="F671"/>
    <hyperlink r:id="rId673" ref="F672"/>
    <hyperlink r:id="rId674" ref="F673"/>
    <hyperlink r:id="rId675" ref="F674"/>
    <hyperlink r:id="rId676" ref="F675"/>
    <hyperlink r:id="rId677" ref="F676"/>
    <hyperlink r:id="rId678" ref="F677"/>
    <hyperlink r:id="rId679" ref="F678"/>
    <hyperlink r:id="rId680" ref="F679"/>
    <hyperlink r:id="rId681" ref="F680"/>
    <hyperlink r:id="rId682" ref="F681"/>
    <hyperlink r:id="rId683" ref="F682"/>
    <hyperlink r:id="rId684" ref="F683"/>
    <hyperlink r:id="rId685" ref="F684"/>
    <hyperlink r:id="rId686" ref="F685"/>
    <hyperlink r:id="rId687" ref="F686"/>
    <hyperlink r:id="rId688" ref="F687"/>
    <hyperlink r:id="rId689" ref="F688"/>
    <hyperlink r:id="rId690" ref="F689"/>
    <hyperlink r:id="rId691" ref="F690"/>
    <hyperlink r:id="rId692" ref="F691"/>
    <hyperlink r:id="rId693" ref="F692"/>
    <hyperlink r:id="rId694" ref="F693"/>
    <hyperlink r:id="rId695" ref="F694"/>
    <hyperlink r:id="rId696" ref="F695"/>
    <hyperlink r:id="rId697" ref="F696"/>
    <hyperlink r:id="rId698" ref="F697"/>
    <hyperlink r:id="rId699" ref="F698"/>
    <hyperlink r:id="rId700" ref="F699"/>
    <hyperlink r:id="rId701" ref="F700"/>
    <hyperlink r:id="rId702" ref="F701"/>
    <hyperlink r:id="rId703" ref="F702"/>
    <hyperlink r:id="rId704" ref="F703"/>
    <hyperlink r:id="rId705" ref="F705"/>
    <hyperlink r:id="rId706" ref="F706"/>
    <hyperlink r:id="rId707" ref="F707"/>
    <hyperlink r:id="rId708" ref="F708"/>
    <hyperlink r:id="rId709" ref="F709"/>
    <hyperlink r:id="rId710" ref="F710"/>
    <hyperlink r:id="rId711" ref="F711"/>
    <hyperlink r:id="rId712" ref="F712"/>
    <hyperlink r:id="rId713" ref="F713"/>
    <hyperlink r:id="rId714" ref="F714"/>
    <hyperlink r:id="rId715" ref="F715"/>
    <hyperlink r:id="rId716" ref="F716"/>
    <hyperlink r:id="rId717" ref="F717"/>
    <hyperlink r:id="rId718" ref="F718"/>
    <hyperlink r:id="rId719" ref="F719"/>
    <hyperlink r:id="rId720" ref="F720"/>
    <hyperlink r:id="rId721" ref="F721"/>
    <hyperlink r:id="rId722" ref="F722"/>
    <hyperlink r:id="rId723" ref="F723"/>
    <hyperlink r:id="rId724" ref="F724"/>
    <hyperlink r:id="rId725" ref="F725"/>
    <hyperlink r:id="rId726" ref="F726"/>
    <hyperlink r:id="rId727" ref="F727"/>
    <hyperlink r:id="rId728" ref="F728"/>
    <hyperlink r:id="rId729" ref="F729"/>
    <hyperlink r:id="rId730" ref="F730"/>
    <hyperlink r:id="rId731" ref="F731"/>
    <hyperlink r:id="rId732" ref="F732"/>
    <hyperlink r:id="rId733" ref="F733"/>
    <hyperlink r:id="rId734" ref="F734"/>
    <hyperlink r:id="rId735" ref="F735"/>
    <hyperlink r:id="rId736" ref="F736"/>
    <hyperlink r:id="rId737" ref="F737"/>
    <hyperlink r:id="rId738" ref="F738"/>
    <hyperlink r:id="rId739" ref="F739"/>
    <hyperlink r:id="rId740" ref="F740"/>
    <hyperlink r:id="rId741" ref="F741"/>
    <hyperlink r:id="rId742" ref="F742"/>
    <hyperlink r:id="rId743" ref="F743"/>
    <hyperlink r:id="rId744" ref="F744"/>
    <hyperlink r:id="rId745" ref="F745"/>
    <hyperlink r:id="rId746" ref="F746"/>
    <hyperlink r:id="rId747" ref="F747"/>
    <hyperlink r:id="rId748" ref="F748"/>
    <hyperlink r:id="rId749" ref="F749"/>
    <hyperlink r:id="rId750" ref="F750"/>
    <hyperlink r:id="rId751" ref="F751"/>
    <hyperlink r:id="rId752" ref="F752"/>
    <hyperlink r:id="rId753" ref="F753"/>
    <hyperlink r:id="rId754" ref="F754"/>
    <hyperlink r:id="rId755" ref="F755"/>
    <hyperlink r:id="rId756" ref="F756"/>
    <hyperlink r:id="rId757" ref="F757"/>
    <hyperlink r:id="rId758" ref="F758"/>
    <hyperlink r:id="rId759" ref="F759"/>
    <hyperlink r:id="rId760" ref="F760"/>
    <hyperlink r:id="rId761" ref="F761"/>
    <hyperlink r:id="rId762" ref="F762"/>
    <hyperlink r:id="rId763" ref="F763"/>
    <hyperlink r:id="rId764" ref="F764"/>
    <hyperlink r:id="rId765" ref="F765"/>
    <hyperlink r:id="rId766" ref="F766"/>
    <hyperlink r:id="rId767" ref="F767"/>
    <hyperlink r:id="rId768" ref="F768"/>
    <hyperlink r:id="rId769" ref="F769"/>
    <hyperlink r:id="rId770" ref="F770"/>
    <hyperlink r:id="rId771" ref="F771"/>
    <hyperlink r:id="rId772" ref="F772"/>
    <hyperlink r:id="rId773" ref="F773"/>
    <hyperlink r:id="rId774" ref="F774"/>
    <hyperlink r:id="rId775" ref="F775"/>
    <hyperlink r:id="rId776" ref="F776"/>
    <hyperlink r:id="rId777" ref="F777"/>
    <hyperlink r:id="rId778" ref="F778"/>
    <hyperlink r:id="rId779" ref="F779"/>
    <hyperlink r:id="rId780" ref="F780"/>
    <hyperlink r:id="rId781" ref="F781"/>
    <hyperlink r:id="rId782" ref="F782"/>
    <hyperlink r:id="rId783" ref="F783"/>
    <hyperlink r:id="rId784" ref="F784"/>
    <hyperlink r:id="rId785" ref="F785"/>
    <hyperlink r:id="rId786" ref="F786"/>
    <hyperlink r:id="rId787" ref="F787"/>
    <hyperlink r:id="rId788" ref="F788"/>
    <hyperlink r:id="rId789" ref="F789"/>
    <hyperlink r:id="rId790" ref="F790"/>
    <hyperlink r:id="rId791" ref="F791"/>
    <hyperlink r:id="rId792" ref="F792"/>
    <hyperlink r:id="rId793" ref="F793"/>
    <hyperlink r:id="rId794" ref="F794"/>
    <hyperlink r:id="rId795" ref="F795"/>
    <hyperlink r:id="rId796" ref="F796"/>
    <hyperlink r:id="rId797" ref="F797"/>
    <hyperlink r:id="rId798" ref="F798"/>
    <hyperlink r:id="rId799" ref="F799"/>
    <hyperlink r:id="rId800" ref="F800"/>
    <hyperlink r:id="rId801" ref="F801"/>
    <hyperlink r:id="rId802" ref="F802"/>
    <hyperlink r:id="rId803" ref="F803"/>
    <hyperlink r:id="rId804" ref="F804"/>
    <hyperlink r:id="rId805" ref="F805"/>
    <hyperlink r:id="rId806" ref="F806"/>
    <hyperlink r:id="rId807" ref="F807"/>
    <hyperlink r:id="rId808" ref="F808"/>
    <hyperlink r:id="rId809" ref="F809"/>
    <hyperlink r:id="rId810" ref="F810"/>
    <hyperlink r:id="rId811" ref="F811"/>
    <hyperlink r:id="rId812" ref="F812"/>
    <hyperlink r:id="rId813" ref="F813"/>
    <hyperlink r:id="rId814" ref="F814"/>
    <hyperlink r:id="rId815" ref="F815"/>
    <hyperlink r:id="rId816" ref="F816"/>
    <hyperlink r:id="rId817" ref="F817"/>
    <hyperlink r:id="rId818" ref="F818"/>
    <hyperlink r:id="rId819" ref="F819"/>
    <hyperlink r:id="rId820" ref="F820"/>
    <hyperlink r:id="rId821" ref="F821"/>
    <hyperlink r:id="rId822" ref="F822"/>
    <hyperlink r:id="rId823" ref="F823"/>
    <hyperlink r:id="rId824" ref="F824"/>
    <hyperlink r:id="rId825" ref="F825"/>
    <hyperlink r:id="rId826" ref="F826"/>
    <hyperlink r:id="rId827" ref="F827"/>
    <hyperlink r:id="rId828" ref="F828"/>
    <hyperlink r:id="rId829" ref="F829"/>
    <hyperlink r:id="rId830" ref="F830"/>
    <hyperlink r:id="rId831" ref="F831"/>
    <hyperlink r:id="rId832" ref="F832"/>
    <hyperlink r:id="rId833" ref="F833"/>
    <hyperlink r:id="rId834" ref="F834"/>
    <hyperlink r:id="rId835" ref="F835"/>
    <hyperlink r:id="rId836" ref="F836"/>
    <hyperlink r:id="rId837" ref="F837"/>
    <hyperlink r:id="rId838" ref="F838"/>
    <hyperlink r:id="rId839" ref="F839"/>
    <hyperlink r:id="rId840" ref="F840"/>
    <hyperlink r:id="rId841" ref="F841"/>
    <hyperlink r:id="rId842" ref="F842"/>
    <hyperlink r:id="rId843" ref="F843"/>
    <hyperlink r:id="rId844" ref="F844"/>
    <hyperlink r:id="rId845" ref="F845"/>
    <hyperlink r:id="rId846" ref="F846"/>
    <hyperlink r:id="rId847" ref="F847"/>
    <hyperlink r:id="rId848" ref="F848"/>
    <hyperlink r:id="rId849" ref="F849"/>
    <hyperlink r:id="rId850" ref="F850"/>
    <hyperlink r:id="rId851" ref="F851"/>
    <hyperlink r:id="rId852" ref="F852"/>
    <hyperlink r:id="rId853" ref="F853"/>
    <hyperlink r:id="rId854" ref="F854"/>
    <hyperlink r:id="rId855" ref="F855"/>
    <hyperlink r:id="rId856" ref="F856"/>
    <hyperlink r:id="rId857" ref="F857"/>
    <hyperlink r:id="rId858" ref="F858"/>
    <hyperlink r:id="rId859" ref="F859"/>
    <hyperlink r:id="rId860" ref="F860"/>
    <hyperlink r:id="rId861" ref="F861"/>
    <hyperlink r:id="rId862" ref="F862"/>
    <hyperlink r:id="rId863" ref="F863"/>
    <hyperlink r:id="rId864" ref="F864"/>
    <hyperlink r:id="rId865" ref="F865"/>
    <hyperlink r:id="rId866" ref="F866"/>
    <hyperlink r:id="rId867" ref="F867"/>
    <hyperlink r:id="rId868" ref="F868"/>
    <hyperlink r:id="rId869" ref="F869"/>
    <hyperlink r:id="rId870" ref="F870"/>
    <hyperlink r:id="rId871" ref="F871"/>
    <hyperlink r:id="rId872" ref="F872"/>
    <hyperlink r:id="rId873" ref="F873"/>
    <hyperlink r:id="rId874" ref="F874"/>
    <hyperlink r:id="rId875" ref="F875"/>
    <hyperlink r:id="rId876" ref="F876"/>
    <hyperlink r:id="rId877" ref="F877"/>
    <hyperlink r:id="rId878" ref="F878"/>
    <hyperlink r:id="rId879" ref="F879"/>
    <hyperlink r:id="rId880" ref="F880"/>
    <hyperlink r:id="rId881" ref="F881"/>
    <hyperlink r:id="rId882" ref="F882"/>
    <hyperlink r:id="rId883" ref="F883"/>
    <hyperlink r:id="rId884" ref="F884"/>
    <hyperlink r:id="rId885" ref="F885"/>
    <hyperlink r:id="rId886" ref="F886"/>
    <hyperlink r:id="rId887" ref="F887"/>
    <hyperlink r:id="rId888" ref="F888"/>
    <hyperlink r:id="rId889" ref="F889"/>
    <hyperlink r:id="rId890" ref="F890"/>
    <hyperlink r:id="rId891" ref="F891"/>
    <hyperlink r:id="rId892" ref="F892"/>
    <hyperlink r:id="rId893" ref="F893"/>
    <hyperlink r:id="rId894" ref="F894"/>
    <hyperlink r:id="rId895" ref="F895"/>
    <hyperlink r:id="rId896" ref="F896"/>
    <hyperlink r:id="rId897" ref="F897"/>
    <hyperlink r:id="rId898" ref="F898"/>
    <hyperlink r:id="rId899" ref="F899"/>
    <hyperlink r:id="rId900" ref="F900"/>
    <hyperlink r:id="rId901" ref="F901"/>
    <hyperlink r:id="rId902" ref="F902"/>
    <hyperlink r:id="rId903" ref="F903"/>
    <hyperlink r:id="rId904" ref="F904"/>
    <hyperlink r:id="rId905" ref="F905"/>
    <hyperlink r:id="rId906" ref="F906"/>
    <hyperlink r:id="rId907" ref="F907"/>
    <hyperlink r:id="rId908" ref="F908"/>
    <hyperlink r:id="rId909" ref="F909"/>
    <hyperlink r:id="rId910" ref="F910"/>
    <hyperlink r:id="rId911" ref="F911"/>
    <hyperlink r:id="rId912" ref="F912"/>
    <hyperlink r:id="rId913" ref="F913"/>
    <hyperlink r:id="rId914" ref="F914"/>
    <hyperlink r:id="rId915" ref="F915"/>
    <hyperlink r:id="rId916" ref="F916"/>
    <hyperlink r:id="rId917" ref="F917"/>
    <hyperlink r:id="rId918" ref="F918"/>
    <hyperlink r:id="rId919" ref="F919"/>
    <hyperlink r:id="rId920" ref="F920"/>
    <hyperlink r:id="rId921" ref="F921"/>
    <hyperlink r:id="rId922" ref="F922"/>
    <hyperlink r:id="rId923" ref="F923"/>
    <hyperlink r:id="rId924" ref="F924"/>
    <hyperlink r:id="rId925" ref="F925"/>
    <hyperlink r:id="rId926" ref="F926"/>
    <hyperlink r:id="rId927" ref="F927"/>
    <hyperlink r:id="rId928" ref="F928"/>
    <hyperlink r:id="rId929" ref="F929"/>
    <hyperlink r:id="rId930" ref="F930"/>
    <hyperlink r:id="rId931" ref="F931"/>
    <hyperlink r:id="rId932" ref="F932"/>
    <hyperlink r:id="rId933" ref="F933"/>
    <hyperlink r:id="rId934" ref="F934"/>
    <hyperlink r:id="rId935" ref="F935"/>
    <hyperlink r:id="rId936" ref="F936"/>
    <hyperlink r:id="rId937" ref="F937"/>
    <hyperlink r:id="rId938" ref="F938"/>
    <hyperlink r:id="rId939" ref="F939"/>
    <hyperlink r:id="rId940" ref="F940"/>
    <hyperlink r:id="rId941" ref="F941"/>
    <hyperlink r:id="rId942" ref="F942"/>
    <hyperlink r:id="rId943" ref="F943"/>
    <hyperlink r:id="rId944" ref="F944"/>
    <hyperlink r:id="rId945" ref="F945"/>
    <hyperlink r:id="rId946" ref="F946"/>
    <hyperlink r:id="rId947" ref="F947"/>
    <hyperlink r:id="rId948" ref="F948"/>
    <hyperlink r:id="rId949" ref="F949"/>
    <hyperlink r:id="rId950" ref="F950"/>
    <hyperlink r:id="rId951" ref="F951"/>
    <hyperlink r:id="rId952" ref="F952"/>
    <hyperlink r:id="rId953" ref="F953"/>
    <hyperlink r:id="rId954" ref="F954"/>
    <hyperlink r:id="rId955" ref="F955"/>
    <hyperlink r:id="rId956" ref="F956"/>
    <hyperlink r:id="rId957" ref="F957"/>
    <hyperlink r:id="rId958" ref="F958"/>
    <hyperlink r:id="rId959" ref="F959"/>
    <hyperlink r:id="rId960" ref="F960"/>
    <hyperlink r:id="rId961" ref="F961"/>
    <hyperlink r:id="rId962" ref="F962"/>
    <hyperlink r:id="rId963" ref="F963"/>
    <hyperlink r:id="rId964" ref="F964"/>
    <hyperlink r:id="rId965" ref="F965"/>
    <hyperlink r:id="rId966" ref="F966"/>
    <hyperlink r:id="rId967" ref="F967"/>
    <hyperlink r:id="rId968" ref="F968"/>
    <hyperlink r:id="rId969" ref="F969"/>
    <hyperlink r:id="rId970" ref="F970"/>
    <hyperlink r:id="rId971" ref="F971"/>
    <hyperlink r:id="rId972" ref="F972"/>
    <hyperlink r:id="rId973" ref="F973"/>
    <hyperlink r:id="rId974" ref="F974"/>
    <hyperlink r:id="rId975" ref="F975"/>
    <hyperlink r:id="rId976" ref="F976"/>
    <hyperlink r:id="rId977" ref="F977"/>
    <hyperlink r:id="rId978" ref="F978"/>
    <hyperlink r:id="rId979" ref="F979"/>
    <hyperlink r:id="rId980" ref="F980"/>
    <hyperlink r:id="rId981" ref="F981"/>
    <hyperlink r:id="rId982" ref="F982"/>
    <hyperlink r:id="rId983" ref="F983"/>
    <hyperlink r:id="rId984" ref="F984"/>
    <hyperlink r:id="rId985" ref="F985"/>
    <hyperlink r:id="rId986" ref="F986"/>
    <hyperlink r:id="rId987" ref="F987"/>
    <hyperlink r:id="rId988" ref="F988"/>
    <hyperlink r:id="rId989" ref="F989"/>
    <hyperlink r:id="rId990" ref="F990"/>
    <hyperlink r:id="rId991" ref="F991"/>
    <hyperlink r:id="rId992" ref="F992"/>
    <hyperlink r:id="rId993" ref="F993"/>
    <hyperlink r:id="rId994" ref="F994"/>
    <hyperlink r:id="rId995" ref="F995"/>
    <hyperlink r:id="rId996" ref="F996"/>
    <hyperlink r:id="rId997" ref="F997"/>
    <hyperlink r:id="rId998" ref="F998"/>
    <hyperlink r:id="rId999" ref="F999"/>
    <hyperlink r:id="rId1000" ref="F1000"/>
    <hyperlink r:id="rId1001" ref="F1001"/>
    <hyperlink r:id="rId1002" ref="F1002"/>
    <hyperlink r:id="rId1003" ref="F1003"/>
    <hyperlink r:id="rId1004" ref="F1004"/>
    <hyperlink r:id="rId1005" ref="F1005"/>
    <hyperlink r:id="rId1006" ref="F1006"/>
    <hyperlink r:id="rId1007" ref="F1007"/>
    <hyperlink r:id="rId1008" ref="F1008"/>
    <hyperlink r:id="rId1009" ref="F1009"/>
    <hyperlink r:id="rId1010" ref="F1010"/>
    <hyperlink r:id="rId1011" ref="F1011"/>
    <hyperlink r:id="rId1012" ref="F1012"/>
    <hyperlink r:id="rId1013" ref="F1013"/>
    <hyperlink r:id="rId1014" ref="F1014"/>
    <hyperlink r:id="rId1015" ref="F1015"/>
    <hyperlink r:id="rId1016" ref="F1016"/>
    <hyperlink r:id="rId1017" ref="F1017"/>
    <hyperlink r:id="rId1018" ref="F1018"/>
    <hyperlink r:id="rId1019" ref="F1019"/>
    <hyperlink r:id="rId1020" ref="F1020"/>
    <hyperlink r:id="rId1021" ref="F1021"/>
    <hyperlink r:id="rId1022" ref="F1022"/>
    <hyperlink r:id="rId1023" ref="F1023"/>
    <hyperlink r:id="rId1024" ref="F1024"/>
    <hyperlink r:id="rId1025" ref="F1025"/>
    <hyperlink r:id="rId1026" ref="F1026"/>
    <hyperlink r:id="rId1027" ref="F1027"/>
    <hyperlink r:id="rId1028" ref="F1028"/>
    <hyperlink r:id="rId1029" ref="F1029"/>
    <hyperlink r:id="rId1030" ref="F1030"/>
    <hyperlink r:id="rId1031" ref="F1031"/>
    <hyperlink r:id="rId1032" ref="F1032"/>
    <hyperlink r:id="rId1033" ref="F1033"/>
    <hyperlink r:id="rId1034" ref="F1034"/>
    <hyperlink r:id="rId1035" ref="F1035"/>
    <hyperlink r:id="rId1036" ref="F1036"/>
    <hyperlink r:id="rId1037" ref="F1037"/>
    <hyperlink r:id="rId1038" ref="F1038"/>
    <hyperlink r:id="rId1039" ref="F1039"/>
    <hyperlink r:id="rId1040" ref="F1040"/>
    <hyperlink r:id="rId1041" ref="F1041"/>
    <hyperlink r:id="rId1042" ref="F1042"/>
    <hyperlink r:id="rId1043" ref="F1043"/>
    <hyperlink r:id="rId1044" ref="F1044"/>
    <hyperlink r:id="rId1045" ref="F1045"/>
    <hyperlink r:id="rId1046" ref="F1046"/>
    <hyperlink r:id="rId1047" ref="F1047"/>
    <hyperlink r:id="rId1048" ref="F1048"/>
    <hyperlink r:id="rId1049" ref="F1049"/>
    <hyperlink r:id="rId1050" ref="F1050"/>
    <hyperlink r:id="rId1051" ref="F1051"/>
    <hyperlink r:id="rId1052" ref="F1052"/>
    <hyperlink r:id="rId1053" ref="F1053"/>
    <hyperlink r:id="rId1054" ref="F1054"/>
    <hyperlink r:id="rId1055" ref="F1055"/>
    <hyperlink r:id="rId1056" ref="F1056"/>
    <hyperlink r:id="rId1057" ref="F1057"/>
    <hyperlink r:id="rId1058" ref="F1058"/>
    <hyperlink r:id="rId1059" ref="F1059"/>
    <hyperlink r:id="rId1060" ref="F1060"/>
    <hyperlink r:id="rId1061" ref="F1061"/>
    <hyperlink r:id="rId1062" ref="F1062"/>
    <hyperlink r:id="rId1063" ref="F1063"/>
    <hyperlink r:id="rId1064" ref="F1064"/>
    <hyperlink r:id="rId1065" ref="F1065"/>
    <hyperlink r:id="rId1066" ref="F1066"/>
    <hyperlink r:id="rId1067" ref="F1067"/>
    <hyperlink r:id="rId1068" ref="F1068"/>
    <hyperlink r:id="rId1069" ref="F1069"/>
    <hyperlink r:id="rId1070" ref="F1070"/>
    <hyperlink r:id="rId1071" ref="F1071"/>
    <hyperlink r:id="rId1072" ref="F1072"/>
    <hyperlink r:id="rId1073" ref="F1073"/>
    <hyperlink r:id="rId1074" ref="F1074"/>
    <hyperlink r:id="rId1075" ref="F1075"/>
    <hyperlink r:id="rId1076" ref="F1076"/>
    <hyperlink r:id="rId1077" ref="F1077"/>
    <hyperlink r:id="rId1078" ref="F1078"/>
    <hyperlink r:id="rId1079" ref="F1079"/>
    <hyperlink r:id="rId1080" ref="F1080"/>
    <hyperlink r:id="rId1081" ref="F1081"/>
    <hyperlink r:id="rId1082" ref="F1082"/>
    <hyperlink r:id="rId1083" ref="F1083"/>
    <hyperlink r:id="rId1084" ref="F1084"/>
    <hyperlink r:id="rId1085" ref="F1085"/>
    <hyperlink r:id="rId1086" ref="F1086"/>
    <hyperlink r:id="rId1087" ref="F1087"/>
    <hyperlink r:id="rId1088" ref="F1088"/>
    <hyperlink r:id="rId1089" ref="F1089"/>
    <hyperlink r:id="rId1090" ref="F1090"/>
    <hyperlink r:id="rId1091" ref="F1091"/>
    <hyperlink r:id="rId1092" ref="F1092"/>
    <hyperlink r:id="rId1093" ref="F1093"/>
    <hyperlink r:id="rId1094" ref="F1094"/>
    <hyperlink r:id="rId1095" ref="F1095"/>
    <hyperlink r:id="rId1096" ref="F1096"/>
    <hyperlink r:id="rId1097" ref="F1097"/>
    <hyperlink r:id="rId1098" ref="F1098"/>
    <hyperlink r:id="rId1099" ref="F1099"/>
    <hyperlink r:id="rId1100" ref="F1100"/>
    <hyperlink r:id="rId1101" ref="F1101"/>
    <hyperlink r:id="rId1102" ref="F1102"/>
    <hyperlink r:id="rId1103" ref="F1103"/>
    <hyperlink r:id="rId1104" ref="F1104"/>
    <hyperlink r:id="rId1105" ref="F1105"/>
    <hyperlink r:id="rId1106" ref="F1106"/>
    <hyperlink r:id="rId1107" ref="F1107"/>
    <hyperlink r:id="rId1108" ref="F1108"/>
    <hyperlink r:id="rId1109" ref="F1109"/>
    <hyperlink r:id="rId1110" ref="F1110"/>
    <hyperlink r:id="rId1111" ref="F1111"/>
    <hyperlink r:id="rId1112" ref="F1112"/>
    <hyperlink r:id="rId1113" ref="F1113"/>
    <hyperlink r:id="rId1114" ref="F1114"/>
    <hyperlink r:id="rId1115" ref="F1115"/>
    <hyperlink r:id="rId1116" ref="F1116"/>
    <hyperlink r:id="rId1117" ref="F1117"/>
    <hyperlink r:id="rId1118" ref="F1118"/>
    <hyperlink r:id="rId1119" ref="F1119"/>
    <hyperlink r:id="rId1120" ref="F1120"/>
    <hyperlink r:id="rId1121" ref="F1121"/>
  </hyperlinks>
  <printOptions/>
  <pageMargins bottom="0.75" footer="0.0" header="0.0" left="0.7" right="0.7" top="0.75"/>
  <pageSetup orientation="portrait"/>
  <drawing r:id="rId11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3"/>
    <col customWidth="1" min="2" max="2" width="8.88"/>
    <col customWidth="1" min="3" max="3" width="9.0"/>
    <col customWidth="1" min="4" max="4" width="5.25"/>
    <col customWidth="1" min="5" max="5" width="11.75"/>
    <col customWidth="1" min="6" max="6" width="6.63"/>
    <col customWidth="1" min="7" max="10" width="9.0"/>
    <col customWidth="1" min="11" max="12" width="6.63"/>
    <col customWidth="1" min="13" max="13" width="7.13"/>
    <col customWidth="1" min="14" max="16" width="9.0"/>
    <col customWidth="1" min="17" max="18" width="6.63"/>
    <col customWidth="1" min="19" max="19" width="9.0"/>
    <col customWidth="1" min="20" max="20" width="6.63"/>
    <col customWidth="1" min="21" max="22" width="9.0"/>
    <col customWidth="1" min="23" max="23" width="6.63"/>
    <col customWidth="1" min="24" max="25" width="9.0"/>
    <col customWidth="1" min="26" max="26" width="11.38"/>
    <col customWidth="1" min="27" max="28" width="10.75"/>
    <col customWidth="1" min="29" max="29" width="9.0"/>
    <col customWidth="1" min="30" max="31" width="3.75"/>
    <col customWidth="1" min="32" max="32" width="6.75"/>
    <col customWidth="1" min="33" max="33" width="9.0"/>
    <col customWidth="1" min="34" max="34" width="6.63"/>
    <col customWidth="1" min="35" max="38" width="9.0"/>
    <col customWidth="1" min="39" max="39" width="6.63"/>
    <col customWidth="1" min="40" max="40" width="3.75"/>
    <col customWidth="1" min="41" max="41" width="6.63"/>
    <col customWidth="1" min="42" max="42" width="13.0"/>
  </cols>
  <sheetData>
    <row r="1" ht="16.5" customHeight="1">
      <c r="A1" s="201" t="s">
        <v>2571</v>
      </c>
      <c r="B1" s="54"/>
      <c r="C1" s="54"/>
      <c r="D1" s="202"/>
      <c r="E1" s="201" t="s">
        <v>2572</v>
      </c>
      <c r="F1" s="54"/>
      <c r="G1" s="54"/>
      <c r="H1" s="54"/>
      <c r="I1" s="54"/>
      <c r="J1" s="54"/>
      <c r="K1" s="54"/>
      <c r="L1" s="54"/>
      <c r="M1" s="54"/>
      <c r="N1" s="54"/>
      <c r="O1" s="54"/>
      <c r="P1" s="54"/>
      <c r="Q1" s="54"/>
      <c r="R1" s="54"/>
      <c r="S1" s="54"/>
      <c r="T1" s="54"/>
      <c r="U1" s="54"/>
      <c r="V1" s="54"/>
      <c r="W1" s="54"/>
      <c r="X1" s="54"/>
      <c r="Y1" s="202"/>
      <c r="Z1" s="201" t="s">
        <v>2573</v>
      </c>
      <c r="AA1" s="54"/>
      <c r="AB1" s="54"/>
      <c r="AC1" s="54"/>
      <c r="AD1" s="54"/>
      <c r="AE1" s="54"/>
      <c r="AF1" s="54"/>
      <c r="AG1" s="54"/>
      <c r="AH1" s="54"/>
      <c r="AI1" s="54"/>
      <c r="AJ1" s="54"/>
      <c r="AK1" s="54"/>
      <c r="AL1" s="54"/>
      <c r="AM1" s="54"/>
      <c r="AN1" s="54"/>
      <c r="AO1" s="202"/>
      <c r="AP1" s="203" t="s">
        <v>2574</v>
      </c>
    </row>
    <row r="2" ht="87.75" customHeight="1">
      <c r="A2" s="204" t="s">
        <v>2575</v>
      </c>
      <c r="B2" s="205" t="s">
        <v>2576</v>
      </c>
      <c r="C2" s="205" t="s">
        <v>2577</v>
      </c>
      <c r="D2" s="206" t="s">
        <v>2578</v>
      </c>
      <c r="E2" s="207" t="s">
        <v>2579</v>
      </c>
      <c r="F2" s="208" t="s">
        <v>2580</v>
      </c>
      <c r="G2" s="208" t="s">
        <v>2581</v>
      </c>
      <c r="H2" s="208" t="s">
        <v>2582</v>
      </c>
      <c r="I2" s="208" t="s">
        <v>2583</v>
      </c>
      <c r="J2" s="208" t="s">
        <v>2584</v>
      </c>
      <c r="K2" s="208" t="s">
        <v>2585</v>
      </c>
      <c r="L2" s="208" t="s">
        <v>2586</v>
      </c>
      <c r="M2" s="208" t="s">
        <v>2587</v>
      </c>
      <c r="N2" s="208" t="s">
        <v>2588</v>
      </c>
      <c r="O2" s="208" t="s">
        <v>2589</v>
      </c>
      <c r="P2" s="208" t="s">
        <v>2590</v>
      </c>
      <c r="Q2" s="208" t="s">
        <v>2591</v>
      </c>
      <c r="R2" s="208" t="s">
        <v>2592</v>
      </c>
      <c r="S2" s="208" t="s">
        <v>2593</v>
      </c>
      <c r="T2" s="208" t="s">
        <v>2586</v>
      </c>
      <c r="U2" s="208" t="s">
        <v>2594</v>
      </c>
      <c r="V2" s="208" t="s">
        <v>2595</v>
      </c>
      <c r="W2" s="208" t="s">
        <v>2596</v>
      </c>
      <c r="X2" s="209" t="s">
        <v>2597</v>
      </c>
      <c r="Y2" s="209" t="s">
        <v>2598</v>
      </c>
      <c r="Z2" s="207" t="s">
        <v>2599</v>
      </c>
      <c r="AA2" s="208" t="s">
        <v>2600</v>
      </c>
      <c r="AB2" s="208" t="s">
        <v>2601</v>
      </c>
      <c r="AC2" s="208" t="s">
        <v>2602</v>
      </c>
      <c r="AD2" s="208" t="s">
        <v>2603</v>
      </c>
      <c r="AE2" s="208" t="s">
        <v>2604</v>
      </c>
      <c r="AF2" s="208" t="s">
        <v>2605</v>
      </c>
      <c r="AG2" s="208" t="s">
        <v>2606</v>
      </c>
      <c r="AH2" s="208" t="s">
        <v>2586</v>
      </c>
      <c r="AI2" s="208" t="s">
        <v>2594</v>
      </c>
      <c r="AJ2" s="208" t="s">
        <v>2607</v>
      </c>
      <c r="AK2" s="208" t="s">
        <v>2608</v>
      </c>
      <c r="AL2" s="208" t="s">
        <v>2609</v>
      </c>
      <c r="AM2" s="209" t="s">
        <v>2610</v>
      </c>
      <c r="AN2" s="208" t="s">
        <v>2597</v>
      </c>
      <c r="AO2" s="210" t="s">
        <v>2598</v>
      </c>
      <c r="AP2" s="211"/>
    </row>
    <row r="3" ht="15.0" customHeight="1">
      <c r="A3" s="212">
        <v>50.0</v>
      </c>
      <c r="B3" s="213"/>
      <c r="C3" s="213"/>
      <c r="D3" s="214">
        <v>1886.0</v>
      </c>
      <c r="E3" s="215">
        <v>13.0</v>
      </c>
      <c r="F3" s="216"/>
      <c r="G3" s="216"/>
      <c r="H3" s="216"/>
      <c r="I3" s="216"/>
      <c r="J3" s="216"/>
      <c r="K3" s="216"/>
      <c r="L3" s="216"/>
      <c r="M3" s="216"/>
      <c r="N3" s="216"/>
      <c r="O3" s="216"/>
      <c r="P3" s="216"/>
      <c r="Q3" s="216"/>
      <c r="R3" s="216"/>
      <c r="S3" s="216"/>
      <c r="T3" s="216"/>
      <c r="U3" s="216"/>
      <c r="V3" s="216"/>
      <c r="W3" s="216"/>
      <c r="X3" s="217"/>
      <c r="Y3" s="218"/>
      <c r="Z3" s="219"/>
      <c r="AA3" s="216"/>
      <c r="AB3" s="216"/>
      <c r="AC3" s="216"/>
      <c r="AD3" s="216"/>
      <c r="AE3" s="216"/>
      <c r="AF3" s="216"/>
      <c r="AG3" s="216"/>
      <c r="AH3" s="216"/>
      <c r="AI3" s="216"/>
      <c r="AJ3" s="216"/>
      <c r="AK3" s="216"/>
      <c r="AL3" s="216"/>
      <c r="AM3" s="217"/>
      <c r="AN3" s="219"/>
      <c r="AO3" s="217"/>
      <c r="AP3" s="218"/>
    </row>
    <row r="4" ht="15.0" customHeight="1">
      <c r="A4" s="220">
        <f>HYPERLINK("file:///D:\DALBARRACIN\AppData\Local\Microsoft\Windows\Temporary%20Internet%20Files\Content.IE5\AppData\Local\Microsoft\Windows\Temporary%20Internet%20Files\mosorio.UGPPMAR\Downloads\LEYES\LEY%20114%20DE%201913%20ORIGINAL.pdf",114)</f>
        <v>114</v>
      </c>
      <c r="B4" s="221"/>
      <c r="C4" s="221"/>
      <c r="D4" s="222">
        <v>1913.0</v>
      </c>
      <c r="E4" s="223" t="s">
        <v>2611</v>
      </c>
      <c r="F4" s="224"/>
      <c r="G4" s="224"/>
      <c r="H4" s="224"/>
      <c r="I4" s="224"/>
      <c r="J4" s="224"/>
      <c r="K4" s="224"/>
      <c r="L4" s="224"/>
      <c r="M4" s="224"/>
      <c r="N4" s="224"/>
      <c r="O4" s="224"/>
      <c r="P4" s="224"/>
      <c r="Q4" s="224"/>
      <c r="R4" s="224"/>
      <c r="S4" s="224"/>
      <c r="T4" s="224"/>
      <c r="U4" s="224"/>
      <c r="V4" s="224"/>
      <c r="W4" s="224"/>
      <c r="X4" s="225"/>
      <c r="Y4" s="226"/>
      <c r="Z4" s="227"/>
      <c r="AA4" s="224"/>
      <c r="AB4" s="224"/>
      <c r="AC4" s="224"/>
      <c r="AD4" s="224"/>
      <c r="AE4" s="224"/>
      <c r="AF4" s="224"/>
      <c r="AG4" s="224"/>
      <c r="AH4" s="224"/>
      <c r="AI4" s="224"/>
      <c r="AJ4" s="224"/>
      <c r="AK4" s="224"/>
      <c r="AL4" s="224"/>
      <c r="AM4" s="225"/>
      <c r="AN4" s="227"/>
      <c r="AO4" s="225"/>
      <c r="AP4" s="226"/>
    </row>
    <row r="5" ht="15.0" customHeight="1">
      <c r="A5" s="228">
        <v>116.0</v>
      </c>
      <c r="B5" s="221"/>
      <c r="C5" s="221"/>
      <c r="D5" s="222">
        <v>1928.0</v>
      </c>
      <c r="E5" s="223">
        <v>6.0</v>
      </c>
      <c r="F5" s="224"/>
      <c r="G5" s="224"/>
      <c r="H5" s="224"/>
      <c r="I5" s="224"/>
      <c r="J5" s="224"/>
      <c r="K5" s="224"/>
      <c r="L5" s="224"/>
      <c r="M5" s="224"/>
      <c r="N5" s="224"/>
      <c r="O5" s="224"/>
      <c r="P5" s="224"/>
      <c r="Q5" s="224"/>
      <c r="R5" s="224"/>
      <c r="S5" s="224"/>
      <c r="T5" s="224"/>
      <c r="U5" s="224"/>
      <c r="V5" s="224"/>
      <c r="W5" s="224"/>
      <c r="X5" s="225"/>
      <c r="Y5" s="226"/>
      <c r="Z5" s="227"/>
      <c r="AA5" s="224"/>
      <c r="AB5" s="224"/>
      <c r="AC5" s="224"/>
      <c r="AD5" s="224"/>
      <c r="AE5" s="224"/>
      <c r="AF5" s="224"/>
      <c r="AG5" s="224"/>
      <c r="AH5" s="224"/>
      <c r="AI5" s="224"/>
      <c r="AJ5" s="224"/>
      <c r="AK5" s="224"/>
      <c r="AL5" s="224"/>
      <c r="AM5" s="225"/>
      <c r="AN5" s="227"/>
      <c r="AO5" s="225"/>
      <c r="AP5" s="226"/>
    </row>
    <row r="6" ht="15.0" customHeight="1">
      <c r="A6" s="228">
        <v>37.0</v>
      </c>
      <c r="B6" s="221"/>
      <c r="C6" s="221"/>
      <c r="D6" s="222">
        <v>1933.0</v>
      </c>
      <c r="E6" s="223">
        <v>3.0</v>
      </c>
      <c r="F6" s="224"/>
      <c r="G6" s="224"/>
      <c r="H6" s="224"/>
      <c r="I6" s="224"/>
      <c r="J6" s="224"/>
      <c r="K6" s="224"/>
      <c r="L6" s="224"/>
      <c r="M6" s="224"/>
      <c r="N6" s="224"/>
      <c r="O6" s="224"/>
      <c r="P6" s="224"/>
      <c r="Q6" s="224"/>
      <c r="R6" s="224"/>
      <c r="S6" s="224"/>
      <c r="T6" s="224"/>
      <c r="U6" s="224"/>
      <c r="V6" s="224"/>
      <c r="W6" s="224"/>
      <c r="X6" s="225"/>
      <c r="Y6" s="226"/>
      <c r="Z6" s="227"/>
      <c r="AA6" s="224"/>
      <c r="AB6" s="224"/>
      <c r="AC6" s="224"/>
      <c r="AD6" s="224"/>
      <c r="AE6" s="224"/>
      <c r="AF6" s="224"/>
      <c r="AG6" s="224"/>
      <c r="AH6" s="224"/>
      <c r="AI6" s="224"/>
      <c r="AJ6" s="224"/>
      <c r="AK6" s="224"/>
      <c r="AL6" s="224"/>
      <c r="AM6" s="225"/>
      <c r="AN6" s="227"/>
      <c r="AO6" s="225"/>
      <c r="AP6" s="226"/>
    </row>
    <row r="7" ht="15.0" customHeight="1">
      <c r="A7" s="228">
        <v>92.0</v>
      </c>
      <c r="B7" s="221"/>
      <c r="C7" s="221"/>
      <c r="D7" s="222">
        <v>1938.0</v>
      </c>
      <c r="E7" s="223" t="s">
        <v>2612</v>
      </c>
      <c r="F7" s="229" t="s">
        <v>2612</v>
      </c>
      <c r="G7" s="229" t="s">
        <v>2612</v>
      </c>
      <c r="H7" s="229" t="s">
        <v>2612</v>
      </c>
      <c r="I7" s="229" t="s">
        <v>2612</v>
      </c>
      <c r="J7" s="229" t="s">
        <v>2612</v>
      </c>
      <c r="K7" s="229" t="s">
        <v>2612</v>
      </c>
      <c r="L7" s="229" t="s">
        <v>2612</v>
      </c>
      <c r="M7" s="229" t="s">
        <v>2612</v>
      </c>
      <c r="N7" s="229" t="s">
        <v>2612</v>
      </c>
      <c r="O7" s="229" t="s">
        <v>2612</v>
      </c>
      <c r="P7" s="229" t="s">
        <v>2612</v>
      </c>
      <c r="Q7" s="229" t="s">
        <v>2612</v>
      </c>
      <c r="R7" s="229" t="s">
        <v>2612</v>
      </c>
      <c r="S7" s="229" t="s">
        <v>2612</v>
      </c>
      <c r="T7" s="229" t="s">
        <v>2612</v>
      </c>
      <c r="U7" s="229" t="s">
        <v>2612</v>
      </c>
      <c r="V7" s="229" t="s">
        <v>2612</v>
      </c>
      <c r="W7" s="229" t="s">
        <v>2612</v>
      </c>
      <c r="X7" s="229" t="s">
        <v>2612</v>
      </c>
      <c r="Y7" s="229" t="s">
        <v>2612</v>
      </c>
      <c r="Z7" s="229" t="s">
        <v>2612</v>
      </c>
      <c r="AA7" s="229" t="s">
        <v>2612</v>
      </c>
      <c r="AB7" s="229" t="s">
        <v>2612</v>
      </c>
      <c r="AC7" s="229" t="s">
        <v>2612</v>
      </c>
      <c r="AD7" s="229" t="s">
        <v>2612</v>
      </c>
      <c r="AE7" s="229" t="s">
        <v>2612</v>
      </c>
      <c r="AF7" s="229" t="s">
        <v>2612</v>
      </c>
      <c r="AG7" s="229" t="s">
        <v>2612</v>
      </c>
      <c r="AH7" s="229" t="s">
        <v>2612</v>
      </c>
      <c r="AI7" s="229" t="s">
        <v>2612</v>
      </c>
      <c r="AJ7" s="229" t="s">
        <v>2612</v>
      </c>
      <c r="AK7" s="229" t="s">
        <v>2612</v>
      </c>
      <c r="AL7" s="229" t="s">
        <v>2612</v>
      </c>
      <c r="AM7" s="229" t="s">
        <v>2612</v>
      </c>
      <c r="AN7" s="229" t="s">
        <v>2612</v>
      </c>
      <c r="AO7" s="229" t="s">
        <v>2612</v>
      </c>
      <c r="AP7" s="229" t="s">
        <v>2612</v>
      </c>
    </row>
    <row r="8" ht="15.0" customHeight="1">
      <c r="A8" s="220">
        <f>HYPERLINK("file:///D:\DALBARRACIN\AppData\Local\Microsoft\Windows\Temporary%20Internet%20Files\Content.IE5\AppData\Local\Microsoft\Windows\Temporary%20Internet%20Files\mosorio.UGPPMAR\Downloads\LEYES\LEY%2029%20DE%201939%20BANDA%20NACIONAL%20DE%20COLOMBIA.docx",29)</f>
        <v>29</v>
      </c>
      <c r="B8" s="221"/>
      <c r="C8" s="221"/>
      <c r="D8" s="222">
        <v>1939.0</v>
      </c>
      <c r="E8" s="230"/>
      <c r="F8" s="224"/>
      <c r="G8" s="224"/>
      <c r="H8" s="224"/>
      <c r="I8" s="224"/>
      <c r="J8" s="224"/>
      <c r="K8" s="224"/>
      <c r="L8" s="224"/>
      <c r="M8" s="224"/>
      <c r="N8" s="231" t="s">
        <v>2613</v>
      </c>
      <c r="O8" s="232">
        <v>5.0</v>
      </c>
      <c r="P8" s="224"/>
      <c r="Q8" s="224"/>
      <c r="R8" s="224"/>
      <c r="S8" s="224"/>
      <c r="T8" s="224"/>
      <c r="U8" s="224"/>
      <c r="V8" s="224"/>
      <c r="W8" s="224"/>
      <c r="X8" s="225"/>
      <c r="Y8" s="226"/>
      <c r="Z8" s="227"/>
      <c r="AA8" s="224"/>
      <c r="AB8" s="224"/>
      <c r="AC8" s="224"/>
      <c r="AD8" s="224"/>
      <c r="AE8" s="224"/>
      <c r="AF8" s="224"/>
      <c r="AG8" s="224"/>
      <c r="AH8" s="224"/>
      <c r="AI8" s="224"/>
      <c r="AJ8" s="224"/>
      <c r="AK8" s="224"/>
      <c r="AL8" s="224"/>
      <c r="AM8" s="225"/>
      <c r="AN8" s="227"/>
      <c r="AO8" s="225"/>
      <c r="AP8" s="226"/>
    </row>
    <row r="9" ht="38.25" customHeight="1">
      <c r="A9" s="220">
        <f>HYPERLINK("file:///D:\DALBARRACIN\AppData\Local\Microsoft\Windows\Temporary%20Internet%20Files\Content.IE5\AppData\Local\Microsoft\Windows\Temporary%20Internet%20Files\mosorio.UGPPMAR\Downloads\LEYES\LEY%2063%20DE%201943%20IMPRENTA%20NACIONAL.docx",63)</f>
        <v>63</v>
      </c>
      <c r="B9" s="221"/>
      <c r="C9" s="221"/>
      <c r="D9" s="222">
        <v>1943.0</v>
      </c>
      <c r="E9" s="230"/>
      <c r="F9" s="224"/>
      <c r="G9" s="224" t="s">
        <v>832</v>
      </c>
      <c r="H9" s="224"/>
      <c r="I9" s="224"/>
      <c r="J9" s="224"/>
      <c r="K9" s="224"/>
      <c r="L9" s="224"/>
      <c r="M9" s="224"/>
      <c r="N9" s="224"/>
      <c r="O9" s="224"/>
      <c r="P9" s="233" t="s">
        <v>2614</v>
      </c>
      <c r="Q9" s="224"/>
      <c r="R9" s="224"/>
      <c r="S9" s="224"/>
      <c r="T9" s="224"/>
      <c r="U9" s="224"/>
      <c r="V9" s="224"/>
      <c r="W9" s="224"/>
      <c r="X9" s="225"/>
      <c r="Y9" s="226"/>
      <c r="Z9" s="227"/>
      <c r="AA9" s="224"/>
      <c r="AB9" s="224"/>
      <c r="AC9" s="224"/>
      <c r="AD9" s="224"/>
      <c r="AE9" s="224"/>
      <c r="AF9" s="224"/>
      <c r="AG9" s="224"/>
      <c r="AH9" s="224"/>
      <c r="AI9" s="224"/>
      <c r="AJ9" s="224"/>
      <c r="AK9" s="224"/>
      <c r="AL9" s="224"/>
      <c r="AM9" s="225"/>
      <c r="AN9" s="227"/>
      <c r="AO9" s="225"/>
      <c r="AP9" s="226"/>
    </row>
    <row r="10" ht="15.0" customHeight="1">
      <c r="A10" s="228">
        <v>6.0</v>
      </c>
      <c r="B10" s="221"/>
      <c r="C10" s="221"/>
      <c r="D10" s="222">
        <v>1945.0</v>
      </c>
      <c r="E10" s="223">
        <v>29.0</v>
      </c>
      <c r="F10" s="224"/>
      <c r="G10" s="234">
        <v>17.0</v>
      </c>
      <c r="H10" s="224"/>
      <c r="I10" s="224"/>
      <c r="J10" s="232">
        <v>17.0</v>
      </c>
      <c r="K10" s="224"/>
      <c r="L10" s="224"/>
      <c r="M10" s="224"/>
      <c r="N10" s="224"/>
      <c r="O10" s="224"/>
      <c r="P10" s="224"/>
      <c r="Q10" s="224"/>
      <c r="R10" s="224"/>
      <c r="S10" s="224"/>
      <c r="T10" s="224"/>
      <c r="U10" s="224"/>
      <c r="V10" s="224"/>
      <c r="W10" s="224"/>
      <c r="X10" s="235">
        <v>17.0</v>
      </c>
      <c r="Y10" s="226"/>
      <c r="Z10" s="227"/>
      <c r="AA10" s="224"/>
      <c r="AB10" s="224"/>
      <c r="AC10" s="224"/>
      <c r="AD10" s="224"/>
      <c r="AE10" s="224"/>
      <c r="AF10" s="224"/>
      <c r="AG10" s="224"/>
      <c r="AH10" s="224"/>
      <c r="AI10" s="224"/>
      <c r="AJ10" s="224"/>
      <c r="AK10" s="224"/>
      <c r="AL10" s="224"/>
      <c r="AM10" s="225"/>
      <c r="AN10" s="227"/>
      <c r="AO10" s="236">
        <v>29.0</v>
      </c>
      <c r="AP10" s="226"/>
    </row>
    <row r="11" ht="15.0" customHeight="1">
      <c r="A11" s="220">
        <f>HYPERLINK("file:///D:\DALBARRACIN\AppData\Local\Microsoft\Windows\Temporary%20Internet%20Files\Content.IE5\AppData\Local\Microsoft\Windows\Temporary%20Internet%20Files\mosorio.UGPPMAR\Downloads\LEYES\LEY%2065%20DE%201946.docx",65)</f>
        <v>65</v>
      </c>
      <c r="B11" s="221"/>
      <c r="C11" s="221"/>
      <c r="D11" s="222">
        <v>1946.0</v>
      </c>
      <c r="E11" s="230"/>
      <c r="F11" s="224"/>
      <c r="G11" s="234">
        <v>3.0</v>
      </c>
      <c r="H11" s="224"/>
      <c r="I11" s="224"/>
      <c r="J11" s="224"/>
      <c r="K11" s="224"/>
      <c r="L11" s="224"/>
      <c r="M11" s="224"/>
      <c r="N11" s="224"/>
      <c r="O11" s="224"/>
      <c r="P11" s="224"/>
      <c r="Q11" s="224"/>
      <c r="R11" s="224"/>
      <c r="S11" s="224"/>
      <c r="T11" s="224"/>
      <c r="U11" s="224"/>
      <c r="V11" s="224"/>
      <c r="W11" s="224"/>
      <c r="X11" s="225"/>
      <c r="Y11" s="226"/>
      <c r="Z11" s="227"/>
      <c r="AA11" s="224"/>
      <c r="AB11" s="224"/>
      <c r="AC11" s="224"/>
      <c r="AD11" s="224"/>
      <c r="AE11" s="224"/>
      <c r="AF11" s="224"/>
      <c r="AG11" s="224"/>
      <c r="AH11" s="224"/>
      <c r="AI11" s="224"/>
      <c r="AJ11" s="224"/>
      <c r="AK11" s="224"/>
      <c r="AL11" s="224"/>
      <c r="AM11" s="225"/>
      <c r="AN11" s="227"/>
      <c r="AO11" s="225"/>
      <c r="AP11" s="226"/>
    </row>
    <row r="12" ht="15.0" customHeight="1">
      <c r="A12" s="220">
        <f>HYPERLINK("file:///D:\DALBARRACIN\AppData\Local\Microsoft\Windows\Temporary%20Internet%20Files\Content.IE5\AppData\Local\Microsoft\Windows\Temporary%20Internet%20Files\mosorio.UGPPMAR\Downloads\LEYES\LEY%2072%20DE%201947%20nace%20la%20cuota%20parte.docx",72)</f>
        <v>72</v>
      </c>
      <c r="B12" s="221"/>
      <c r="C12" s="221"/>
      <c r="D12" s="222">
        <v>1947.0</v>
      </c>
      <c r="E12" s="230"/>
      <c r="F12" s="224"/>
      <c r="G12" s="224"/>
      <c r="H12" s="224"/>
      <c r="I12" s="224"/>
      <c r="J12" s="224"/>
      <c r="K12" s="224"/>
      <c r="L12" s="224"/>
      <c r="M12" s="224"/>
      <c r="N12" s="224"/>
      <c r="O12" s="224"/>
      <c r="P12" s="224"/>
      <c r="Q12" s="224"/>
      <c r="R12" s="224"/>
      <c r="S12" s="224"/>
      <c r="T12" s="224"/>
      <c r="U12" s="224"/>
      <c r="V12" s="224"/>
      <c r="W12" s="224"/>
      <c r="X12" s="225"/>
      <c r="Y12" s="226"/>
      <c r="Z12" s="227"/>
      <c r="AA12" s="224"/>
      <c r="AB12" s="224"/>
      <c r="AC12" s="224"/>
      <c r="AD12" s="224"/>
      <c r="AE12" s="224"/>
      <c r="AF12" s="224"/>
      <c r="AG12" s="224"/>
      <c r="AH12" s="224"/>
      <c r="AI12" s="224"/>
      <c r="AJ12" s="224"/>
      <c r="AK12" s="224"/>
      <c r="AL12" s="224"/>
      <c r="AM12" s="225"/>
      <c r="AN12" s="227"/>
      <c r="AO12" s="236">
        <v>21.0</v>
      </c>
      <c r="AP12" s="226"/>
    </row>
    <row r="13" ht="15.0" customHeight="1">
      <c r="A13" s="230"/>
      <c r="B13" s="237">
        <v>2158.0</v>
      </c>
      <c r="C13" s="221"/>
      <c r="D13" s="222">
        <v>1948.0</v>
      </c>
      <c r="E13" s="223">
        <v>151.0</v>
      </c>
      <c r="F13" s="224"/>
      <c r="G13" s="224"/>
      <c r="H13" s="224"/>
      <c r="I13" s="224"/>
      <c r="J13" s="224"/>
      <c r="K13" s="224"/>
      <c r="L13" s="224"/>
      <c r="M13" s="224"/>
      <c r="N13" s="224"/>
      <c r="O13" s="224"/>
      <c r="P13" s="224"/>
      <c r="Q13" s="224"/>
      <c r="R13" s="224"/>
      <c r="S13" s="224"/>
      <c r="T13" s="224"/>
      <c r="U13" s="224"/>
      <c r="V13" s="224"/>
      <c r="W13" s="224"/>
      <c r="X13" s="225"/>
      <c r="Y13" s="226"/>
      <c r="Z13" s="227"/>
      <c r="AA13" s="224"/>
      <c r="AB13" s="224"/>
      <c r="AC13" s="224"/>
      <c r="AD13" s="224"/>
      <c r="AE13" s="224"/>
      <c r="AF13" s="224"/>
      <c r="AG13" s="224"/>
      <c r="AH13" s="224"/>
      <c r="AI13" s="224"/>
      <c r="AJ13" s="224"/>
      <c r="AK13" s="224"/>
      <c r="AL13" s="224"/>
      <c r="AM13" s="225"/>
      <c r="AN13" s="227"/>
      <c r="AO13" s="225"/>
      <c r="AP13" s="226"/>
    </row>
    <row r="14" ht="15.0" customHeight="1">
      <c r="A14" s="230"/>
      <c r="B14" s="237">
        <v>2921.0</v>
      </c>
      <c r="C14" s="221"/>
      <c r="D14" s="222">
        <v>1948.0</v>
      </c>
      <c r="E14" s="230"/>
      <c r="F14" s="224"/>
      <c r="G14" s="224"/>
      <c r="H14" s="224"/>
      <c r="I14" s="224"/>
      <c r="J14" s="224"/>
      <c r="K14" s="224"/>
      <c r="L14" s="224"/>
      <c r="M14" s="224"/>
      <c r="N14" s="224"/>
      <c r="O14" s="224"/>
      <c r="P14" s="224"/>
      <c r="Q14" s="224"/>
      <c r="R14" s="224"/>
      <c r="S14" s="224"/>
      <c r="T14" s="224"/>
      <c r="U14" s="224"/>
      <c r="V14" s="224"/>
      <c r="W14" s="224"/>
      <c r="X14" s="225"/>
      <c r="Y14" s="238" t="s">
        <v>2615</v>
      </c>
      <c r="Z14" s="227"/>
      <c r="AA14" s="224"/>
      <c r="AB14" s="224"/>
      <c r="AC14" s="224"/>
      <c r="AD14" s="224"/>
      <c r="AE14" s="224"/>
      <c r="AF14" s="224"/>
      <c r="AG14" s="224"/>
      <c r="AH14" s="224"/>
      <c r="AI14" s="224"/>
      <c r="AJ14" s="224"/>
      <c r="AK14" s="224"/>
      <c r="AL14" s="224"/>
      <c r="AM14" s="225"/>
      <c r="AN14" s="227"/>
      <c r="AO14" s="239" t="s">
        <v>2615</v>
      </c>
      <c r="AP14" s="226"/>
    </row>
    <row r="15" ht="15.0" customHeight="1">
      <c r="A15" s="220">
        <f>HYPERLINK("file:///D:\DALBARRACIN\AppData\Local\Microsoft\Windows\Temporary%20Internet%20Files\Content.IE5\AppData\Local\Microsoft\Windows\Temporary%20Internet%20Files\mosorio.UGPPMAR\Downloads\LEYES\LEY%2084%20DE%201948%20lucha%20antituberculosa..docx",84)</f>
        <v>84</v>
      </c>
      <c r="B15" s="221"/>
      <c r="C15" s="221"/>
      <c r="D15" s="222">
        <v>1948.0</v>
      </c>
      <c r="E15" s="230"/>
      <c r="F15" s="224"/>
      <c r="G15" s="224"/>
      <c r="H15" s="224"/>
      <c r="I15" s="224"/>
      <c r="J15" s="224"/>
      <c r="K15" s="224"/>
      <c r="L15" s="224"/>
      <c r="M15" s="224"/>
      <c r="N15" s="224"/>
      <c r="O15" s="224"/>
      <c r="P15" s="224"/>
      <c r="Q15" s="231" t="s">
        <v>2616</v>
      </c>
      <c r="R15" s="224"/>
      <c r="S15" s="224"/>
      <c r="T15" s="224"/>
      <c r="U15" s="224"/>
      <c r="V15" s="224"/>
      <c r="W15" s="224"/>
      <c r="X15" s="225"/>
      <c r="Y15" s="226"/>
      <c r="Z15" s="227"/>
      <c r="AA15" s="224"/>
      <c r="AB15" s="224"/>
      <c r="AC15" s="224"/>
      <c r="AD15" s="224"/>
      <c r="AE15" s="224"/>
      <c r="AF15" s="224"/>
      <c r="AG15" s="224"/>
      <c r="AH15" s="224"/>
      <c r="AI15" s="224"/>
      <c r="AJ15" s="224"/>
      <c r="AK15" s="224"/>
      <c r="AL15" s="224"/>
      <c r="AM15" s="225"/>
      <c r="AN15" s="227"/>
      <c r="AO15" s="225"/>
      <c r="AP15" s="226"/>
    </row>
    <row r="16" ht="15.0" customHeight="1">
      <c r="A16" s="228"/>
      <c r="B16" s="221">
        <v>2916.0</v>
      </c>
      <c r="C16" s="221"/>
      <c r="D16" s="222">
        <v>1952.0</v>
      </c>
      <c r="E16" s="230"/>
      <c r="F16" s="224"/>
      <c r="G16" s="224"/>
      <c r="H16" s="224"/>
      <c r="I16" s="224"/>
      <c r="J16" s="224"/>
      <c r="K16" s="224"/>
      <c r="L16" s="224"/>
      <c r="M16" s="224"/>
      <c r="N16" s="224"/>
      <c r="O16" s="240">
        <v>2.0</v>
      </c>
      <c r="P16" s="224"/>
      <c r="Q16" s="231"/>
      <c r="R16" s="224"/>
      <c r="S16" s="224"/>
      <c r="T16" s="224"/>
      <c r="U16" s="224"/>
      <c r="V16" s="224"/>
      <c r="W16" s="224"/>
      <c r="X16" s="225"/>
      <c r="Y16" s="226"/>
      <c r="Z16" s="227"/>
      <c r="AA16" s="224"/>
      <c r="AB16" s="224"/>
      <c r="AC16" s="224"/>
      <c r="AD16" s="224"/>
      <c r="AE16" s="224"/>
      <c r="AF16" s="224"/>
      <c r="AG16" s="224"/>
      <c r="AH16" s="224"/>
      <c r="AI16" s="224"/>
      <c r="AJ16" s="224"/>
      <c r="AK16" s="224"/>
      <c r="AL16" s="224"/>
      <c r="AM16" s="225"/>
      <c r="AN16" s="227"/>
      <c r="AO16" s="225"/>
      <c r="AP16" s="226"/>
    </row>
    <row r="17" ht="12.75" customHeight="1">
      <c r="A17" s="230"/>
      <c r="B17" s="241">
        <v>3138.0</v>
      </c>
      <c r="C17" s="221"/>
      <c r="D17" s="222">
        <v>1955.0</v>
      </c>
      <c r="E17" s="230"/>
      <c r="F17" s="224"/>
      <c r="G17" s="224"/>
      <c r="H17" s="224"/>
      <c r="I17" s="224"/>
      <c r="J17" s="224"/>
      <c r="K17" s="224"/>
      <c r="L17" s="224"/>
      <c r="M17" s="224"/>
      <c r="N17" s="224"/>
      <c r="O17" s="242" t="s">
        <v>383</v>
      </c>
      <c r="P17" s="224"/>
      <c r="Q17" s="224"/>
      <c r="R17" s="224"/>
      <c r="S17" s="224"/>
      <c r="T17" s="224"/>
      <c r="U17" s="224"/>
      <c r="V17" s="224"/>
      <c r="W17" s="224"/>
      <c r="X17" s="225"/>
      <c r="Y17" s="226"/>
      <c r="Z17" s="227"/>
      <c r="AA17" s="224"/>
      <c r="AB17" s="224"/>
      <c r="AC17" s="224"/>
      <c r="AD17" s="224"/>
      <c r="AE17" s="224"/>
      <c r="AF17" s="224"/>
      <c r="AG17" s="224"/>
      <c r="AH17" s="224"/>
      <c r="AI17" s="224"/>
      <c r="AJ17" s="224"/>
      <c r="AK17" s="224"/>
      <c r="AL17" s="224"/>
      <c r="AM17" s="225"/>
      <c r="AN17" s="227"/>
      <c r="AO17" s="225"/>
      <c r="AP17" s="226"/>
    </row>
    <row r="18" ht="15.0" customHeight="1">
      <c r="A18" s="230"/>
      <c r="B18" s="237">
        <v>1713.0</v>
      </c>
      <c r="C18" s="221"/>
      <c r="D18" s="222">
        <v>1960.0</v>
      </c>
      <c r="E18" s="223">
        <v>1.0</v>
      </c>
      <c r="F18" s="224"/>
      <c r="G18" s="224"/>
      <c r="H18" s="224"/>
      <c r="I18" s="224"/>
      <c r="J18" s="224"/>
      <c r="K18" s="224"/>
      <c r="L18" s="224"/>
      <c r="M18" s="224"/>
      <c r="N18" s="224"/>
      <c r="O18" s="224"/>
      <c r="P18" s="224"/>
      <c r="Q18" s="224"/>
      <c r="R18" s="224"/>
      <c r="S18" s="224"/>
      <c r="T18" s="224"/>
      <c r="U18" s="224"/>
      <c r="V18" s="224"/>
      <c r="W18" s="224"/>
      <c r="X18" s="225"/>
      <c r="Y18" s="226"/>
      <c r="Z18" s="227"/>
      <c r="AA18" s="224"/>
      <c r="AB18" s="224"/>
      <c r="AC18" s="224"/>
      <c r="AD18" s="224"/>
      <c r="AE18" s="224"/>
      <c r="AF18" s="224"/>
      <c r="AG18" s="224"/>
      <c r="AH18" s="224"/>
      <c r="AI18" s="224"/>
      <c r="AJ18" s="224"/>
      <c r="AK18" s="224"/>
      <c r="AL18" s="224"/>
      <c r="AM18" s="225"/>
      <c r="AN18" s="227"/>
      <c r="AO18" s="225"/>
      <c r="AP18" s="226"/>
    </row>
    <row r="19" ht="15.0" customHeight="1">
      <c r="A19" s="230"/>
      <c r="B19" s="243">
        <f>HYPERLINK("file:///D:\DALBARRACIN\AppData\Local\Microsoft\Windows\Temporary%20Internet%20Files\Content.IE5\AppData\Local\Microsoft\Windows\Temporary%20Internet%20Files\mosorio.UGPPMAR\Downloads\DECRETOS\DECRETO%202710%20DE%201960%20ORQUESTA%20SINFONICA.pdf",2710)</f>
        <v>2710</v>
      </c>
      <c r="C19" s="221"/>
      <c r="D19" s="222">
        <v>1960.0</v>
      </c>
      <c r="E19" s="230"/>
      <c r="F19" s="224"/>
      <c r="G19" s="224"/>
      <c r="H19" s="224"/>
      <c r="I19" s="224"/>
      <c r="J19" s="224"/>
      <c r="K19" s="224"/>
      <c r="L19" s="224"/>
      <c r="M19" s="224"/>
      <c r="N19" s="224"/>
      <c r="O19" s="232">
        <v>15.0</v>
      </c>
      <c r="P19" s="224"/>
      <c r="Q19" s="224"/>
      <c r="R19" s="224"/>
      <c r="S19" s="224"/>
      <c r="T19" s="224"/>
      <c r="U19" s="224"/>
      <c r="V19" s="224"/>
      <c r="W19" s="224"/>
      <c r="X19" s="225"/>
      <c r="Y19" s="226"/>
      <c r="Z19" s="227"/>
      <c r="AA19" s="224"/>
      <c r="AB19" s="224"/>
      <c r="AC19" s="224"/>
      <c r="AD19" s="224"/>
      <c r="AE19" s="224"/>
      <c r="AF19" s="224"/>
      <c r="AG19" s="224"/>
      <c r="AH19" s="224"/>
      <c r="AI19" s="224"/>
      <c r="AJ19" s="224"/>
      <c r="AK19" s="224"/>
      <c r="AL19" s="224"/>
      <c r="AM19" s="225"/>
      <c r="AN19" s="227"/>
      <c r="AO19" s="225"/>
      <c r="AP19" s="226"/>
    </row>
    <row r="20" ht="15.0" customHeight="1">
      <c r="A20" s="228">
        <v>171.0</v>
      </c>
      <c r="B20" s="221"/>
      <c r="C20" s="221"/>
      <c r="D20" s="222">
        <v>1961.0</v>
      </c>
      <c r="E20" s="230"/>
      <c r="F20" s="224"/>
      <c r="G20" s="224"/>
      <c r="H20" s="224"/>
      <c r="I20" s="224"/>
      <c r="J20" s="224"/>
      <c r="K20" s="232">
        <v>12.0</v>
      </c>
      <c r="L20" s="224"/>
      <c r="M20" s="224"/>
      <c r="N20" s="224"/>
      <c r="O20" s="224"/>
      <c r="P20" s="224"/>
      <c r="Q20" s="224"/>
      <c r="R20" s="224"/>
      <c r="S20" s="224"/>
      <c r="T20" s="224"/>
      <c r="U20" s="224"/>
      <c r="V20" s="224"/>
      <c r="W20" s="224"/>
      <c r="X20" s="225"/>
      <c r="Y20" s="226"/>
      <c r="Z20" s="227"/>
      <c r="AA20" s="224"/>
      <c r="AB20" s="224"/>
      <c r="AC20" s="224"/>
      <c r="AD20" s="224"/>
      <c r="AE20" s="224"/>
      <c r="AF20" s="224"/>
      <c r="AG20" s="224"/>
      <c r="AH20" s="224"/>
      <c r="AI20" s="224"/>
      <c r="AJ20" s="224"/>
      <c r="AK20" s="224"/>
      <c r="AL20" s="224"/>
      <c r="AM20" s="225"/>
      <c r="AN20" s="227"/>
      <c r="AO20" s="225"/>
      <c r="AP20" s="226"/>
    </row>
    <row r="21" ht="15.0" customHeight="1">
      <c r="A21" s="228">
        <v>7.0</v>
      </c>
      <c r="B21" s="221"/>
      <c r="C21" s="221"/>
      <c r="D21" s="222">
        <v>1961.0</v>
      </c>
      <c r="E21" s="230"/>
      <c r="F21" s="224"/>
      <c r="G21" s="224"/>
      <c r="H21" s="224"/>
      <c r="I21" s="224"/>
      <c r="J21" s="224"/>
      <c r="K21" s="224"/>
      <c r="L21" s="224"/>
      <c r="M21" s="224"/>
      <c r="N21" s="224"/>
      <c r="O21" s="224"/>
      <c r="P21" s="224"/>
      <c r="Q21" s="224"/>
      <c r="R21" s="224"/>
      <c r="S21" s="224"/>
      <c r="T21" s="224"/>
      <c r="U21" s="224"/>
      <c r="V21" s="232" t="s">
        <v>2110</v>
      </c>
      <c r="W21" s="224"/>
      <c r="X21" s="225"/>
      <c r="Y21" s="226"/>
      <c r="Z21" s="227"/>
      <c r="AA21" s="224"/>
      <c r="AB21" s="224"/>
      <c r="AC21" s="224"/>
      <c r="AD21" s="224"/>
      <c r="AE21" s="224"/>
      <c r="AF21" s="224"/>
      <c r="AG21" s="224"/>
      <c r="AH21" s="224"/>
      <c r="AI21" s="224"/>
      <c r="AJ21" s="224"/>
      <c r="AK21" s="224"/>
      <c r="AL21" s="224"/>
      <c r="AM21" s="225"/>
      <c r="AN21" s="227"/>
      <c r="AO21" s="225"/>
      <c r="AP21" s="226"/>
    </row>
    <row r="22" ht="15.0" customHeight="1">
      <c r="A22" s="230"/>
      <c r="B22" s="237">
        <v>1611.0</v>
      </c>
      <c r="C22" s="221"/>
      <c r="D22" s="222">
        <v>1962.0</v>
      </c>
      <c r="E22" s="230"/>
      <c r="F22" s="224"/>
      <c r="G22" s="224"/>
      <c r="H22" s="224"/>
      <c r="I22" s="224"/>
      <c r="J22" s="224"/>
      <c r="K22" s="232">
        <v>32.0</v>
      </c>
      <c r="L22" s="224"/>
      <c r="M22" s="224"/>
      <c r="N22" s="224"/>
      <c r="O22" s="224"/>
      <c r="P22" s="224"/>
      <c r="Q22" s="224"/>
      <c r="R22" s="224"/>
      <c r="S22" s="224"/>
      <c r="T22" s="224"/>
      <c r="U22" s="224"/>
      <c r="V22" s="224"/>
      <c r="W22" s="224"/>
      <c r="X22" s="225"/>
      <c r="Y22" s="226"/>
      <c r="Z22" s="227"/>
      <c r="AA22" s="224"/>
      <c r="AB22" s="224"/>
      <c r="AC22" s="224"/>
      <c r="AD22" s="224"/>
      <c r="AE22" s="224"/>
      <c r="AF22" s="224"/>
      <c r="AG22" s="224"/>
      <c r="AH22" s="224"/>
      <c r="AI22" s="224"/>
      <c r="AJ22" s="224"/>
      <c r="AK22" s="224"/>
      <c r="AL22" s="224"/>
      <c r="AM22" s="225"/>
      <c r="AN22" s="227"/>
      <c r="AO22" s="225"/>
      <c r="AP22" s="226"/>
    </row>
    <row r="23" ht="15.0" customHeight="1">
      <c r="A23" s="220">
        <f>HYPERLINK("file:///D:\DALBARRACIN\AppData\Local\Microsoft\Windows\Temporary%20Internet%20Files\Content.IE5\AppData\Local\Microsoft\Windows\Temporary%20Internet%20Files\mosorio.UGPPMAR\Downloads\LEYES\LEY%2048%20DE%201962%20EXPRESIDENTE%20Y%20OTROS.docx",48)</f>
        <v>48</v>
      </c>
      <c r="B23" s="221"/>
      <c r="C23" s="221"/>
      <c r="D23" s="222">
        <v>1962.0</v>
      </c>
      <c r="E23" s="230"/>
      <c r="F23" s="224"/>
      <c r="G23" s="224"/>
      <c r="H23" s="224"/>
      <c r="I23" s="224"/>
      <c r="J23" s="224"/>
      <c r="K23" s="224"/>
      <c r="L23" s="224"/>
      <c r="M23" s="224"/>
      <c r="N23" s="224"/>
      <c r="O23" s="224"/>
      <c r="P23" s="224"/>
      <c r="Q23" s="224"/>
      <c r="R23" s="224"/>
      <c r="S23" s="224"/>
      <c r="T23" s="224"/>
      <c r="U23" s="224"/>
      <c r="V23" s="224"/>
      <c r="W23" s="232" t="s">
        <v>2617</v>
      </c>
      <c r="X23" s="225"/>
      <c r="Y23" s="226"/>
      <c r="Z23" s="227"/>
      <c r="AA23" s="224"/>
      <c r="AB23" s="224"/>
      <c r="AC23" s="224"/>
      <c r="AD23" s="224"/>
      <c r="AE23" s="224"/>
      <c r="AF23" s="224"/>
      <c r="AG23" s="224"/>
      <c r="AH23" s="224"/>
      <c r="AI23" s="224"/>
      <c r="AJ23" s="224"/>
      <c r="AK23" s="224"/>
      <c r="AL23" s="224"/>
      <c r="AM23" s="225"/>
      <c r="AN23" s="227"/>
      <c r="AO23" s="225"/>
      <c r="AP23" s="226"/>
    </row>
    <row r="24" ht="15.0" customHeight="1">
      <c r="A24" s="228">
        <v>67.0</v>
      </c>
      <c r="B24" s="221"/>
      <c r="C24" s="221"/>
      <c r="D24" s="222">
        <v>1964.0</v>
      </c>
      <c r="E24" s="230"/>
      <c r="F24" s="224"/>
      <c r="G24" s="224"/>
      <c r="H24" s="224"/>
      <c r="I24" s="224"/>
      <c r="J24" s="224"/>
      <c r="K24" s="224"/>
      <c r="L24" s="224"/>
      <c r="M24" s="224"/>
      <c r="N24" s="232">
        <v>6.0</v>
      </c>
      <c r="O24" s="224"/>
      <c r="P24" s="224"/>
      <c r="Q24" s="224"/>
      <c r="R24" s="224"/>
      <c r="S24" s="224"/>
      <c r="T24" s="224"/>
      <c r="U24" s="224"/>
      <c r="V24" s="224"/>
      <c r="W24" s="224"/>
      <c r="X24" s="225"/>
      <c r="Y24" s="226"/>
      <c r="Z24" s="227"/>
      <c r="AA24" s="224"/>
      <c r="AB24" s="224"/>
      <c r="AC24" s="224"/>
      <c r="AD24" s="224"/>
      <c r="AE24" s="224"/>
      <c r="AF24" s="224"/>
      <c r="AG24" s="224"/>
      <c r="AH24" s="224"/>
      <c r="AI24" s="224"/>
      <c r="AJ24" s="224"/>
      <c r="AK24" s="224"/>
      <c r="AL24" s="224"/>
      <c r="AM24" s="225"/>
      <c r="AN24" s="227"/>
      <c r="AO24" s="225"/>
      <c r="AP24" s="226"/>
    </row>
    <row r="25" ht="15.0" customHeight="1">
      <c r="A25" s="228">
        <v>4.0</v>
      </c>
      <c r="B25" s="221"/>
      <c r="C25" s="221"/>
      <c r="D25" s="222">
        <v>1966.0</v>
      </c>
      <c r="E25" s="223">
        <v>4.0</v>
      </c>
      <c r="F25" s="224"/>
      <c r="G25" s="234">
        <v>4.0</v>
      </c>
      <c r="H25" s="224"/>
      <c r="I25" s="224"/>
      <c r="J25" s="232" t="s">
        <v>2618</v>
      </c>
      <c r="K25" s="224"/>
      <c r="L25" s="224"/>
      <c r="M25" s="231" t="s">
        <v>2619</v>
      </c>
      <c r="N25" s="231" t="s">
        <v>2619</v>
      </c>
      <c r="O25" s="232">
        <v>4.0</v>
      </c>
      <c r="P25" s="232">
        <v>4.0</v>
      </c>
      <c r="Q25" s="232">
        <v>4.0</v>
      </c>
      <c r="R25" s="232">
        <v>4.0</v>
      </c>
      <c r="S25" s="224"/>
      <c r="T25" s="224"/>
      <c r="U25" s="224"/>
      <c r="V25" s="232">
        <v>4.0</v>
      </c>
      <c r="W25" s="224"/>
      <c r="X25" s="235">
        <v>9.0</v>
      </c>
      <c r="Y25" s="226"/>
      <c r="Z25" s="227"/>
      <c r="AA25" s="224"/>
      <c r="AB25" s="224"/>
      <c r="AC25" s="224"/>
      <c r="AD25" s="224"/>
      <c r="AE25" s="224"/>
      <c r="AF25" s="224"/>
      <c r="AG25" s="224"/>
      <c r="AH25" s="224"/>
      <c r="AI25" s="224"/>
      <c r="AJ25" s="224"/>
      <c r="AK25" s="224"/>
      <c r="AL25" s="224"/>
      <c r="AM25" s="225"/>
      <c r="AN25" s="227"/>
      <c r="AO25" s="225"/>
      <c r="AP25" s="226"/>
    </row>
    <row r="26" ht="15.0" customHeight="1">
      <c r="A26" s="230"/>
      <c r="B26" s="237">
        <v>1743.0</v>
      </c>
      <c r="C26" s="221"/>
      <c r="D26" s="222">
        <v>1966.0</v>
      </c>
      <c r="E26" s="230"/>
      <c r="F26" s="224"/>
      <c r="G26" s="234">
        <v>5.0</v>
      </c>
      <c r="H26" s="224"/>
      <c r="I26" s="224"/>
      <c r="J26" s="224"/>
      <c r="K26" s="224"/>
      <c r="L26" s="224"/>
      <c r="M26" s="224"/>
      <c r="N26" s="224"/>
      <c r="O26" s="224"/>
      <c r="P26" s="224"/>
      <c r="Q26" s="224"/>
      <c r="R26" s="224"/>
      <c r="S26" s="224"/>
      <c r="T26" s="224"/>
      <c r="U26" s="224"/>
      <c r="V26" s="224"/>
      <c r="W26" s="224"/>
      <c r="X26" s="225"/>
      <c r="Y26" s="226"/>
      <c r="Z26" s="227"/>
      <c r="AA26" s="224"/>
      <c r="AB26" s="224"/>
      <c r="AC26" s="224"/>
      <c r="AD26" s="224"/>
      <c r="AE26" s="224"/>
      <c r="AF26" s="224"/>
      <c r="AG26" s="224"/>
      <c r="AH26" s="224"/>
      <c r="AI26" s="224"/>
      <c r="AJ26" s="224"/>
      <c r="AK26" s="224"/>
      <c r="AL26" s="224"/>
      <c r="AM26" s="225"/>
      <c r="AN26" s="227"/>
      <c r="AO26" s="225"/>
      <c r="AP26" s="226"/>
    </row>
    <row r="27" ht="15.0" customHeight="1">
      <c r="A27" s="230"/>
      <c r="B27" s="243">
        <f>HYPERLINK("file:///D:\DALBARRACIN\AppData\Local\Microsoft\Windows\Temporary%20Internet%20Files\Content.IE5\AppData\Local\Microsoft\Windows\Temporary%20Internet%20Files\mosorio.UGPPMAR\Downloads\DECRETOS\DECRETO%202025%20DE%201966.docx",2025)</f>
        <v>2025</v>
      </c>
      <c r="C27" s="221"/>
      <c r="D27" s="222">
        <v>1966.0</v>
      </c>
      <c r="E27" s="230"/>
      <c r="F27" s="224"/>
      <c r="G27" s="234">
        <v>1.0</v>
      </c>
      <c r="H27" s="224"/>
      <c r="I27" s="224"/>
      <c r="J27" s="232">
        <v>1.0</v>
      </c>
      <c r="K27" s="224"/>
      <c r="L27" s="224"/>
      <c r="M27" s="224"/>
      <c r="N27" s="224"/>
      <c r="O27" s="224"/>
      <c r="P27" s="224"/>
      <c r="Q27" s="224"/>
      <c r="R27" s="224"/>
      <c r="S27" s="224"/>
      <c r="T27" s="224"/>
      <c r="U27" s="224"/>
      <c r="V27" s="224"/>
      <c r="W27" s="224"/>
      <c r="X27" s="225"/>
      <c r="Y27" s="226"/>
      <c r="Z27" s="227"/>
      <c r="AA27" s="224"/>
      <c r="AB27" s="224"/>
      <c r="AC27" s="224"/>
      <c r="AD27" s="224"/>
      <c r="AE27" s="224"/>
      <c r="AF27" s="224"/>
      <c r="AG27" s="224"/>
      <c r="AH27" s="224"/>
      <c r="AI27" s="224"/>
      <c r="AJ27" s="224"/>
      <c r="AK27" s="224"/>
      <c r="AL27" s="224"/>
      <c r="AM27" s="225"/>
      <c r="AN27" s="227"/>
      <c r="AO27" s="225"/>
      <c r="AP27" s="226"/>
    </row>
    <row r="28" ht="15.0" customHeight="1">
      <c r="A28" s="230"/>
      <c r="B28" s="237">
        <v>1372.0</v>
      </c>
      <c r="C28" s="221"/>
      <c r="D28" s="222">
        <v>1966.0</v>
      </c>
      <c r="E28" s="230"/>
      <c r="F28" s="224"/>
      <c r="G28" s="224"/>
      <c r="H28" s="224"/>
      <c r="I28" s="224"/>
      <c r="J28" s="224"/>
      <c r="K28" s="224"/>
      <c r="L28" s="224"/>
      <c r="M28" s="224"/>
      <c r="N28" s="224"/>
      <c r="O28" s="224"/>
      <c r="P28" s="224"/>
      <c r="Q28" s="224"/>
      <c r="R28" s="224"/>
      <c r="S28" s="224"/>
      <c r="T28" s="224"/>
      <c r="U28" s="224"/>
      <c r="V28" s="231" t="s">
        <v>2620</v>
      </c>
      <c r="W28" s="224"/>
      <c r="X28" s="225"/>
      <c r="Y28" s="226"/>
      <c r="Z28" s="227"/>
      <c r="AA28" s="224"/>
      <c r="AB28" s="224"/>
      <c r="AC28" s="224"/>
      <c r="AD28" s="224"/>
      <c r="AE28" s="224"/>
      <c r="AF28" s="224"/>
      <c r="AG28" s="224"/>
      <c r="AH28" s="224"/>
      <c r="AI28" s="224"/>
      <c r="AJ28" s="224"/>
      <c r="AK28" s="224"/>
      <c r="AL28" s="224"/>
      <c r="AM28" s="225"/>
      <c r="AN28" s="227"/>
      <c r="AO28" s="225"/>
      <c r="AP28" s="226"/>
    </row>
    <row r="29" ht="25.5" customHeight="1">
      <c r="A29" s="230"/>
      <c r="B29" s="237">
        <v>3135.0</v>
      </c>
      <c r="C29" s="221"/>
      <c r="D29" s="222">
        <v>1968.0</v>
      </c>
      <c r="E29" s="230"/>
      <c r="F29" s="224"/>
      <c r="G29" s="232">
        <v>27.0</v>
      </c>
      <c r="H29" s="233" t="s">
        <v>2621</v>
      </c>
      <c r="I29" s="224"/>
      <c r="J29" s="233" t="s">
        <v>2622</v>
      </c>
      <c r="K29" s="233" t="s">
        <v>2623</v>
      </c>
      <c r="L29" s="224"/>
      <c r="M29" s="224"/>
      <c r="N29" s="224"/>
      <c r="O29" s="224"/>
      <c r="P29" s="224"/>
      <c r="Q29" s="224"/>
      <c r="R29" s="224"/>
      <c r="S29" s="224"/>
      <c r="T29" s="224"/>
      <c r="U29" s="224"/>
      <c r="V29" s="224"/>
      <c r="W29" s="224"/>
      <c r="X29" s="235">
        <v>38.0</v>
      </c>
      <c r="Y29" s="226"/>
      <c r="Z29" s="227"/>
      <c r="AA29" s="224"/>
      <c r="AB29" s="224"/>
      <c r="AC29" s="224"/>
      <c r="AD29" s="224"/>
      <c r="AE29" s="224"/>
      <c r="AF29" s="224"/>
      <c r="AG29" s="224"/>
      <c r="AH29" s="224"/>
      <c r="AI29" s="224"/>
      <c r="AJ29" s="224"/>
      <c r="AK29" s="224"/>
      <c r="AL29" s="224"/>
      <c r="AM29" s="225"/>
      <c r="AN29" s="227"/>
      <c r="AO29" s="225"/>
      <c r="AP29" s="226"/>
    </row>
    <row r="30" ht="15.0" customHeight="1">
      <c r="A30" s="230"/>
      <c r="B30" s="237">
        <v>3130.0</v>
      </c>
      <c r="C30" s="221"/>
      <c r="D30" s="222">
        <v>1968.0</v>
      </c>
      <c r="E30" s="230"/>
      <c r="F30" s="224"/>
      <c r="G30" s="232" t="s">
        <v>2624</v>
      </c>
      <c r="H30" s="224"/>
      <c r="I30" s="224"/>
      <c r="J30" s="224"/>
      <c r="K30" s="224"/>
      <c r="L30" s="224"/>
      <c r="M30" s="224"/>
      <c r="N30" s="224"/>
      <c r="O30" s="224"/>
      <c r="P30" s="224"/>
      <c r="Q30" s="224"/>
      <c r="R30" s="224"/>
      <c r="S30" s="224"/>
      <c r="T30" s="224"/>
      <c r="U30" s="224"/>
      <c r="V30" s="224"/>
      <c r="W30" s="224"/>
      <c r="X30" s="225"/>
      <c r="Y30" s="226"/>
      <c r="Z30" s="227"/>
      <c r="AA30" s="224"/>
      <c r="AB30" s="224"/>
      <c r="AC30" s="224"/>
      <c r="AD30" s="224"/>
      <c r="AE30" s="224"/>
      <c r="AF30" s="224"/>
      <c r="AG30" s="224"/>
      <c r="AH30" s="224"/>
      <c r="AI30" s="224"/>
      <c r="AJ30" s="224"/>
      <c r="AK30" s="224"/>
      <c r="AL30" s="224"/>
      <c r="AM30" s="225"/>
      <c r="AN30" s="227"/>
      <c r="AO30" s="225"/>
      <c r="AP30" s="226"/>
    </row>
    <row r="31" ht="15.0" customHeight="1">
      <c r="A31" s="220">
        <f>HYPERLINK("file:///D:\DALBARRACIN\AppData\Local\Microsoft\Windows\Temporary%20Internet%20Files\Content.IE5\AppData\Local\Microsoft\Windows\Temporary%20Internet%20Files\mosorio.UGPPMAR\Downloads\LEYES\LEY%2083%20DE%201968%20Epresidentes%20dela%20República.docx",83)</f>
        <v>83</v>
      </c>
      <c r="B31" s="221"/>
      <c r="C31" s="221"/>
      <c r="D31" s="222">
        <v>1968.0</v>
      </c>
      <c r="E31" s="230"/>
      <c r="F31" s="224"/>
      <c r="G31" s="224"/>
      <c r="H31" s="224"/>
      <c r="I31" s="224"/>
      <c r="J31" s="224"/>
      <c r="K31" s="224"/>
      <c r="L31" s="224"/>
      <c r="M31" s="224"/>
      <c r="N31" s="224"/>
      <c r="O31" s="224"/>
      <c r="P31" s="224"/>
      <c r="Q31" s="224"/>
      <c r="R31" s="224"/>
      <c r="S31" s="224"/>
      <c r="T31" s="224"/>
      <c r="U31" s="224"/>
      <c r="V31" s="224"/>
      <c r="W31" s="232">
        <v>2.0</v>
      </c>
      <c r="X31" s="225"/>
      <c r="Y31" s="226"/>
      <c r="Z31" s="227"/>
      <c r="AA31" s="224"/>
      <c r="AB31" s="224"/>
      <c r="AC31" s="224"/>
      <c r="AD31" s="224"/>
      <c r="AE31" s="224"/>
      <c r="AF31" s="224"/>
      <c r="AG31" s="224"/>
      <c r="AH31" s="224"/>
      <c r="AI31" s="224"/>
      <c r="AJ31" s="224"/>
      <c r="AK31" s="224"/>
      <c r="AL31" s="224"/>
      <c r="AM31" s="225"/>
      <c r="AN31" s="227"/>
      <c r="AO31" s="225"/>
      <c r="AP31" s="226"/>
    </row>
    <row r="32" ht="15.0" customHeight="1">
      <c r="A32" s="220">
        <f>HYPERLINK("file:///D:\DALBARRACIN\AppData\Local\Microsoft\Windows\Temporary%20Internet%20Files\Content.IE5\AppData\Local\Microsoft\Windows\Temporary%20Internet%20Files\mosorio.UGPPMAR\Downloads\LEYES\LEY%2053%20DE%201978%20Expresidentes%20de%20la%20República.docx",53)</f>
        <v>53</v>
      </c>
      <c r="B32" s="221"/>
      <c r="C32" s="221"/>
      <c r="D32" s="222">
        <v>1978.0</v>
      </c>
      <c r="E32" s="230"/>
      <c r="F32" s="224"/>
      <c r="G32" s="224"/>
      <c r="H32" s="224"/>
      <c r="I32" s="224"/>
      <c r="J32" s="224"/>
      <c r="K32" s="224"/>
      <c r="L32" s="224"/>
      <c r="M32" s="224"/>
      <c r="N32" s="224"/>
      <c r="O32" s="224"/>
      <c r="P32" s="224"/>
      <c r="Q32" s="224"/>
      <c r="R32" s="224"/>
      <c r="S32" s="224"/>
      <c r="T32" s="224"/>
      <c r="U32" s="224"/>
      <c r="V32" s="224"/>
      <c r="W32" s="232">
        <v>3.0</v>
      </c>
      <c r="X32" s="225"/>
      <c r="Y32" s="226"/>
      <c r="Z32" s="227"/>
      <c r="AA32" s="224"/>
      <c r="AB32" s="224"/>
      <c r="AC32" s="224"/>
      <c r="AD32" s="224"/>
      <c r="AE32" s="224"/>
      <c r="AF32" s="224"/>
      <c r="AG32" s="224"/>
      <c r="AH32" s="224"/>
      <c r="AI32" s="224"/>
      <c r="AJ32" s="224"/>
      <c r="AK32" s="224"/>
      <c r="AL32" s="224"/>
      <c r="AM32" s="225"/>
      <c r="AN32" s="227"/>
      <c r="AO32" s="225"/>
      <c r="AP32" s="226"/>
    </row>
    <row r="33" ht="38.25" customHeight="1">
      <c r="A33" s="230"/>
      <c r="B33" s="237">
        <v>1848.0</v>
      </c>
      <c r="C33" s="221"/>
      <c r="D33" s="222">
        <v>1969.0</v>
      </c>
      <c r="E33" s="223">
        <v>102.0</v>
      </c>
      <c r="F33" s="224"/>
      <c r="G33" s="232" t="s">
        <v>2625</v>
      </c>
      <c r="H33" s="232" t="s">
        <v>2625</v>
      </c>
      <c r="I33" s="224"/>
      <c r="J33" s="233" t="s">
        <v>2626</v>
      </c>
      <c r="K33" s="232">
        <v>92.0</v>
      </c>
      <c r="L33" s="224"/>
      <c r="M33" s="224"/>
      <c r="N33" s="224"/>
      <c r="O33" s="224"/>
      <c r="P33" s="224"/>
      <c r="Q33" s="224"/>
      <c r="R33" s="224"/>
      <c r="S33" s="224"/>
      <c r="T33" s="224"/>
      <c r="U33" s="224"/>
      <c r="V33" s="224"/>
      <c r="W33" s="224"/>
      <c r="X33" s="235">
        <v>59.0</v>
      </c>
      <c r="Y33" s="226"/>
      <c r="Z33" s="227"/>
      <c r="AA33" s="224"/>
      <c r="AB33" s="224"/>
      <c r="AC33" s="224"/>
      <c r="AD33" s="224"/>
      <c r="AE33" s="224"/>
      <c r="AF33" s="224"/>
      <c r="AG33" s="224"/>
      <c r="AH33" s="224"/>
      <c r="AI33" s="224"/>
      <c r="AJ33" s="224"/>
      <c r="AK33" s="224"/>
      <c r="AL33" s="224"/>
      <c r="AM33" s="225"/>
      <c r="AN33" s="227"/>
      <c r="AO33" s="236">
        <v>75.0</v>
      </c>
      <c r="AP33" s="226"/>
    </row>
    <row r="34" ht="15.0" customHeight="1">
      <c r="A34" s="228">
        <v>5.0</v>
      </c>
      <c r="B34" s="221"/>
      <c r="C34" s="221"/>
      <c r="D34" s="222">
        <v>1969.0</v>
      </c>
      <c r="E34" s="230"/>
      <c r="F34" s="224"/>
      <c r="G34" s="232">
        <v>2.0</v>
      </c>
      <c r="H34" s="224"/>
      <c r="I34" s="224"/>
      <c r="J34" s="224"/>
      <c r="K34" s="224"/>
      <c r="L34" s="224"/>
      <c r="M34" s="224"/>
      <c r="N34" s="224"/>
      <c r="O34" s="224"/>
      <c r="P34" s="224"/>
      <c r="Q34" s="224"/>
      <c r="R34" s="224"/>
      <c r="S34" s="224"/>
      <c r="T34" s="224"/>
      <c r="U34" s="224"/>
      <c r="V34" s="224"/>
      <c r="W34" s="224"/>
      <c r="X34" s="225"/>
      <c r="Y34" s="226"/>
      <c r="Z34" s="227"/>
      <c r="AA34" s="224"/>
      <c r="AB34" s="224"/>
      <c r="AC34" s="224"/>
      <c r="AD34" s="224"/>
      <c r="AE34" s="224"/>
      <c r="AF34" s="224"/>
      <c r="AG34" s="224"/>
      <c r="AH34" s="224"/>
      <c r="AI34" s="224"/>
      <c r="AJ34" s="224"/>
      <c r="AK34" s="224"/>
      <c r="AL34" s="224"/>
      <c r="AM34" s="225"/>
      <c r="AN34" s="227"/>
      <c r="AO34" s="225"/>
      <c r="AP34" s="226"/>
    </row>
    <row r="35" ht="15.0" customHeight="1">
      <c r="A35" s="230"/>
      <c r="B35" s="237">
        <v>434.0</v>
      </c>
      <c r="C35" s="221"/>
      <c r="D35" s="222">
        <v>1971.0</v>
      </c>
      <c r="E35" s="230"/>
      <c r="F35" s="224"/>
      <c r="G35" s="224"/>
      <c r="H35" s="224"/>
      <c r="I35" s="224"/>
      <c r="J35" s="224"/>
      <c r="K35" s="232" t="s">
        <v>2627</v>
      </c>
      <c r="L35" s="224"/>
      <c r="M35" s="224"/>
      <c r="N35" s="224"/>
      <c r="O35" s="224"/>
      <c r="P35" s="224"/>
      <c r="Q35" s="224"/>
      <c r="R35" s="224"/>
      <c r="S35" s="224"/>
      <c r="T35" s="224"/>
      <c r="U35" s="224"/>
      <c r="V35" s="224"/>
      <c r="W35" s="224"/>
      <c r="X35" s="225"/>
      <c r="Y35" s="226"/>
      <c r="Z35" s="227"/>
      <c r="AA35" s="224"/>
      <c r="AB35" s="224"/>
      <c r="AC35" s="224"/>
      <c r="AD35" s="224"/>
      <c r="AE35" s="224"/>
      <c r="AF35" s="224"/>
      <c r="AG35" s="224"/>
      <c r="AH35" s="224"/>
      <c r="AI35" s="224"/>
      <c r="AJ35" s="224"/>
      <c r="AK35" s="224"/>
      <c r="AL35" s="224"/>
      <c r="AM35" s="225"/>
      <c r="AN35" s="227"/>
      <c r="AO35" s="225"/>
      <c r="AP35" s="226"/>
    </row>
    <row r="36" ht="15.0" customHeight="1">
      <c r="A36" s="230"/>
      <c r="B36" s="237">
        <v>546.0</v>
      </c>
      <c r="C36" s="221"/>
      <c r="D36" s="222">
        <v>1971.0</v>
      </c>
      <c r="E36" s="230"/>
      <c r="F36" s="224"/>
      <c r="G36" s="224"/>
      <c r="H36" s="224"/>
      <c r="I36" s="224"/>
      <c r="J36" s="224"/>
      <c r="K36" s="224"/>
      <c r="L36" s="244" t="s">
        <v>2628</v>
      </c>
      <c r="M36" s="224"/>
      <c r="N36" s="224"/>
      <c r="O36" s="224"/>
      <c r="P36" s="224"/>
      <c r="Q36" s="224"/>
      <c r="R36" s="224"/>
      <c r="S36" s="224"/>
      <c r="T36" s="224"/>
      <c r="U36" s="224"/>
      <c r="V36" s="224"/>
      <c r="W36" s="224"/>
      <c r="X36" s="225"/>
      <c r="Y36" s="226"/>
      <c r="Z36" s="227"/>
      <c r="AA36" s="224"/>
      <c r="AB36" s="224"/>
      <c r="AC36" s="224"/>
      <c r="AD36" s="224"/>
      <c r="AE36" s="224"/>
      <c r="AF36" s="224"/>
      <c r="AG36" s="224"/>
      <c r="AH36" s="224"/>
      <c r="AI36" s="224"/>
      <c r="AJ36" s="224"/>
      <c r="AK36" s="224"/>
      <c r="AL36" s="224"/>
      <c r="AM36" s="225"/>
      <c r="AN36" s="227"/>
      <c r="AO36" s="225"/>
      <c r="AP36" s="226"/>
    </row>
    <row r="37" ht="15.0" customHeight="1">
      <c r="A37" s="230"/>
      <c r="B37" s="243">
        <f>HYPERLINK("file:///D:\DALBARRACIN\AppData\Local\Microsoft\Windows\Temporary%20Internet%20Files\Content.IE5\AppData\Local\Microsoft\Windows\Temporary%20Internet%20Files\mosorio.UGPPMAR\Downloads\DECRETOS\DECRETO%20435%20DE%201971.docx",435)</f>
        <v>435</v>
      </c>
      <c r="C37" s="221"/>
      <c r="D37" s="222">
        <v>1971.0</v>
      </c>
      <c r="E37" s="230"/>
      <c r="F37" s="224"/>
      <c r="G37" s="224"/>
      <c r="H37" s="224"/>
      <c r="I37" s="224"/>
      <c r="J37" s="224"/>
      <c r="K37" s="224"/>
      <c r="L37" s="224"/>
      <c r="M37" s="224"/>
      <c r="N37" s="224"/>
      <c r="O37" s="224"/>
      <c r="P37" s="224"/>
      <c r="Q37" s="224"/>
      <c r="R37" s="224"/>
      <c r="S37" s="224"/>
      <c r="T37" s="224"/>
      <c r="U37" s="224"/>
      <c r="V37" s="224"/>
      <c r="W37" s="224"/>
      <c r="X37" s="245" t="s">
        <v>2629</v>
      </c>
      <c r="Y37" s="226"/>
      <c r="Z37" s="227"/>
      <c r="AA37" s="224"/>
      <c r="AB37" s="224"/>
      <c r="AC37" s="224"/>
      <c r="AD37" s="224"/>
      <c r="AE37" s="224"/>
      <c r="AF37" s="224"/>
      <c r="AG37" s="224"/>
      <c r="AH37" s="224"/>
      <c r="AI37" s="224"/>
      <c r="AJ37" s="224"/>
      <c r="AK37" s="224"/>
      <c r="AL37" s="224"/>
      <c r="AM37" s="225"/>
      <c r="AN37" s="227"/>
      <c r="AO37" s="225"/>
      <c r="AP37" s="226"/>
    </row>
    <row r="38" ht="15.0" customHeight="1">
      <c r="A38" s="230"/>
      <c r="B38" s="237">
        <v>224.0</v>
      </c>
      <c r="C38" s="221"/>
      <c r="D38" s="222">
        <v>1972.0</v>
      </c>
      <c r="E38" s="223">
        <v>2.0</v>
      </c>
      <c r="F38" s="224"/>
      <c r="G38" s="224"/>
      <c r="H38" s="224"/>
      <c r="I38" s="224"/>
      <c r="J38" s="224"/>
      <c r="K38" s="224"/>
      <c r="L38" s="224"/>
      <c r="M38" s="224"/>
      <c r="N38" s="224"/>
      <c r="O38" s="224"/>
      <c r="P38" s="224"/>
      <c r="Q38" s="224"/>
      <c r="R38" s="224"/>
      <c r="S38" s="224"/>
      <c r="T38" s="224"/>
      <c r="U38" s="224"/>
      <c r="V38" s="224"/>
      <c r="W38" s="224"/>
      <c r="X38" s="225"/>
      <c r="Y38" s="226"/>
      <c r="Z38" s="227"/>
      <c r="AA38" s="224"/>
      <c r="AB38" s="224"/>
      <c r="AC38" s="224"/>
      <c r="AD38" s="224"/>
      <c r="AE38" s="224"/>
      <c r="AF38" s="224"/>
      <c r="AG38" s="224"/>
      <c r="AH38" s="224"/>
      <c r="AI38" s="224"/>
      <c r="AJ38" s="224"/>
      <c r="AK38" s="224"/>
      <c r="AL38" s="224"/>
      <c r="AM38" s="225"/>
      <c r="AN38" s="227"/>
      <c r="AO38" s="225"/>
      <c r="AP38" s="226"/>
    </row>
    <row r="39" ht="15.0" customHeight="1">
      <c r="A39" s="220">
        <f>HYPERLINK("file:///D:\DALBARRACIN\AppData\Local\Microsoft\Windows\Temporary%20Internet%20Files\Content.IE5\AppData\Local\Microsoft\Windows\Temporary%20Internet%20Files\mosorio.UGPPMAR\Downloads\LEYES\LEY%2033%20DE%201973.docx",33)</f>
        <v>33</v>
      </c>
      <c r="B39" s="237"/>
      <c r="C39" s="221"/>
      <c r="D39" s="222">
        <v>1973.0</v>
      </c>
      <c r="E39" s="230"/>
      <c r="F39" s="224"/>
      <c r="G39" s="224"/>
      <c r="H39" s="224"/>
      <c r="I39" s="224"/>
      <c r="J39" s="224"/>
      <c r="K39" s="232">
        <v>1.0</v>
      </c>
      <c r="L39" s="224"/>
      <c r="M39" s="224"/>
      <c r="N39" s="224"/>
      <c r="O39" s="224"/>
      <c r="P39" s="224"/>
      <c r="Q39" s="224"/>
      <c r="R39" s="224"/>
      <c r="S39" s="224"/>
      <c r="T39" s="224"/>
      <c r="U39" s="224"/>
      <c r="V39" s="224"/>
      <c r="W39" s="224"/>
      <c r="X39" s="225"/>
      <c r="Y39" s="226"/>
      <c r="Z39" s="227"/>
      <c r="AA39" s="224"/>
      <c r="AB39" s="224"/>
      <c r="AC39" s="224"/>
      <c r="AD39" s="224"/>
      <c r="AE39" s="224"/>
      <c r="AF39" s="224"/>
      <c r="AG39" s="224"/>
      <c r="AH39" s="224"/>
      <c r="AI39" s="224"/>
      <c r="AJ39" s="224"/>
      <c r="AK39" s="224"/>
      <c r="AL39" s="224"/>
      <c r="AM39" s="225"/>
      <c r="AN39" s="227"/>
      <c r="AO39" s="225"/>
      <c r="AP39" s="226"/>
    </row>
    <row r="40" ht="15.0" customHeight="1">
      <c r="A40" s="230"/>
      <c r="B40" s="237">
        <v>753.0</v>
      </c>
      <c r="C40" s="221"/>
      <c r="D40" s="222">
        <v>1974.0</v>
      </c>
      <c r="E40" s="223">
        <v>2.0</v>
      </c>
      <c r="F40" s="224"/>
      <c r="G40" s="224"/>
      <c r="H40" s="224"/>
      <c r="I40" s="224"/>
      <c r="J40" s="224"/>
      <c r="K40" s="224"/>
      <c r="L40" s="224"/>
      <c r="M40" s="224"/>
      <c r="N40" s="224"/>
      <c r="O40" s="224"/>
      <c r="P40" s="224"/>
      <c r="Q40" s="224"/>
      <c r="R40" s="224"/>
      <c r="S40" s="224"/>
      <c r="T40" s="224"/>
      <c r="U40" s="224"/>
      <c r="V40" s="224"/>
      <c r="W40" s="224"/>
      <c r="X40" s="225"/>
      <c r="Y40" s="226"/>
      <c r="Z40" s="227"/>
      <c r="AA40" s="224"/>
      <c r="AB40" s="224"/>
      <c r="AC40" s="224"/>
      <c r="AD40" s="224"/>
      <c r="AE40" s="224"/>
      <c r="AF40" s="224"/>
      <c r="AG40" s="224"/>
      <c r="AH40" s="224"/>
      <c r="AI40" s="224"/>
      <c r="AJ40" s="224"/>
      <c r="AK40" s="224"/>
      <c r="AL40" s="224"/>
      <c r="AM40" s="225"/>
      <c r="AN40" s="227"/>
      <c r="AO40" s="225"/>
      <c r="AP40" s="226"/>
    </row>
    <row r="41" ht="15.0" customHeight="1">
      <c r="A41" s="230"/>
      <c r="B41" s="237">
        <v>690.0</v>
      </c>
      <c r="C41" s="221"/>
      <c r="D41" s="222">
        <v>1974.0</v>
      </c>
      <c r="E41" s="230"/>
      <c r="F41" s="224"/>
      <c r="G41" s="224"/>
      <c r="H41" s="224"/>
      <c r="I41" s="224"/>
      <c r="J41" s="224"/>
      <c r="K41" s="231" t="s">
        <v>2630</v>
      </c>
      <c r="L41" s="224"/>
      <c r="M41" s="224"/>
      <c r="N41" s="224"/>
      <c r="O41" s="224"/>
      <c r="P41" s="224"/>
      <c r="Q41" s="224"/>
      <c r="R41" s="224"/>
      <c r="S41" s="224"/>
      <c r="T41" s="224"/>
      <c r="U41" s="224"/>
      <c r="V41" s="224"/>
      <c r="W41" s="224"/>
      <c r="X41" s="225"/>
      <c r="Y41" s="226"/>
      <c r="Z41" s="227"/>
      <c r="AA41" s="224"/>
      <c r="AB41" s="224"/>
      <c r="AC41" s="224"/>
      <c r="AD41" s="224"/>
      <c r="AE41" s="224"/>
      <c r="AF41" s="224"/>
      <c r="AG41" s="224"/>
      <c r="AH41" s="224"/>
      <c r="AI41" s="224"/>
      <c r="AJ41" s="224"/>
      <c r="AK41" s="224"/>
      <c r="AL41" s="224"/>
      <c r="AM41" s="225"/>
      <c r="AN41" s="227"/>
      <c r="AO41" s="225"/>
      <c r="AP41" s="226"/>
    </row>
    <row r="42" ht="15.0" customHeight="1">
      <c r="A42" s="228">
        <v>12.0</v>
      </c>
      <c r="B42" s="221"/>
      <c r="C42" s="221"/>
      <c r="D42" s="222">
        <v>1975.0</v>
      </c>
      <c r="E42" s="230"/>
      <c r="F42" s="224"/>
      <c r="G42" s="224"/>
      <c r="H42" s="224"/>
      <c r="I42" s="224"/>
      <c r="J42" s="224"/>
      <c r="K42" s="231" t="s">
        <v>2631</v>
      </c>
      <c r="L42" s="224"/>
      <c r="M42" s="224"/>
      <c r="N42" s="224"/>
      <c r="O42" s="224"/>
      <c r="P42" s="224"/>
      <c r="Q42" s="224"/>
      <c r="R42" s="224"/>
      <c r="S42" s="224"/>
      <c r="T42" s="224"/>
      <c r="U42" s="224"/>
      <c r="V42" s="224"/>
      <c r="W42" s="224"/>
      <c r="X42" s="225"/>
      <c r="Y42" s="226"/>
      <c r="Z42" s="227"/>
      <c r="AA42" s="224"/>
      <c r="AB42" s="224"/>
      <c r="AC42" s="224"/>
      <c r="AD42" s="224"/>
      <c r="AE42" s="224"/>
      <c r="AF42" s="224"/>
      <c r="AG42" s="224"/>
      <c r="AH42" s="224"/>
      <c r="AI42" s="224"/>
      <c r="AJ42" s="224"/>
      <c r="AK42" s="224"/>
      <c r="AL42" s="224"/>
      <c r="AM42" s="225"/>
      <c r="AN42" s="227"/>
      <c r="AO42" s="225"/>
      <c r="AP42" s="226"/>
    </row>
    <row r="43" ht="15.0" customHeight="1">
      <c r="A43" s="220">
        <f>HYPERLINK("file:///D:\DALBARRACIN\AppData\Local\Microsoft\Windows\Temporary%20Internet%20Files\Content.IE5\AppData\Local\Microsoft\Windows\Temporary%20Internet%20Files\mosorio.UGPPMAR\Downloads\LEYES\LEY%2020%20DE%201975%20Contraloría.docx",20)</f>
        <v>20</v>
      </c>
      <c r="B43" s="221"/>
      <c r="C43" s="221"/>
      <c r="D43" s="222">
        <v>1975.0</v>
      </c>
      <c r="E43" s="230"/>
      <c r="F43" s="224"/>
      <c r="G43" s="224"/>
      <c r="H43" s="224"/>
      <c r="I43" s="224"/>
      <c r="J43" s="224"/>
      <c r="K43" s="246"/>
      <c r="L43" s="224"/>
      <c r="M43" s="232">
        <v>69.0</v>
      </c>
      <c r="N43" s="224"/>
      <c r="O43" s="224"/>
      <c r="P43" s="224"/>
      <c r="Q43" s="224"/>
      <c r="R43" s="224"/>
      <c r="S43" s="224"/>
      <c r="T43" s="224"/>
      <c r="U43" s="224"/>
      <c r="V43" s="224"/>
      <c r="W43" s="224"/>
      <c r="X43" s="225"/>
      <c r="Y43" s="226"/>
      <c r="Z43" s="227"/>
      <c r="AA43" s="224"/>
      <c r="AB43" s="224"/>
      <c r="AC43" s="224"/>
      <c r="AD43" s="224"/>
      <c r="AE43" s="224"/>
      <c r="AF43" s="224"/>
      <c r="AG43" s="224"/>
      <c r="AH43" s="224"/>
      <c r="AI43" s="224"/>
      <c r="AJ43" s="224"/>
      <c r="AK43" s="224"/>
      <c r="AL43" s="224"/>
      <c r="AM43" s="225"/>
      <c r="AN43" s="227"/>
      <c r="AO43" s="225"/>
      <c r="AP43" s="226"/>
    </row>
    <row r="44" ht="15.0" customHeight="1">
      <c r="A44" s="230"/>
      <c r="B44" s="237">
        <v>929.0</v>
      </c>
      <c r="C44" s="221"/>
      <c r="D44" s="222">
        <v>1976.0</v>
      </c>
      <c r="E44" s="230"/>
      <c r="F44" s="224"/>
      <c r="G44" s="224"/>
      <c r="H44" s="224"/>
      <c r="I44" s="224"/>
      <c r="J44" s="224"/>
      <c r="K44" s="224"/>
      <c r="L44" s="224"/>
      <c r="M44" s="231" t="s">
        <v>2632</v>
      </c>
      <c r="N44" s="224"/>
      <c r="O44" s="224"/>
      <c r="P44" s="224"/>
      <c r="Q44" s="224"/>
      <c r="R44" s="224"/>
      <c r="S44" s="224"/>
      <c r="T44" s="224"/>
      <c r="U44" s="224"/>
      <c r="V44" s="224"/>
      <c r="W44" s="224"/>
      <c r="X44" s="225"/>
      <c r="Y44" s="226"/>
      <c r="Z44" s="227"/>
      <c r="AA44" s="224"/>
      <c r="AB44" s="224"/>
      <c r="AC44" s="224"/>
      <c r="AD44" s="224"/>
      <c r="AE44" s="224"/>
      <c r="AF44" s="224"/>
      <c r="AG44" s="224"/>
      <c r="AH44" s="224"/>
      <c r="AI44" s="224"/>
      <c r="AJ44" s="224"/>
      <c r="AK44" s="224"/>
      <c r="AL44" s="224"/>
      <c r="AM44" s="225"/>
      <c r="AN44" s="227"/>
      <c r="AO44" s="225"/>
      <c r="AP44" s="226"/>
    </row>
    <row r="45" ht="15.0" customHeight="1">
      <c r="A45" s="228">
        <v>4.0</v>
      </c>
      <c r="B45" s="221"/>
      <c r="C45" s="221"/>
      <c r="D45" s="222">
        <v>1976.0</v>
      </c>
      <c r="E45" s="230"/>
      <c r="F45" s="224"/>
      <c r="G45" s="224"/>
      <c r="H45" s="224"/>
      <c r="I45" s="224"/>
      <c r="J45" s="224"/>
      <c r="K45" s="224"/>
      <c r="L45" s="224"/>
      <c r="M45" s="224"/>
      <c r="N45" s="224"/>
      <c r="O45" s="224"/>
      <c r="P45" s="224"/>
      <c r="Q45" s="224"/>
      <c r="R45" s="224"/>
      <c r="S45" s="224"/>
      <c r="T45" s="224"/>
      <c r="U45" s="224"/>
      <c r="V45" s="224"/>
      <c r="W45" s="224"/>
      <c r="X45" s="235">
        <v>6.0</v>
      </c>
      <c r="Y45" s="226"/>
      <c r="Z45" s="227"/>
      <c r="AA45" s="224"/>
      <c r="AB45" s="224"/>
      <c r="AC45" s="224"/>
      <c r="AD45" s="224"/>
      <c r="AE45" s="224"/>
      <c r="AF45" s="224"/>
      <c r="AG45" s="224"/>
      <c r="AH45" s="224"/>
      <c r="AI45" s="224"/>
      <c r="AJ45" s="224"/>
      <c r="AK45" s="224"/>
      <c r="AL45" s="224"/>
      <c r="AM45" s="225"/>
      <c r="AN45" s="227"/>
      <c r="AO45" s="225"/>
      <c r="AP45" s="226"/>
    </row>
    <row r="46" ht="15.0" customHeight="1">
      <c r="A46" s="220">
        <f>HYPERLINK("file:///D:\DALBARRACIN\AppData\Local\Microsoft\Windows\Temporary%20Internet%20Files\Content.IE5\AppData\Local\Microsoft\Windows\Temporary%20Internet%20Files\mosorio.UGPPMAR\Downloads\LEYES\LEY%2044%20de%201977%20sustitución%20pensional%20vitalicia.docx",44)</f>
        <v>44</v>
      </c>
      <c r="B46" s="221"/>
      <c r="C46" s="221"/>
      <c r="D46" s="222">
        <v>1977.0</v>
      </c>
      <c r="E46" s="230"/>
      <c r="F46" s="224"/>
      <c r="G46" s="224"/>
      <c r="H46" s="224"/>
      <c r="I46" s="224"/>
      <c r="J46" s="224"/>
      <c r="K46" s="232">
        <v>1.0</v>
      </c>
      <c r="L46" s="224"/>
      <c r="M46" s="224"/>
      <c r="N46" s="224"/>
      <c r="O46" s="224"/>
      <c r="P46" s="224"/>
      <c r="Q46" s="224"/>
      <c r="R46" s="224"/>
      <c r="S46" s="224"/>
      <c r="T46" s="224"/>
      <c r="U46" s="224"/>
      <c r="V46" s="224"/>
      <c r="W46" s="224"/>
      <c r="X46" s="225"/>
      <c r="Y46" s="226"/>
      <c r="Z46" s="227"/>
      <c r="AA46" s="224"/>
      <c r="AB46" s="224"/>
      <c r="AC46" s="224"/>
      <c r="AD46" s="224"/>
      <c r="AE46" s="224"/>
      <c r="AF46" s="224"/>
      <c r="AG46" s="224"/>
      <c r="AH46" s="224"/>
      <c r="AI46" s="224"/>
      <c r="AJ46" s="224"/>
      <c r="AK46" s="224"/>
      <c r="AL46" s="224"/>
      <c r="AM46" s="225"/>
      <c r="AN46" s="227"/>
      <c r="AO46" s="225"/>
      <c r="AP46" s="226"/>
    </row>
    <row r="47" ht="15.0" customHeight="1">
      <c r="A47" s="230"/>
      <c r="B47" s="237">
        <v>603.0</v>
      </c>
      <c r="C47" s="221"/>
      <c r="D47" s="222">
        <v>1977.0</v>
      </c>
      <c r="E47" s="230"/>
      <c r="F47" s="224"/>
      <c r="G47" s="224"/>
      <c r="H47" s="224"/>
      <c r="I47" s="224"/>
      <c r="J47" s="224"/>
      <c r="K47" s="224"/>
      <c r="L47" s="224"/>
      <c r="M47" s="224"/>
      <c r="N47" s="224"/>
      <c r="O47" s="224"/>
      <c r="P47" s="224"/>
      <c r="Q47" s="224"/>
      <c r="R47" s="232">
        <v>17.0</v>
      </c>
      <c r="S47" s="224"/>
      <c r="T47" s="224"/>
      <c r="U47" s="224"/>
      <c r="V47" s="224"/>
      <c r="W47" s="224"/>
      <c r="X47" s="225"/>
      <c r="Y47" s="226"/>
      <c r="Z47" s="227"/>
      <c r="AA47" s="224"/>
      <c r="AB47" s="224"/>
      <c r="AC47" s="224"/>
      <c r="AD47" s="224"/>
      <c r="AE47" s="224"/>
      <c r="AF47" s="224"/>
      <c r="AG47" s="224"/>
      <c r="AH47" s="224"/>
      <c r="AI47" s="224"/>
      <c r="AJ47" s="224"/>
      <c r="AK47" s="224"/>
      <c r="AL47" s="224"/>
      <c r="AM47" s="225"/>
      <c r="AN47" s="227"/>
      <c r="AO47" s="225"/>
      <c r="AP47" s="226"/>
    </row>
    <row r="48" ht="12.75" customHeight="1">
      <c r="A48" s="230"/>
      <c r="B48" s="241">
        <v>2334.0</v>
      </c>
      <c r="C48" s="221"/>
      <c r="D48" s="222">
        <v>1977.0</v>
      </c>
      <c r="E48" s="230"/>
      <c r="F48" s="224"/>
      <c r="G48" s="224"/>
      <c r="H48" s="224"/>
      <c r="I48" s="224"/>
      <c r="J48" s="224"/>
      <c r="K48" s="224"/>
      <c r="L48" s="224"/>
      <c r="M48" s="224"/>
      <c r="N48" s="224"/>
      <c r="O48" s="224"/>
      <c r="P48" s="224"/>
      <c r="Q48" s="224"/>
      <c r="R48" s="224"/>
      <c r="S48" s="224"/>
      <c r="T48" s="224"/>
      <c r="U48" s="224"/>
      <c r="V48" s="224" t="s">
        <v>147</v>
      </c>
      <c r="W48" s="224"/>
      <c r="X48" s="225"/>
      <c r="Y48" s="226"/>
      <c r="Z48" s="227"/>
      <c r="AA48" s="224"/>
      <c r="AB48" s="224"/>
      <c r="AC48" s="224"/>
      <c r="AD48" s="224"/>
      <c r="AE48" s="224"/>
      <c r="AF48" s="224"/>
      <c r="AG48" s="224"/>
      <c r="AH48" s="224"/>
      <c r="AI48" s="224"/>
      <c r="AJ48" s="224"/>
      <c r="AK48" s="224"/>
      <c r="AL48" s="224"/>
      <c r="AM48" s="225"/>
      <c r="AN48" s="227"/>
      <c r="AO48" s="225"/>
      <c r="AP48" s="226"/>
    </row>
    <row r="49" ht="25.5" customHeight="1">
      <c r="A49" s="230"/>
      <c r="B49" s="237">
        <v>1045.0</v>
      </c>
      <c r="C49" s="221"/>
      <c r="D49" s="222">
        <v>1978.0</v>
      </c>
      <c r="E49" s="223" t="s">
        <v>2633</v>
      </c>
      <c r="F49" s="224"/>
      <c r="G49" s="233" t="s">
        <v>2634</v>
      </c>
      <c r="H49" s="224"/>
      <c r="I49" s="224"/>
      <c r="J49" s="224"/>
      <c r="K49" s="232" t="s">
        <v>2635</v>
      </c>
      <c r="L49" s="224"/>
      <c r="M49" s="233" t="s">
        <v>2634</v>
      </c>
      <c r="N49" s="233" t="s">
        <v>2634</v>
      </c>
      <c r="O49" s="233" t="s">
        <v>2634</v>
      </c>
      <c r="P49" s="233" t="s">
        <v>2634</v>
      </c>
      <c r="Q49" s="233" t="s">
        <v>2634</v>
      </c>
      <c r="R49" s="233" t="s">
        <v>2634</v>
      </c>
      <c r="S49" s="224"/>
      <c r="T49" s="224"/>
      <c r="U49" s="233" t="s">
        <v>2634</v>
      </c>
      <c r="V49" s="233" t="s">
        <v>2636</v>
      </c>
      <c r="W49" s="224"/>
      <c r="X49" s="225"/>
      <c r="Y49" s="226"/>
      <c r="Z49" s="227"/>
      <c r="AA49" s="224"/>
      <c r="AB49" s="224"/>
      <c r="AC49" s="224"/>
      <c r="AD49" s="224"/>
      <c r="AE49" s="224"/>
      <c r="AF49" s="224"/>
      <c r="AG49" s="224"/>
      <c r="AH49" s="224"/>
      <c r="AI49" s="224"/>
      <c r="AJ49" s="224"/>
      <c r="AK49" s="224"/>
      <c r="AL49" s="224"/>
      <c r="AM49" s="225"/>
      <c r="AN49" s="227"/>
      <c r="AO49" s="225"/>
      <c r="AP49" s="226"/>
    </row>
    <row r="50" ht="12.75" customHeight="1">
      <c r="A50" s="230"/>
      <c r="B50" s="241">
        <v>717.0</v>
      </c>
      <c r="C50" s="221"/>
      <c r="D50" s="222">
        <v>1978.0</v>
      </c>
      <c r="E50" s="230"/>
      <c r="F50" s="224"/>
      <c r="G50" s="224"/>
      <c r="H50" s="224"/>
      <c r="I50" s="224"/>
      <c r="J50" s="224"/>
      <c r="K50" s="224"/>
      <c r="L50" s="232">
        <v>12.0</v>
      </c>
      <c r="M50" s="224"/>
      <c r="N50" s="224"/>
      <c r="O50" s="224"/>
      <c r="P50" s="224"/>
      <c r="Q50" s="224"/>
      <c r="R50" s="224"/>
      <c r="S50" s="224"/>
      <c r="T50" s="224"/>
      <c r="U50" s="224"/>
      <c r="V50" s="224"/>
      <c r="W50" s="224"/>
      <c r="X50" s="225"/>
      <c r="Y50" s="226"/>
      <c r="Z50" s="227"/>
      <c r="AA50" s="224"/>
      <c r="AB50" s="224"/>
      <c r="AC50" s="224"/>
      <c r="AD50" s="224"/>
      <c r="AE50" s="224"/>
      <c r="AF50" s="224"/>
      <c r="AG50" s="224"/>
      <c r="AH50" s="224"/>
      <c r="AI50" s="224"/>
      <c r="AJ50" s="224"/>
      <c r="AK50" s="224"/>
      <c r="AL50" s="224"/>
      <c r="AM50" s="225"/>
      <c r="AN50" s="227"/>
      <c r="AO50" s="225"/>
      <c r="AP50" s="226"/>
    </row>
    <row r="51" ht="15.0" customHeight="1">
      <c r="A51" s="230"/>
      <c r="B51" s="237">
        <v>1047.0</v>
      </c>
      <c r="C51" s="221"/>
      <c r="D51" s="222">
        <v>1978.0</v>
      </c>
      <c r="E51" s="230"/>
      <c r="F51" s="224"/>
      <c r="G51" s="224"/>
      <c r="H51" s="224"/>
      <c r="I51" s="224"/>
      <c r="J51" s="224"/>
      <c r="K51" s="224"/>
      <c r="L51" s="224"/>
      <c r="M51" s="224"/>
      <c r="N51" s="224"/>
      <c r="O51" s="224"/>
      <c r="P51" s="224"/>
      <c r="Q51" s="224"/>
      <c r="R51" s="224"/>
      <c r="S51" s="231" t="s">
        <v>2637</v>
      </c>
      <c r="T51" s="224"/>
      <c r="U51" s="224"/>
      <c r="V51" s="224"/>
      <c r="W51" s="224"/>
      <c r="X51" s="225"/>
      <c r="Y51" s="226"/>
      <c r="Z51" s="227"/>
      <c r="AA51" s="224"/>
      <c r="AB51" s="224"/>
      <c r="AC51" s="224"/>
      <c r="AD51" s="224"/>
      <c r="AE51" s="224"/>
      <c r="AF51" s="224"/>
      <c r="AG51" s="224"/>
      <c r="AH51" s="224"/>
      <c r="AI51" s="224"/>
      <c r="AJ51" s="224"/>
      <c r="AK51" s="224"/>
      <c r="AL51" s="224"/>
      <c r="AM51" s="225"/>
      <c r="AN51" s="227"/>
      <c r="AO51" s="225"/>
      <c r="AP51" s="226"/>
    </row>
    <row r="52" ht="15.0" customHeight="1">
      <c r="A52" s="230"/>
      <c r="B52" s="237">
        <v>2277.0</v>
      </c>
      <c r="C52" s="221"/>
      <c r="D52" s="222">
        <v>1979.0</v>
      </c>
      <c r="E52" s="223" t="s">
        <v>2638</v>
      </c>
      <c r="F52" s="224"/>
      <c r="G52" s="224"/>
      <c r="H52" s="224"/>
      <c r="I52" s="224"/>
      <c r="J52" s="224"/>
      <c r="K52" s="224"/>
      <c r="L52" s="224"/>
      <c r="M52" s="224"/>
      <c r="N52" s="224"/>
      <c r="O52" s="224"/>
      <c r="P52" s="224"/>
      <c r="Q52" s="224"/>
      <c r="R52" s="224"/>
      <c r="S52" s="224"/>
      <c r="T52" s="224"/>
      <c r="U52" s="224"/>
      <c r="V52" s="224"/>
      <c r="W52" s="224"/>
      <c r="X52" s="225"/>
      <c r="Y52" s="226"/>
      <c r="Z52" s="227"/>
      <c r="AA52" s="224"/>
      <c r="AB52" s="224"/>
      <c r="AC52" s="224"/>
      <c r="AD52" s="224"/>
      <c r="AE52" s="224"/>
      <c r="AF52" s="224"/>
      <c r="AG52" s="224"/>
      <c r="AH52" s="224"/>
      <c r="AI52" s="224"/>
      <c r="AJ52" s="224"/>
      <c r="AK52" s="224"/>
      <c r="AL52" s="224"/>
      <c r="AM52" s="225"/>
      <c r="AN52" s="227"/>
      <c r="AO52" s="225"/>
      <c r="AP52" s="226"/>
    </row>
    <row r="53" ht="15.0" customHeight="1">
      <c r="A53" s="247">
        <v>44.0</v>
      </c>
      <c r="B53" s="221"/>
      <c r="C53" s="221"/>
      <c r="D53" s="222">
        <v>1980.0</v>
      </c>
      <c r="E53" s="230"/>
      <c r="F53" s="224"/>
      <c r="G53" s="224"/>
      <c r="H53" s="224"/>
      <c r="I53" s="224"/>
      <c r="J53" s="224"/>
      <c r="K53" s="224"/>
      <c r="L53" s="224"/>
      <c r="M53" s="224"/>
      <c r="N53" s="224"/>
      <c r="O53" s="224"/>
      <c r="P53" s="224"/>
      <c r="Q53" s="224"/>
      <c r="R53" s="224"/>
      <c r="S53" s="224"/>
      <c r="T53" s="224"/>
      <c r="U53" s="224"/>
      <c r="V53" s="224"/>
      <c r="W53" s="224"/>
      <c r="X53" s="225"/>
      <c r="Y53" s="226"/>
      <c r="Z53" s="227"/>
      <c r="AA53" s="224"/>
      <c r="AB53" s="224"/>
      <c r="AC53" s="224"/>
      <c r="AD53" s="224"/>
      <c r="AE53" s="224"/>
      <c r="AF53" s="224"/>
      <c r="AG53" s="248" t="s">
        <v>2639</v>
      </c>
      <c r="AH53" s="224"/>
      <c r="AI53" s="224"/>
      <c r="AJ53" s="224"/>
      <c r="AK53" s="224"/>
      <c r="AL53" s="224"/>
      <c r="AM53" s="225"/>
      <c r="AN53" s="227"/>
      <c r="AO53" s="225"/>
      <c r="AP53" s="226"/>
    </row>
    <row r="54" ht="25.5" customHeight="1">
      <c r="A54" s="228">
        <v>33.0</v>
      </c>
      <c r="B54" s="221"/>
      <c r="C54" s="221"/>
      <c r="D54" s="222">
        <v>1985.0</v>
      </c>
      <c r="E54" s="230"/>
      <c r="F54" s="224"/>
      <c r="G54" s="233" t="s">
        <v>2640</v>
      </c>
      <c r="H54" s="233" t="s">
        <v>2640</v>
      </c>
      <c r="I54" s="232">
        <v>3.0</v>
      </c>
      <c r="J54" s="224"/>
      <c r="K54" s="233" t="s">
        <v>2640</v>
      </c>
      <c r="L54" s="224"/>
      <c r="M54" s="232">
        <v>3.0</v>
      </c>
      <c r="N54" s="232">
        <v>3.0</v>
      </c>
      <c r="O54" s="232">
        <v>3.0</v>
      </c>
      <c r="P54" s="232">
        <v>3.0</v>
      </c>
      <c r="Q54" s="232">
        <v>3.0</v>
      </c>
      <c r="R54" s="232">
        <v>3.0</v>
      </c>
      <c r="S54" s="224"/>
      <c r="T54" s="224"/>
      <c r="U54" s="224"/>
      <c r="V54" s="232">
        <v>3.0</v>
      </c>
      <c r="W54" s="224"/>
      <c r="X54" s="225"/>
      <c r="Y54" s="226"/>
      <c r="Z54" s="227"/>
      <c r="AA54" s="249">
        <v>1.0</v>
      </c>
      <c r="AB54" s="224"/>
      <c r="AC54" s="224"/>
      <c r="AD54" s="224"/>
      <c r="AE54" s="224"/>
      <c r="AF54" s="224"/>
      <c r="AG54" s="224"/>
      <c r="AH54" s="224"/>
      <c r="AI54" s="224"/>
      <c r="AJ54" s="224"/>
      <c r="AK54" s="224"/>
      <c r="AL54" s="224"/>
      <c r="AM54" s="225"/>
      <c r="AN54" s="227"/>
      <c r="AO54" s="236">
        <v>2.0</v>
      </c>
      <c r="AP54" s="226"/>
    </row>
    <row r="55" ht="15.0" customHeight="1">
      <c r="A55" s="228">
        <v>62.0</v>
      </c>
      <c r="B55" s="221"/>
      <c r="C55" s="221"/>
      <c r="D55" s="222">
        <v>1985.0</v>
      </c>
      <c r="E55" s="230"/>
      <c r="F55" s="224"/>
      <c r="G55" s="224"/>
      <c r="H55" s="232">
        <v>1.0</v>
      </c>
      <c r="I55" s="232">
        <v>1.0</v>
      </c>
      <c r="J55" s="224"/>
      <c r="K55" s="224"/>
      <c r="L55" s="224"/>
      <c r="M55" s="232">
        <v>1.0</v>
      </c>
      <c r="N55" s="232">
        <v>1.0</v>
      </c>
      <c r="O55" s="232">
        <v>1.0</v>
      </c>
      <c r="P55" s="232">
        <v>1.0</v>
      </c>
      <c r="Q55" s="232">
        <v>1.0</v>
      </c>
      <c r="R55" s="232">
        <v>1.0</v>
      </c>
      <c r="S55" s="224"/>
      <c r="T55" s="224"/>
      <c r="U55" s="232">
        <v>1.0</v>
      </c>
      <c r="V55" s="232">
        <v>1.0</v>
      </c>
      <c r="W55" s="224"/>
      <c r="X55" s="225"/>
      <c r="Y55" s="226"/>
      <c r="Z55" s="227"/>
      <c r="AA55" s="224"/>
      <c r="AB55" s="224"/>
      <c r="AC55" s="224"/>
      <c r="AD55" s="224"/>
      <c r="AE55" s="224"/>
      <c r="AF55" s="224"/>
      <c r="AG55" s="224"/>
      <c r="AH55" s="224"/>
      <c r="AI55" s="224"/>
      <c r="AJ55" s="224"/>
      <c r="AK55" s="224"/>
      <c r="AL55" s="224"/>
      <c r="AM55" s="225"/>
      <c r="AN55" s="227"/>
      <c r="AO55" s="225"/>
      <c r="AP55" s="226"/>
    </row>
    <row r="56" ht="15.0" customHeight="1">
      <c r="A56" s="228">
        <v>113.0</v>
      </c>
      <c r="B56" s="221"/>
      <c r="C56" s="221"/>
      <c r="D56" s="222">
        <v>1985.0</v>
      </c>
      <c r="E56" s="230"/>
      <c r="F56" s="224"/>
      <c r="G56" s="224"/>
      <c r="H56" s="224"/>
      <c r="I56" s="224"/>
      <c r="J56" s="224"/>
      <c r="K56" s="232">
        <v>1.0</v>
      </c>
      <c r="L56" s="224"/>
      <c r="M56" s="224"/>
      <c r="N56" s="224"/>
      <c r="O56" s="224"/>
      <c r="P56" s="224"/>
      <c r="Q56" s="224"/>
      <c r="R56" s="224"/>
      <c r="S56" s="224"/>
      <c r="T56" s="224"/>
      <c r="U56" s="224"/>
      <c r="V56" s="224"/>
      <c r="W56" s="224"/>
      <c r="X56" s="225"/>
      <c r="Y56" s="226"/>
      <c r="Z56" s="227"/>
      <c r="AA56" s="224"/>
      <c r="AB56" s="224"/>
      <c r="AC56" s="224"/>
      <c r="AD56" s="224"/>
      <c r="AE56" s="224"/>
      <c r="AF56" s="224"/>
      <c r="AG56" s="224"/>
      <c r="AH56" s="224"/>
      <c r="AI56" s="224"/>
      <c r="AJ56" s="224"/>
      <c r="AK56" s="224"/>
      <c r="AL56" s="224"/>
      <c r="AM56" s="225"/>
      <c r="AN56" s="227"/>
      <c r="AO56" s="225"/>
      <c r="AP56" s="226"/>
    </row>
    <row r="57" ht="15.0" customHeight="1">
      <c r="A57" s="228">
        <v>32.0</v>
      </c>
      <c r="B57" s="221"/>
      <c r="C57" s="221"/>
      <c r="D57" s="222">
        <v>1986.0</v>
      </c>
      <c r="E57" s="230"/>
      <c r="F57" s="224"/>
      <c r="G57" s="224"/>
      <c r="H57" s="224"/>
      <c r="I57" s="224"/>
      <c r="J57" s="224"/>
      <c r="K57" s="224"/>
      <c r="L57" s="224"/>
      <c r="M57" s="224"/>
      <c r="N57" s="224"/>
      <c r="O57" s="224"/>
      <c r="P57" s="224"/>
      <c r="Q57" s="224"/>
      <c r="R57" s="224"/>
      <c r="S57" s="224"/>
      <c r="T57" s="224"/>
      <c r="U57" s="232" t="s">
        <v>2641</v>
      </c>
      <c r="V57" s="224"/>
      <c r="W57" s="224"/>
      <c r="X57" s="225"/>
      <c r="Y57" s="226"/>
      <c r="Z57" s="227"/>
      <c r="AA57" s="224"/>
      <c r="AB57" s="224"/>
      <c r="AC57" s="224"/>
      <c r="AD57" s="224"/>
      <c r="AE57" s="224"/>
      <c r="AF57" s="224"/>
      <c r="AG57" s="224"/>
      <c r="AH57" s="224"/>
      <c r="AI57" s="224"/>
      <c r="AJ57" s="224"/>
      <c r="AK57" s="224"/>
      <c r="AL57" s="224"/>
      <c r="AM57" s="225"/>
      <c r="AN57" s="227"/>
      <c r="AO57" s="225"/>
      <c r="AP57" s="226"/>
    </row>
    <row r="58" ht="15.0" customHeight="1">
      <c r="A58" s="230"/>
      <c r="B58" s="221"/>
      <c r="C58" s="237" t="s">
        <v>2642</v>
      </c>
      <c r="D58" s="222">
        <v>1988.0</v>
      </c>
      <c r="E58" s="223" t="s">
        <v>147</v>
      </c>
      <c r="F58" s="224"/>
      <c r="G58" s="224"/>
      <c r="H58" s="224"/>
      <c r="I58" s="224"/>
      <c r="J58" s="224"/>
      <c r="K58" s="224"/>
      <c r="L58" s="224"/>
      <c r="M58" s="224"/>
      <c r="N58" s="224"/>
      <c r="O58" s="224"/>
      <c r="P58" s="224"/>
      <c r="Q58" s="224"/>
      <c r="R58" s="224"/>
      <c r="S58" s="224"/>
      <c r="T58" s="224"/>
      <c r="U58" s="224"/>
      <c r="V58" s="224"/>
      <c r="W58" s="224"/>
      <c r="X58" s="225"/>
      <c r="Y58" s="226"/>
      <c r="Z58" s="227"/>
      <c r="AA58" s="224"/>
      <c r="AB58" s="224"/>
      <c r="AC58" s="224"/>
      <c r="AD58" s="224"/>
      <c r="AE58" s="224"/>
      <c r="AF58" s="224"/>
      <c r="AG58" s="224"/>
      <c r="AH58" s="224"/>
      <c r="AI58" s="224"/>
      <c r="AJ58" s="224"/>
      <c r="AK58" s="224"/>
      <c r="AL58" s="224"/>
      <c r="AM58" s="225"/>
      <c r="AN58" s="227"/>
      <c r="AO58" s="225"/>
      <c r="AP58" s="226"/>
    </row>
    <row r="59" ht="15.0" customHeight="1">
      <c r="A59" s="228">
        <v>71.0</v>
      </c>
      <c r="B59" s="221"/>
      <c r="C59" s="221"/>
      <c r="D59" s="222">
        <v>1988.0</v>
      </c>
      <c r="E59" s="230"/>
      <c r="F59" s="229" t="s">
        <v>2643</v>
      </c>
      <c r="G59" s="224"/>
      <c r="H59" s="224"/>
      <c r="I59" s="232">
        <v>7.0</v>
      </c>
      <c r="J59" s="224"/>
      <c r="K59" s="232">
        <v>3.0</v>
      </c>
      <c r="L59" s="224"/>
      <c r="M59" s="224"/>
      <c r="N59" s="224"/>
      <c r="O59" s="224"/>
      <c r="P59" s="224"/>
      <c r="Q59" s="224"/>
      <c r="R59" s="224"/>
      <c r="S59" s="224"/>
      <c r="T59" s="224"/>
      <c r="U59" s="224"/>
      <c r="V59" s="224"/>
      <c r="W59" s="224"/>
      <c r="X59" s="225"/>
      <c r="Y59" s="226"/>
      <c r="Z59" s="227"/>
      <c r="AA59" s="224"/>
      <c r="AB59" s="249">
        <v>7.0</v>
      </c>
      <c r="AC59" s="224"/>
      <c r="AD59" s="224"/>
      <c r="AE59" s="224"/>
      <c r="AF59" s="224"/>
      <c r="AG59" s="224"/>
      <c r="AH59" s="224"/>
      <c r="AI59" s="224"/>
      <c r="AJ59" s="224"/>
      <c r="AK59" s="224"/>
      <c r="AL59" s="224"/>
      <c r="AM59" s="225"/>
      <c r="AN59" s="227"/>
      <c r="AO59" s="236">
        <v>7.0</v>
      </c>
      <c r="AP59" s="226"/>
    </row>
    <row r="60" ht="15.0" customHeight="1">
      <c r="A60" s="228">
        <v>490.0</v>
      </c>
      <c r="B60" s="221"/>
      <c r="C60" s="221"/>
      <c r="D60" s="222">
        <v>1988.0</v>
      </c>
      <c r="E60" s="230"/>
      <c r="F60" s="224"/>
      <c r="G60" s="224"/>
      <c r="H60" s="224"/>
      <c r="I60" s="224"/>
      <c r="J60" s="224"/>
      <c r="K60" s="224"/>
      <c r="L60" s="224"/>
      <c r="M60" s="224"/>
      <c r="N60" s="224"/>
      <c r="O60" s="224"/>
      <c r="P60" s="224"/>
      <c r="Q60" s="224"/>
      <c r="R60" s="224"/>
      <c r="S60" s="224"/>
      <c r="T60" s="224"/>
      <c r="U60" s="224"/>
      <c r="V60" s="224"/>
      <c r="W60" s="224"/>
      <c r="X60" s="225"/>
      <c r="Y60" s="226"/>
      <c r="Z60" s="227"/>
      <c r="AA60" s="224"/>
      <c r="AB60" s="224"/>
      <c r="AC60" s="224"/>
      <c r="AD60" s="224"/>
      <c r="AE60" s="224"/>
      <c r="AF60" s="224"/>
      <c r="AG60" s="224"/>
      <c r="AH60" s="224"/>
      <c r="AI60" s="224"/>
      <c r="AJ60" s="224"/>
      <c r="AK60" s="224"/>
      <c r="AL60" s="224"/>
      <c r="AM60" s="225"/>
      <c r="AN60" s="227"/>
      <c r="AO60" s="236">
        <v>4.0</v>
      </c>
      <c r="AP60" s="226"/>
    </row>
    <row r="61" ht="15.0" customHeight="1">
      <c r="A61" s="228">
        <v>91.0</v>
      </c>
      <c r="B61" s="221"/>
      <c r="C61" s="221"/>
      <c r="D61" s="222">
        <v>1989.0</v>
      </c>
      <c r="E61" s="223">
        <v>15.0</v>
      </c>
      <c r="F61" s="224"/>
      <c r="G61" s="224"/>
      <c r="H61" s="224"/>
      <c r="I61" s="224"/>
      <c r="J61" s="224"/>
      <c r="K61" s="224"/>
      <c r="L61" s="224"/>
      <c r="M61" s="224"/>
      <c r="N61" s="224"/>
      <c r="O61" s="224"/>
      <c r="P61" s="224"/>
      <c r="Q61" s="224"/>
      <c r="R61" s="224"/>
      <c r="S61" s="224"/>
      <c r="T61" s="224"/>
      <c r="U61" s="224"/>
      <c r="V61" s="224"/>
      <c r="W61" s="224"/>
      <c r="X61" s="225"/>
      <c r="Y61" s="226"/>
      <c r="Z61" s="227"/>
      <c r="AA61" s="224"/>
      <c r="AB61" s="224"/>
      <c r="AC61" s="224"/>
      <c r="AD61" s="224"/>
      <c r="AE61" s="224"/>
      <c r="AF61" s="224"/>
      <c r="AG61" s="224"/>
      <c r="AH61" s="224"/>
      <c r="AI61" s="224"/>
      <c r="AJ61" s="224"/>
      <c r="AK61" s="224"/>
      <c r="AL61" s="224"/>
      <c r="AM61" s="225"/>
      <c r="AN61" s="227"/>
      <c r="AO61" s="225"/>
      <c r="AP61" s="226"/>
    </row>
    <row r="62" ht="15.0" customHeight="1">
      <c r="A62" s="230"/>
      <c r="B62" s="237">
        <v>1160.0</v>
      </c>
      <c r="C62" s="221"/>
      <c r="D62" s="222">
        <v>1989.0</v>
      </c>
      <c r="E62" s="230"/>
      <c r="F62" s="229" t="s">
        <v>2644</v>
      </c>
      <c r="G62" s="224"/>
      <c r="H62" s="224"/>
      <c r="I62" s="224"/>
      <c r="J62" s="224"/>
      <c r="K62" s="231" t="s">
        <v>2645</v>
      </c>
      <c r="L62" s="224"/>
      <c r="M62" s="224"/>
      <c r="N62" s="224"/>
      <c r="O62" s="224"/>
      <c r="P62" s="224"/>
      <c r="Q62" s="224"/>
      <c r="R62" s="224"/>
      <c r="S62" s="224"/>
      <c r="T62" s="224"/>
      <c r="U62" s="224"/>
      <c r="V62" s="224"/>
      <c r="W62" s="224"/>
      <c r="X62" s="225"/>
      <c r="Y62" s="226"/>
      <c r="Z62" s="227"/>
      <c r="AA62" s="224"/>
      <c r="AB62" s="224"/>
      <c r="AC62" s="224"/>
      <c r="AD62" s="224"/>
      <c r="AE62" s="224"/>
      <c r="AF62" s="224"/>
      <c r="AG62" s="224"/>
      <c r="AH62" s="224"/>
      <c r="AI62" s="224"/>
      <c r="AJ62" s="224"/>
      <c r="AK62" s="224"/>
      <c r="AL62" s="224"/>
      <c r="AM62" s="225"/>
      <c r="AN62" s="227"/>
      <c r="AO62" s="236">
        <v>28.29</v>
      </c>
      <c r="AP62" s="226"/>
    </row>
    <row r="63" ht="15.0" customHeight="1">
      <c r="A63" s="230"/>
      <c r="B63" s="221"/>
      <c r="C63" s="243" t="str">
        <f>HYPERLINK("file:///D:\DALBARRACIN\AppData\Local\Microsoft\Windows\Temporary%20Internet%20Files\Content.IE5\AppData\Local\Microsoft\Windows\Temporary%20Internet%20Files\mosorio.UGPPMAR\Downloads\SENTENCIAS\C-989-99%20Expresidentes%20de%20la%20República.rtf","C-989")</f>
        <v>C-989</v>
      </c>
      <c r="D63" s="222">
        <v>1999.0</v>
      </c>
      <c r="E63" s="230"/>
      <c r="F63" s="224"/>
      <c r="G63" s="224"/>
      <c r="H63" s="224"/>
      <c r="I63" s="224"/>
      <c r="J63" s="224"/>
      <c r="K63" s="224"/>
      <c r="L63" s="224"/>
      <c r="M63" s="224"/>
      <c r="N63" s="224"/>
      <c r="O63" s="224"/>
      <c r="P63" s="224"/>
      <c r="Q63" s="224"/>
      <c r="R63" s="224"/>
      <c r="S63" s="224"/>
      <c r="T63" s="224"/>
      <c r="U63" s="224"/>
      <c r="V63" s="224"/>
      <c r="W63" s="232" t="s">
        <v>147</v>
      </c>
      <c r="X63" s="225"/>
      <c r="Y63" s="226"/>
      <c r="Z63" s="227"/>
      <c r="AA63" s="224"/>
      <c r="AB63" s="224"/>
      <c r="AC63" s="224"/>
      <c r="AD63" s="224"/>
      <c r="AE63" s="224"/>
      <c r="AF63" s="224"/>
      <c r="AG63" s="224"/>
      <c r="AH63" s="224"/>
      <c r="AI63" s="224"/>
      <c r="AJ63" s="224"/>
      <c r="AK63" s="224"/>
      <c r="AL63" s="224"/>
      <c r="AM63" s="225"/>
      <c r="AN63" s="227"/>
      <c r="AO63" s="225"/>
      <c r="AP63" s="226"/>
    </row>
    <row r="64" ht="15.0" customHeight="1">
      <c r="A64" s="230"/>
      <c r="B64" s="237">
        <v>1933.0</v>
      </c>
      <c r="C64" s="221"/>
      <c r="D64" s="222">
        <v>1989.0</v>
      </c>
      <c r="E64" s="230"/>
      <c r="F64" s="224"/>
      <c r="G64" s="224"/>
      <c r="H64" s="224"/>
      <c r="I64" s="224"/>
      <c r="J64" s="224"/>
      <c r="K64" s="224"/>
      <c r="L64" s="224"/>
      <c r="M64" s="224"/>
      <c r="N64" s="224"/>
      <c r="O64" s="224"/>
      <c r="P64" s="224"/>
      <c r="Q64" s="224"/>
      <c r="R64" s="224"/>
      <c r="S64" s="232">
        <v>10.0</v>
      </c>
      <c r="T64" s="224"/>
      <c r="U64" s="224"/>
      <c r="V64" s="224"/>
      <c r="W64" s="224"/>
      <c r="X64" s="225"/>
      <c r="Y64" s="226"/>
      <c r="Z64" s="227"/>
      <c r="AA64" s="224"/>
      <c r="AB64" s="224"/>
      <c r="AC64" s="224"/>
      <c r="AD64" s="224"/>
      <c r="AE64" s="224"/>
      <c r="AF64" s="224"/>
      <c r="AG64" s="224"/>
      <c r="AH64" s="224"/>
      <c r="AI64" s="224"/>
      <c r="AJ64" s="224"/>
      <c r="AK64" s="224"/>
      <c r="AL64" s="224"/>
      <c r="AM64" s="225"/>
      <c r="AN64" s="227"/>
      <c r="AO64" s="225"/>
      <c r="AP64" s="226"/>
    </row>
    <row r="65" ht="15.0" customHeight="1">
      <c r="A65" s="228">
        <v>60.0</v>
      </c>
      <c r="B65" s="221"/>
      <c r="C65" s="221"/>
      <c r="D65" s="222">
        <v>1993.0</v>
      </c>
      <c r="E65" s="223">
        <v>6.0</v>
      </c>
      <c r="F65" s="224"/>
      <c r="G65" s="224"/>
      <c r="H65" s="224"/>
      <c r="I65" s="224"/>
      <c r="J65" s="224"/>
      <c r="K65" s="224"/>
      <c r="L65" s="224"/>
      <c r="M65" s="224"/>
      <c r="N65" s="224"/>
      <c r="O65" s="224"/>
      <c r="P65" s="224"/>
      <c r="Q65" s="224"/>
      <c r="R65" s="224"/>
      <c r="S65" s="224"/>
      <c r="T65" s="224"/>
      <c r="U65" s="224"/>
      <c r="V65" s="224"/>
      <c r="W65" s="224"/>
      <c r="X65" s="225"/>
      <c r="Y65" s="226"/>
      <c r="Z65" s="227"/>
      <c r="AA65" s="224"/>
      <c r="AB65" s="224"/>
      <c r="AC65" s="224"/>
      <c r="AD65" s="224"/>
      <c r="AE65" s="224"/>
      <c r="AF65" s="224"/>
      <c r="AG65" s="224"/>
      <c r="AH65" s="224"/>
      <c r="AI65" s="224"/>
      <c r="AJ65" s="224"/>
      <c r="AK65" s="224"/>
      <c r="AL65" s="224"/>
      <c r="AM65" s="225"/>
      <c r="AN65" s="227"/>
      <c r="AO65" s="225"/>
      <c r="AP65" s="226"/>
    </row>
    <row r="66" ht="15.0" customHeight="1">
      <c r="A66" s="220">
        <f>HYPERLINK("file:///D:\DALBARRACIN\AppData\Local\Microsoft\Windows\Temporary%20Internet%20Files\Content.IE5\AppData\Local\Microsoft\Windows\Temporary%20Internet%20Files\mosorio.UGPPMAR\Downloads\LEYES\LEY%20100%201993%20LEY%20DE%20SEGURIDAD%20SOCIAL.doc",100)</f>
        <v>100</v>
      </c>
      <c r="B66" s="221"/>
      <c r="C66" s="221"/>
      <c r="D66" s="222">
        <v>1993.0</v>
      </c>
      <c r="E66" s="230"/>
      <c r="F66" s="224"/>
      <c r="G66" s="224"/>
      <c r="H66" s="224"/>
      <c r="I66" s="224"/>
      <c r="J66" s="224"/>
      <c r="K66" s="224"/>
      <c r="L66" s="224"/>
      <c r="M66" s="224"/>
      <c r="N66" s="224"/>
      <c r="O66" s="224"/>
      <c r="P66" s="224"/>
      <c r="Q66" s="224"/>
      <c r="R66" s="249">
        <v>279.0</v>
      </c>
      <c r="S66" s="249">
        <v>279.0</v>
      </c>
      <c r="T66" s="249">
        <v>279.0</v>
      </c>
      <c r="U66" s="224"/>
      <c r="V66" s="224"/>
      <c r="W66" s="224"/>
      <c r="X66" s="225"/>
      <c r="Y66" s="226"/>
      <c r="Z66" s="250">
        <v>36.0</v>
      </c>
      <c r="AA66" s="249">
        <v>36.0</v>
      </c>
      <c r="AB66" s="224"/>
      <c r="AC66" s="249" t="s">
        <v>2646</v>
      </c>
      <c r="AD66" s="224"/>
      <c r="AE66" s="224"/>
      <c r="AF66" s="249" t="s">
        <v>2647</v>
      </c>
      <c r="AG66" s="249" t="s">
        <v>2648</v>
      </c>
      <c r="AH66" s="224"/>
      <c r="AI66" s="249">
        <v>279.0</v>
      </c>
      <c r="AJ66" s="224"/>
      <c r="AK66" s="249">
        <v>279.0</v>
      </c>
      <c r="AL66" s="249">
        <v>279.0</v>
      </c>
      <c r="AM66" s="236">
        <v>279.0</v>
      </c>
      <c r="AN66" s="250">
        <v>279.0</v>
      </c>
      <c r="AO66" s="225"/>
      <c r="AP66" s="251">
        <v>130.0</v>
      </c>
    </row>
    <row r="67" ht="15.0" customHeight="1">
      <c r="A67" s="230"/>
      <c r="B67" s="243">
        <f>HYPERLINK("file:///D:\DALBARRACIN\AppData\Local\Microsoft\Windows\Temporary%20Internet%20Files\Content.IE5\AppData\Local\Microsoft\Windows\Temporary%20Internet%20Files\mosorio.UGPPMAR\Downloads\DECRETOS\Decreto%2057%20de%201993.%20%20Rama%20Judicial.pdf",57)</f>
        <v>57</v>
      </c>
      <c r="C67" s="221"/>
      <c r="D67" s="222">
        <v>1993.0</v>
      </c>
      <c r="E67" s="230"/>
      <c r="F67" s="224"/>
      <c r="G67" s="224"/>
      <c r="H67" s="224"/>
      <c r="I67" s="224"/>
      <c r="J67" s="224"/>
      <c r="K67" s="224"/>
      <c r="L67" s="224"/>
      <c r="M67" s="224"/>
      <c r="N67" s="224"/>
      <c r="O67" s="224"/>
      <c r="P67" s="224"/>
      <c r="Q67" s="224"/>
      <c r="R67" s="224"/>
      <c r="S67" s="224"/>
      <c r="T67" s="224"/>
      <c r="U67" s="224"/>
      <c r="V67" s="224"/>
      <c r="W67" s="224"/>
      <c r="X67" s="225"/>
      <c r="Y67" s="226"/>
      <c r="Z67" s="227"/>
      <c r="AA67" s="224"/>
      <c r="AB67" s="224"/>
      <c r="AC67" s="224"/>
      <c r="AD67" s="224"/>
      <c r="AE67" s="224"/>
      <c r="AF67" s="224"/>
      <c r="AG67" s="224"/>
      <c r="AH67" s="249">
        <v>1.7</v>
      </c>
      <c r="AI67" s="224"/>
      <c r="AJ67" s="224"/>
      <c r="AK67" s="224"/>
      <c r="AL67" s="224"/>
      <c r="AM67" s="225"/>
      <c r="AN67" s="227"/>
      <c r="AO67" s="225"/>
      <c r="AP67" s="226"/>
    </row>
    <row r="68" ht="15.0" customHeight="1">
      <c r="A68" s="230"/>
      <c r="B68" s="237">
        <v>1359.0</v>
      </c>
      <c r="C68" s="221"/>
      <c r="D68" s="222">
        <v>1993.0</v>
      </c>
      <c r="E68" s="230"/>
      <c r="F68" s="224"/>
      <c r="G68" s="224"/>
      <c r="H68" s="224"/>
      <c r="I68" s="224"/>
      <c r="J68" s="224"/>
      <c r="K68" s="224"/>
      <c r="L68" s="224"/>
      <c r="M68" s="224"/>
      <c r="N68" s="224"/>
      <c r="O68" s="224"/>
      <c r="P68" s="224"/>
      <c r="Q68" s="224"/>
      <c r="R68" s="224"/>
      <c r="S68" s="224"/>
      <c r="T68" s="224"/>
      <c r="U68" s="224"/>
      <c r="V68" s="224"/>
      <c r="W68" s="224"/>
      <c r="X68" s="225"/>
      <c r="Y68" s="226"/>
      <c r="Z68" s="227"/>
      <c r="AA68" s="224"/>
      <c r="AB68" s="224"/>
      <c r="AC68" s="224"/>
      <c r="AD68" s="224"/>
      <c r="AE68" s="224"/>
      <c r="AF68" s="224"/>
      <c r="AG68" s="224"/>
      <c r="AH68" s="249" t="s">
        <v>2649</v>
      </c>
      <c r="AI68" s="224"/>
      <c r="AJ68" s="224"/>
      <c r="AK68" s="224"/>
      <c r="AL68" s="224"/>
      <c r="AM68" s="225"/>
      <c r="AN68" s="227"/>
      <c r="AO68" s="225"/>
      <c r="AP68" s="226"/>
    </row>
    <row r="69" ht="15.0" customHeight="1">
      <c r="A69" s="228">
        <v>115.0</v>
      </c>
      <c r="B69" s="221"/>
      <c r="C69" s="221"/>
      <c r="D69" s="222">
        <v>1994.0</v>
      </c>
      <c r="E69" s="223" t="s">
        <v>2650</v>
      </c>
      <c r="F69" s="224"/>
      <c r="G69" s="224"/>
      <c r="H69" s="224"/>
      <c r="I69" s="224"/>
      <c r="J69" s="224"/>
      <c r="K69" s="224"/>
      <c r="L69" s="224"/>
      <c r="M69" s="224"/>
      <c r="N69" s="224"/>
      <c r="O69" s="224"/>
      <c r="P69" s="224"/>
      <c r="Q69" s="224"/>
      <c r="R69" s="224"/>
      <c r="S69" s="224"/>
      <c r="T69" s="224"/>
      <c r="U69" s="224"/>
      <c r="V69" s="224"/>
      <c r="W69" s="224"/>
      <c r="X69" s="225"/>
      <c r="Y69" s="226"/>
      <c r="Z69" s="227"/>
      <c r="AA69" s="224"/>
      <c r="AB69" s="224"/>
      <c r="AC69" s="224"/>
      <c r="AD69" s="224"/>
      <c r="AE69" s="224"/>
      <c r="AF69" s="224"/>
      <c r="AG69" s="224"/>
      <c r="AH69" s="224"/>
      <c r="AI69" s="224"/>
      <c r="AJ69" s="224"/>
      <c r="AK69" s="224"/>
      <c r="AL69" s="224"/>
      <c r="AM69" s="225"/>
      <c r="AN69" s="227"/>
      <c r="AO69" s="225"/>
      <c r="AP69" s="226"/>
    </row>
    <row r="70" ht="15.0" customHeight="1">
      <c r="A70" s="230"/>
      <c r="B70" s="237">
        <v>2709.0</v>
      </c>
      <c r="C70" s="221"/>
      <c r="D70" s="222">
        <v>1994.0</v>
      </c>
      <c r="E70" s="230"/>
      <c r="F70" s="224"/>
      <c r="G70" s="224"/>
      <c r="H70" s="224"/>
      <c r="I70" s="231" t="s">
        <v>2651</v>
      </c>
      <c r="J70" s="224"/>
      <c r="K70" s="224"/>
      <c r="L70" s="224"/>
      <c r="M70" s="224"/>
      <c r="N70" s="224"/>
      <c r="O70" s="224"/>
      <c r="P70" s="224"/>
      <c r="Q70" s="224"/>
      <c r="R70" s="224"/>
      <c r="S70" s="224"/>
      <c r="T70" s="224"/>
      <c r="U70" s="224"/>
      <c r="V70" s="224"/>
      <c r="W70" s="224"/>
      <c r="X70" s="225"/>
      <c r="Y70" s="238">
        <v>12.0</v>
      </c>
      <c r="Z70" s="227"/>
      <c r="AA70" s="224"/>
      <c r="AB70" s="224"/>
      <c r="AC70" s="224"/>
      <c r="AD70" s="224"/>
      <c r="AE70" s="224"/>
      <c r="AF70" s="224"/>
      <c r="AG70" s="224"/>
      <c r="AH70" s="224"/>
      <c r="AI70" s="224"/>
      <c r="AJ70" s="224"/>
      <c r="AK70" s="224"/>
      <c r="AL70" s="224"/>
      <c r="AM70" s="225"/>
      <c r="AN70" s="227"/>
      <c r="AO70" s="236">
        <v>11.0</v>
      </c>
      <c r="AP70" s="226"/>
    </row>
    <row r="71" ht="15.0" customHeight="1">
      <c r="A71" s="230"/>
      <c r="B71" s="237">
        <v>1835.0</v>
      </c>
      <c r="C71" s="221"/>
      <c r="D71" s="222">
        <v>1994.0</v>
      </c>
      <c r="E71" s="230"/>
      <c r="F71" s="224"/>
      <c r="G71" s="224"/>
      <c r="H71" s="224"/>
      <c r="I71" s="224"/>
      <c r="J71" s="224"/>
      <c r="K71" s="224"/>
      <c r="L71" s="224"/>
      <c r="M71" s="224"/>
      <c r="N71" s="224"/>
      <c r="O71" s="224"/>
      <c r="P71" s="224"/>
      <c r="Q71" s="224"/>
      <c r="R71" s="224"/>
      <c r="S71" s="249" t="s">
        <v>2652</v>
      </c>
      <c r="T71" s="249" t="s">
        <v>2653</v>
      </c>
      <c r="U71" s="224"/>
      <c r="V71" s="224"/>
      <c r="W71" s="224"/>
      <c r="X71" s="225"/>
      <c r="Y71" s="226"/>
      <c r="Z71" s="227"/>
      <c r="AA71" s="224"/>
      <c r="AB71" s="224"/>
      <c r="AC71" s="224"/>
      <c r="AD71" s="224"/>
      <c r="AE71" s="224"/>
      <c r="AF71" s="224"/>
      <c r="AG71" s="224"/>
      <c r="AH71" s="224"/>
      <c r="AI71" s="224"/>
      <c r="AJ71" s="249" t="s">
        <v>2110</v>
      </c>
      <c r="AK71" s="249" t="s">
        <v>2617</v>
      </c>
      <c r="AL71" s="249" t="s">
        <v>2654</v>
      </c>
      <c r="AM71" s="225"/>
      <c r="AN71" s="227"/>
      <c r="AO71" s="225"/>
      <c r="AP71" s="226"/>
    </row>
    <row r="72" ht="15.0" customHeight="1">
      <c r="A72" s="230"/>
      <c r="B72" s="237">
        <v>1158.0</v>
      </c>
      <c r="C72" s="221"/>
      <c r="D72" s="222">
        <v>1994.0</v>
      </c>
      <c r="E72" s="230"/>
      <c r="F72" s="224"/>
      <c r="G72" s="224"/>
      <c r="H72" s="224"/>
      <c r="I72" s="224"/>
      <c r="J72" s="224"/>
      <c r="K72" s="224"/>
      <c r="L72" s="224"/>
      <c r="M72" s="224"/>
      <c r="N72" s="224"/>
      <c r="O72" s="224"/>
      <c r="P72" s="224"/>
      <c r="Q72" s="224"/>
      <c r="R72" s="224"/>
      <c r="S72" s="249">
        <v>1.0</v>
      </c>
      <c r="T72" s="249">
        <v>1.0</v>
      </c>
      <c r="U72" s="224"/>
      <c r="V72" s="224"/>
      <c r="W72" s="224"/>
      <c r="X72" s="225"/>
      <c r="Y72" s="226"/>
      <c r="Z72" s="250">
        <v>1.0</v>
      </c>
      <c r="AA72" s="249">
        <v>1.0</v>
      </c>
      <c r="AB72" s="249">
        <v>1.0</v>
      </c>
      <c r="AC72" s="249">
        <v>1.0</v>
      </c>
      <c r="AD72" s="249">
        <v>1.0</v>
      </c>
      <c r="AE72" s="249">
        <v>1.0</v>
      </c>
      <c r="AF72" s="249">
        <v>1.0</v>
      </c>
      <c r="AG72" s="224"/>
      <c r="AH72" s="224"/>
      <c r="AI72" s="249">
        <v>1.0</v>
      </c>
      <c r="AJ72" s="249">
        <v>1.0</v>
      </c>
      <c r="AK72" s="249">
        <v>1.0</v>
      </c>
      <c r="AL72" s="224"/>
      <c r="AM72" s="225"/>
      <c r="AN72" s="227"/>
      <c r="AO72" s="225"/>
      <c r="AP72" s="226"/>
    </row>
    <row r="73" ht="15.0" customHeight="1">
      <c r="A73" s="230"/>
      <c r="B73" s="237">
        <v>691.0</v>
      </c>
      <c r="C73" s="221"/>
      <c r="D73" s="222">
        <v>1994.0</v>
      </c>
      <c r="E73" s="230"/>
      <c r="F73" s="224"/>
      <c r="G73" s="224"/>
      <c r="H73" s="224"/>
      <c r="I73" s="224"/>
      <c r="J73" s="224"/>
      <c r="K73" s="224"/>
      <c r="L73" s="232" t="s">
        <v>2630</v>
      </c>
      <c r="M73" s="232" t="s">
        <v>2630</v>
      </c>
      <c r="N73" s="232" t="s">
        <v>2630</v>
      </c>
      <c r="O73" s="232" t="s">
        <v>2630</v>
      </c>
      <c r="P73" s="232" t="s">
        <v>2630</v>
      </c>
      <c r="Q73" s="232" t="s">
        <v>2630</v>
      </c>
      <c r="R73" s="232" t="s">
        <v>2630</v>
      </c>
      <c r="S73" s="232" t="s">
        <v>2630</v>
      </c>
      <c r="T73" s="232" t="s">
        <v>2630</v>
      </c>
      <c r="U73" s="232" t="s">
        <v>2630</v>
      </c>
      <c r="V73" s="232" t="s">
        <v>2630</v>
      </c>
      <c r="W73" s="224"/>
      <c r="X73" s="225"/>
      <c r="Y73" s="226"/>
      <c r="Z73" s="252" t="s">
        <v>2630</v>
      </c>
      <c r="AA73" s="224"/>
      <c r="AB73" s="224"/>
      <c r="AC73" s="224"/>
      <c r="AD73" s="224"/>
      <c r="AE73" s="224"/>
      <c r="AF73" s="224"/>
      <c r="AG73" s="224"/>
      <c r="AH73" s="249" t="s">
        <v>2630</v>
      </c>
      <c r="AI73" s="249" t="s">
        <v>2630</v>
      </c>
      <c r="AJ73" s="249" t="s">
        <v>2630</v>
      </c>
      <c r="AK73" s="249" t="s">
        <v>2630</v>
      </c>
      <c r="AL73" s="224"/>
      <c r="AM73" s="236" t="s">
        <v>2630</v>
      </c>
      <c r="AN73" s="227"/>
      <c r="AO73" s="225"/>
      <c r="AP73" s="226"/>
    </row>
    <row r="74" ht="15.0" customHeight="1">
      <c r="A74" s="230"/>
      <c r="B74" s="237">
        <v>2646.0</v>
      </c>
      <c r="C74" s="221"/>
      <c r="D74" s="222">
        <v>1994.0</v>
      </c>
      <c r="E74" s="230"/>
      <c r="F74" s="224"/>
      <c r="G74" s="224"/>
      <c r="H74" s="224"/>
      <c r="I74" s="224"/>
      <c r="J74" s="224"/>
      <c r="K74" s="224"/>
      <c r="L74" s="224"/>
      <c r="M74" s="224"/>
      <c r="N74" s="224"/>
      <c r="O74" s="224"/>
      <c r="P74" s="224"/>
      <c r="Q74" s="224"/>
      <c r="R74" s="224"/>
      <c r="S74" s="248" t="s">
        <v>2630</v>
      </c>
      <c r="T74" s="224"/>
      <c r="U74" s="224"/>
      <c r="V74" s="224"/>
      <c r="W74" s="224"/>
      <c r="X74" s="225"/>
      <c r="Y74" s="226"/>
      <c r="Z74" s="227"/>
      <c r="AA74" s="224"/>
      <c r="AB74" s="224"/>
      <c r="AC74" s="224"/>
      <c r="AD74" s="224"/>
      <c r="AE74" s="224"/>
      <c r="AF74" s="224"/>
      <c r="AG74" s="224"/>
      <c r="AH74" s="224"/>
      <c r="AI74" s="224"/>
      <c r="AJ74" s="224"/>
      <c r="AK74" s="224"/>
      <c r="AL74" s="224"/>
      <c r="AM74" s="225"/>
      <c r="AN74" s="227"/>
      <c r="AO74" s="225"/>
      <c r="AP74" s="226"/>
    </row>
    <row r="75" ht="15.0" customHeight="1">
      <c r="A75" s="230"/>
      <c r="B75" s="243">
        <f>HYPERLINK("file:///D:\DALBARRACIN\AppData\Local\Microsoft\Windows\Temporary%20Internet%20Files\Content.IE5\AppData\Local\Microsoft\Windows\Temporary%20Internet%20Files\mosorio.UGPPMAR\Downloads\DECRETOS\DECRETO%20407%20DE%201994%20INPEC.docx",407)</f>
        <v>407</v>
      </c>
      <c r="C75" s="221"/>
      <c r="D75" s="222">
        <v>1994.0</v>
      </c>
      <c r="E75" s="230"/>
      <c r="F75" s="224"/>
      <c r="G75" s="224"/>
      <c r="H75" s="224"/>
      <c r="I75" s="224"/>
      <c r="J75" s="224"/>
      <c r="K75" s="224"/>
      <c r="L75" s="224"/>
      <c r="M75" s="224"/>
      <c r="N75" s="224"/>
      <c r="O75" s="224"/>
      <c r="P75" s="224"/>
      <c r="Q75" s="224"/>
      <c r="R75" s="224"/>
      <c r="S75" s="224"/>
      <c r="T75" s="224"/>
      <c r="U75" s="224"/>
      <c r="V75" s="224"/>
      <c r="W75" s="224"/>
      <c r="X75" s="225"/>
      <c r="Y75" s="226"/>
      <c r="Z75" s="227"/>
      <c r="AA75" s="224"/>
      <c r="AB75" s="224"/>
      <c r="AC75" s="224"/>
      <c r="AD75" s="224"/>
      <c r="AE75" s="224"/>
      <c r="AF75" s="224"/>
      <c r="AG75" s="224"/>
      <c r="AH75" s="224"/>
      <c r="AI75" s="249" t="s">
        <v>2655</v>
      </c>
      <c r="AJ75" s="224"/>
      <c r="AK75" s="224"/>
      <c r="AL75" s="224"/>
      <c r="AM75" s="225"/>
      <c r="AN75" s="227"/>
      <c r="AO75" s="225"/>
      <c r="AP75" s="226"/>
    </row>
    <row r="76" ht="15.0" customHeight="1">
      <c r="A76" s="230"/>
      <c r="B76" s="237">
        <v>1889.0</v>
      </c>
      <c r="C76" s="221"/>
      <c r="D76" s="222">
        <v>1994.0</v>
      </c>
      <c r="E76" s="230"/>
      <c r="F76" s="224"/>
      <c r="G76" s="224"/>
      <c r="H76" s="224"/>
      <c r="I76" s="224"/>
      <c r="J76" s="224"/>
      <c r="K76" s="224"/>
      <c r="L76" s="224"/>
      <c r="M76" s="224"/>
      <c r="N76" s="224"/>
      <c r="O76" s="224"/>
      <c r="P76" s="224"/>
      <c r="Q76" s="224"/>
      <c r="R76" s="224"/>
      <c r="S76" s="224"/>
      <c r="T76" s="224"/>
      <c r="U76" s="224"/>
      <c r="V76" s="224"/>
      <c r="W76" s="224"/>
      <c r="X76" s="225"/>
      <c r="Y76" s="226"/>
      <c r="Z76" s="227"/>
      <c r="AA76" s="224"/>
      <c r="AB76" s="224"/>
      <c r="AC76" s="224"/>
      <c r="AD76" s="224"/>
      <c r="AE76" s="224"/>
      <c r="AF76" s="224"/>
      <c r="AG76" s="249" t="s">
        <v>2656</v>
      </c>
      <c r="AH76" s="224"/>
      <c r="AI76" s="224"/>
      <c r="AJ76" s="224"/>
      <c r="AK76" s="224"/>
      <c r="AL76" s="224"/>
      <c r="AM76" s="225"/>
      <c r="AN76" s="250">
        <v>18.0</v>
      </c>
      <c r="AO76" s="225"/>
      <c r="AP76" s="226"/>
    </row>
    <row r="77" ht="15.0" customHeight="1">
      <c r="A77" s="230"/>
      <c r="B77" s="237">
        <v>104.0</v>
      </c>
      <c r="C77" s="221"/>
      <c r="D77" s="222">
        <v>1994.0</v>
      </c>
      <c r="E77" s="230"/>
      <c r="F77" s="224"/>
      <c r="G77" s="224"/>
      <c r="H77" s="224"/>
      <c r="I77" s="224"/>
      <c r="J77" s="224"/>
      <c r="K77" s="224"/>
      <c r="L77" s="224"/>
      <c r="M77" s="224"/>
      <c r="N77" s="224"/>
      <c r="O77" s="224"/>
      <c r="P77" s="224"/>
      <c r="Q77" s="224"/>
      <c r="R77" s="224"/>
      <c r="S77" s="224"/>
      <c r="T77" s="224"/>
      <c r="U77" s="224"/>
      <c r="V77" s="224"/>
      <c r="W77" s="224"/>
      <c r="X77" s="225"/>
      <c r="Y77" s="226"/>
      <c r="Z77" s="227"/>
      <c r="AA77" s="224"/>
      <c r="AB77" s="224"/>
      <c r="AC77" s="224"/>
      <c r="AD77" s="224"/>
      <c r="AE77" s="224"/>
      <c r="AF77" s="224"/>
      <c r="AG77" s="224"/>
      <c r="AH77" s="249" t="s">
        <v>2657</v>
      </c>
      <c r="AI77" s="224"/>
      <c r="AJ77" s="224"/>
      <c r="AK77" s="224"/>
      <c r="AL77" s="224"/>
      <c r="AM77" s="225"/>
      <c r="AN77" s="227"/>
      <c r="AO77" s="225"/>
      <c r="AP77" s="226"/>
    </row>
    <row r="78" ht="15.0" customHeight="1">
      <c r="A78" s="230"/>
      <c r="B78" s="237">
        <v>1650.0</v>
      </c>
      <c r="C78" s="221"/>
      <c r="D78" s="222">
        <v>1994.0</v>
      </c>
      <c r="E78" s="230"/>
      <c r="F78" s="224"/>
      <c r="G78" s="224"/>
      <c r="H78" s="224"/>
      <c r="I78" s="224"/>
      <c r="J78" s="224"/>
      <c r="K78" s="224"/>
      <c r="L78" s="224"/>
      <c r="M78" s="224"/>
      <c r="N78" s="224"/>
      <c r="O78" s="224"/>
      <c r="P78" s="224"/>
      <c r="Q78" s="224"/>
      <c r="R78" s="224"/>
      <c r="S78" s="224"/>
      <c r="T78" s="224"/>
      <c r="U78" s="224"/>
      <c r="V78" s="224"/>
      <c r="W78" s="224"/>
      <c r="X78" s="225"/>
      <c r="Y78" s="226"/>
      <c r="Z78" s="227"/>
      <c r="AA78" s="224"/>
      <c r="AB78" s="224"/>
      <c r="AC78" s="224"/>
      <c r="AD78" s="224"/>
      <c r="AE78" s="224"/>
      <c r="AF78" s="224"/>
      <c r="AG78" s="224"/>
      <c r="AH78" s="249"/>
      <c r="AI78" s="224"/>
      <c r="AJ78" s="224"/>
      <c r="AK78" s="224"/>
      <c r="AL78" s="224"/>
      <c r="AM78" s="225"/>
      <c r="AN78" s="227"/>
      <c r="AO78" s="225"/>
      <c r="AP78" s="251" t="s">
        <v>2637</v>
      </c>
    </row>
    <row r="79" ht="15.0" customHeight="1">
      <c r="A79" s="230"/>
      <c r="B79" s="237">
        <v>1132.0</v>
      </c>
      <c r="C79" s="221"/>
      <c r="D79" s="222">
        <v>1994.0</v>
      </c>
      <c r="E79" s="230"/>
      <c r="F79" s="224"/>
      <c r="G79" s="224"/>
      <c r="H79" s="224"/>
      <c r="I79" s="224"/>
      <c r="J79" s="224"/>
      <c r="K79" s="224"/>
      <c r="L79" s="224"/>
      <c r="M79" s="224"/>
      <c r="N79" s="224"/>
      <c r="O79" s="224"/>
      <c r="P79" s="224"/>
      <c r="Q79" s="224"/>
      <c r="R79" s="224"/>
      <c r="S79" s="224"/>
      <c r="T79" s="224"/>
      <c r="U79" s="224"/>
      <c r="V79" s="224"/>
      <c r="W79" s="224"/>
      <c r="X79" s="225"/>
      <c r="Y79" s="226"/>
      <c r="Z79" s="227"/>
      <c r="AA79" s="224"/>
      <c r="AB79" s="224"/>
      <c r="AC79" s="224"/>
      <c r="AD79" s="224"/>
      <c r="AE79" s="224"/>
      <c r="AF79" s="224"/>
      <c r="AG79" s="224"/>
      <c r="AH79" s="249"/>
      <c r="AI79" s="224"/>
      <c r="AJ79" s="224"/>
      <c r="AK79" s="224"/>
      <c r="AL79" s="224"/>
      <c r="AM79" s="225"/>
      <c r="AN79" s="227"/>
      <c r="AO79" s="225"/>
      <c r="AP79" s="251" t="s">
        <v>2658</v>
      </c>
    </row>
    <row r="80" ht="15.0" customHeight="1">
      <c r="A80" s="230"/>
      <c r="B80" s="237">
        <v>2150.0</v>
      </c>
      <c r="C80" s="221"/>
      <c r="D80" s="222">
        <v>1995.0</v>
      </c>
      <c r="E80" s="230"/>
      <c r="F80" s="224"/>
      <c r="G80" s="224"/>
      <c r="H80" s="224"/>
      <c r="I80" s="224"/>
      <c r="J80" s="224"/>
      <c r="K80" s="224"/>
      <c r="L80" s="224"/>
      <c r="M80" s="224"/>
      <c r="N80" s="224"/>
      <c r="O80" s="224"/>
      <c r="P80" s="224"/>
      <c r="Q80" s="224"/>
      <c r="R80" s="224"/>
      <c r="S80" s="224"/>
      <c r="T80" s="224"/>
      <c r="U80" s="224"/>
      <c r="V80" s="224"/>
      <c r="W80" s="224"/>
      <c r="X80" s="225"/>
      <c r="Y80" s="226"/>
      <c r="Z80" s="227"/>
      <c r="AA80" s="224"/>
      <c r="AB80" s="224"/>
      <c r="AC80" s="224"/>
      <c r="AD80" s="224"/>
      <c r="AE80" s="224"/>
      <c r="AF80" s="224"/>
      <c r="AG80" s="224"/>
      <c r="AH80" s="249"/>
      <c r="AI80" s="224"/>
      <c r="AJ80" s="224"/>
      <c r="AK80" s="224"/>
      <c r="AL80" s="224"/>
      <c r="AM80" s="225"/>
      <c r="AN80" s="227"/>
      <c r="AO80" s="225"/>
      <c r="AP80" s="251">
        <v>5.0</v>
      </c>
    </row>
    <row r="81" ht="15.0" customHeight="1">
      <c r="A81" s="230"/>
      <c r="B81" s="237"/>
      <c r="C81" s="243" t="str">
        <f>HYPERLINK("file:///D:\DALBARRACIN\AppData\Local\Microsoft\Windows\Temporary%20Internet%20Files\Content.IE5\AppData\Local\Microsoft\Windows\Temporary%20Internet%20Files\mosorio.UGPPMAR\Downloads\SENTENCIAS\C-461-95.rtf","C-461")</f>
        <v>C-461</v>
      </c>
      <c r="D81" s="222">
        <v>1995.0</v>
      </c>
      <c r="E81" s="230"/>
      <c r="F81" s="229" t="s">
        <v>147</v>
      </c>
      <c r="G81" s="224"/>
      <c r="H81" s="224"/>
      <c r="I81" s="224"/>
      <c r="J81" s="224"/>
      <c r="K81" s="224"/>
      <c r="L81" s="224"/>
      <c r="M81" s="224"/>
      <c r="N81" s="224"/>
      <c r="O81" s="224"/>
      <c r="P81" s="224"/>
      <c r="Q81" s="224"/>
      <c r="R81" s="224"/>
      <c r="S81" s="224"/>
      <c r="T81" s="224"/>
      <c r="U81" s="224"/>
      <c r="V81" s="224"/>
      <c r="W81" s="224"/>
      <c r="X81" s="225"/>
      <c r="Y81" s="226"/>
      <c r="Z81" s="227"/>
      <c r="AA81" s="224"/>
      <c r="AB81" s="224"/>
      <c r="AC81" s="224"/>
      <c r="AD81" s="224"/>
      <c r="AE81" s="224"/>
      <c r="AF81" s="224"/>
      <c r="AG81" s="224"/>
      <c r="AH81" s="224"/>
      <c r="AI81" s="224"/>
      <c r="AJ81" s="224"/>
      <c r="AK81" s="224"/>
      <c r="AL81" s="224"/>
      <c r="AM81" s="225"/>
      <c r="AN81" s="227"/>
      <c r="AO81" s="225"/>
      <c r="AP81" s="226"/>
    </row>
    <row r="82" ht="15.0" customHeight="1">
      <c r="A82" s="230"/>
      <c r="B82" s="237">
        <v>1069.0</v>
      </c>
      <c r="C82" s="221"/>
      <c r="D82" s="222">
        <v>1995.0</v>
      </c>
      <c r="E82" s="230"/>
      <c r="F82" s="224"/>
      <c r="G82" s="224"/>
      <c r="H82" s="224"/>
      <c r="I82" s="224"/>
      <c r="J82" s="224"/>
      <c r="K82" s="224"/>
      <c r="L82" s="224"/>
      <c r="M82" s="224"/>
      <c r="N82" s="224"/>
      <c r="O82" s="224"/>
      <c r="P82" s="224"/>
      <c r="Q82" s="224"/>
      <c r="R82" s="231" t="s">
        <v>2659</v>
      </c>
      <c r="S82" s="224"/>
      <c r="T82" s="224"/>
      <c r="U82" s="224"/>
      <c r="V82" s="224"/>
      <c r="W82" s="224"/>
      <c r="X82" s="225"/>
      <c r="Y82" s="226"/>
      <c r="Z82" s="227"/>
      <c r="AA82" s="224"/>
      <c r="AB82" s="224"/>
      <c r="AC82" s="224"/>
      <c r="AD82" s="224"/>
      <c r="AE82" s="224"/>
      <c r="AF82" s="224"/>
      <c r="AG82" s="224"/>
      <c r="AH82" s="224"/>
      <c r="AI82" s="224"/>
      <c r="AJ82" s="224"/>
      <c r="AK82" s="224"/>
      <c r="AL82" s="224"/>
      <c r="AM82" s="225"/>
      <c r="AN82" s="227"/>
      <c r="AO82" s="225"/>
      <c r="AP82" s="226"/>
    </row>
    <row r="83" ht="12.75" customHeight="1">
      <c r="A83" s="230"/>
      <c r="B83" s="221"/>
      <c r="C83" s="253" t="str">
        <f>HYPERLINK("file:///D:\DALBARRACIN\AppData\Local\Microsoft\Windows\Temporary%20Internet%20Files\Content.IE5\AppData\Local\Microsoft\Windows\Temporary%20Internet%20Files\mosorio.UGPPMAR\Downloads\OTROS\Circular%20externa%20007%20de%201996.doc","C EXT.007")</f>
        <v>C EXT.007</v>
      </c>
      <c r="D83" s="222">
        <v>1996.0</v>
      </c>
      <c r="E83" s="230"/>
      <c r="F83" s="224"/>
      <c r="G83" s="224"/>
      <c r="H83" s="224"/>
      <c r="I83" s="224"/>
      <c r="J83" s="224"/>
      <c r="K83" s="224"/>
      <c r="L83" s="224"/>
      <c r="M83" s="224"/>
      <c r="N83" s="224"/>
      <c r="O83" s="224"/>
      <c r="P83" s="224"/>
      <c r="Q83" s="224"/>
      <c r="R83" s="224"/>
      <c r="S83" s="224"/>
      <c r="T83" s="224"/>
      <c r="U83" s="224"/>
      <c r="V83" s="224"/>
      <c r="W83" s="224"/>
      <c r="X83" s="225"/>
      <c r="Y83" s="226"/>
      <c r="Z83" s="250">
        <v>11.0</v>
      </c>
      <c r="AA83" s="249">
        <v>11.0</v>
      </c>
      <c r="AB83" s="249">
        <v>11.0</v>
      </c>
      <c r="AC83" s="224"/>
      <c r="AD83" s="224"/>
      <c r="AE83" s="224"/>
      <c r="AF83" s="224"/>
      <c r="AG83" s="224"/>
      <c r="AH83" s="224"/>
      <c r="AI83" s="224"/>
      <c r="AJ83" s="224"/>
      <c r="AK83" s="224"/>
      <c r="AL83" s="224"/>
      <c r="AM83" s="225"/>
      <c r="AN83" s="227"/>
      <c r="AO83" s="225"/>
      <c r="AP83" s="226"/>
    </row>
    <row r="84" ht="15.0" customHeight="1">
      <c r="A84" s="230"/>
      <c r="B84" s="243">
        <f>HYPERLINK("file:///D:\DALBARRACIN\AppData\Local\Microsoft\Windows\Temporary%20Internet%20Files\Content.IE5\AppData\Local\Microsoft\Windows\Temporary%20Internet%20Files\mosorio.UGPPMAR\Downloads\DECRETOS\DECRETO%20898%20DE%201996%20Yerro%20Tipográfico.docx",898)</f>
        <v>898</v>
      </c>
      <c r="C84" s="221"/>
      <c r="D84" s="222">
        <v>1996.0</v>
      </c>
      <c r="E84" s="230"/>
      <c r="F84" s="224"/>
      <c r="G84" s="224"/>
      <c r="H84" s="224"/>
      <c r="I84" s="224"/>
      <c r="J84" s="224"/>
      <c r="K84" s="224"/>
      <c r="L84" s="224"/>
      <c r="M84" s="224"/>
      <c r="N84" s="224"/>
      <c r="O84" s="224"/>
      <c r="P84" s="224"/>
      <c r="Q84" s="224"/>
      <c r="R84" s="224"/>
      <c r="S84" s="249">
        <v>1.0</v>
      </c>
      <c r="T84" s="249">
        <v>1.0</v>
      </c>
      <c r="U84" s="224"/>
      <c r="V84" s="224"/>
      <c r="W84" s="224"/>
      <c r="X84" s="225"/>
      <c r="Y84" s="226"/>
      <c r="Z84" s="227"/>
      <c r="AA84" s="224"/>
      <c r="AB84" s="224"/>
      <c r="AC84" s="224"/>
      <c r="AD84" s="224"/>
      <c r="AE84" s="224"/>
      <c r="AF84" s="224"/>
      <c r="AG84" s="224"/>
      <c r="AH84" s="224"/>
      <c r="AI84" s="224"/>
      <c r="AJ84" s="249">
        <v>1.0</v>
      </c>
      <c r="AK84" s="249">
        <v>1.0</v>
      </c>
      <c r="AL84" s="249">
        <v>1.0</v>
      </c>
      <c r="AM84" s="225"/>
      <c r="AN84" s="227"/>
      <c r="AO84" s="225"/>
      <c r="AP84" s="226"/>
    </row>
    <row r="85" ht="15.0" customHeight="1">
      <c r="A85" s="220">
        <f>HYPERLINK("file:///D:\DALBARRACIN\AppData\Local\Microsoft\Windows\Temporary%20Internet%20Files\Content.IE5\AppData\Local\Microsoft\Windows\Temporary%20Internet%20Files\mosorio.UGPPMAR\Downloads\LEYES\LEY%20332%20DE%201996%20modifica%20la%20Ley%204%20de%201992.docx",332)</f>
        <v>332</v>
      </c>
      <c r="B85" s="221"/>
      <c r="C85" s="221"/>
      <c r="D85" s="222">
        <v>1996.0</v>
      </c>
      <c r="E85" s="230"/>
      <c r="F85" s="224"/>
      <c r="G85" s="224"/>
      <c r="H85" s="224"/>
      <c r="I85" s="224"/>
      <c r="J85" s="224"/>
      <c r="K85" s="224"/>
      <c r="L85" s="224"/>
      <c r="M85" s="224"/>
      <c r="N85" s="224"/>
      <c r="O85" s="224"/>
      <c r="P85" s="224"/>
      <c r="Q85" s="224"/>
      <c r="R85" s="224"/>
      <c r="S85" s="224"/>
      <c r="T85" s="224"/>
      <c r="U85" s="224"/>
      <c r="V85" s="224"/>
      <c r="W85" s="224"/>
      <c r="X85" s="225"/>
      <c r="Y85" s="226"/>
      <c r="Z85" s="227"/>
      <c r="AA85" s="224"/>
      <c r="AB85" s="224"/>
      <c r="AC85" s="224"/>
      <c r="AD85" s="224"/>
      <c r="AE85" s="224"/>
      <c r="AF85" s="224"/>
      <c r="AG85" s="224"/>
      <c r="AH85" s="249">
        <v>1.0</v>
      </c>
      <c r="AI85" s="224"/>
      <c r="AJ85" s="224"/>
      <c r="AK85" s="224"/>
      <c r="AL85" s="224"/>
      <c r="AM85" s="225"/>
      <c r="AN85" s="227"/>
      <c r="AO85" s="225"/>
      <c r="AP85" s="226"/>
    </row>
    <row r="86" ht="15.0" customHeight="1">
      <c r="A86" s="228">
        <v>476.0</v>
      </c>
      <c r="B86" s="221"/>
      <c r="C86" s="221"/>
      <c r="D86" s="222">
        <v>1998.0</v>
      </c>
      <c r="E86" s="230"/>
      <c r="F86" s="224"/>
      <c r="G86" s="224"/>
      <c r="H86" s="224"/>
      <c r="I86" s="224"/>
      <c r="J86" s="224"/>
      <c r="K86" s="224"/>
      <c r="L86" s="224"/>
      <c r="M86" s="224"/>
      <c r="N86" s="224"/>
      <c r="O86" s="224"/>
      <c r="P86" s="224"/>
      <c r="Q86" s="224"/>
      <c r="R86" s="224"/>
      <c r="S86" s="224"/>
      <c r="T86" s="224"/>
      <c r="U86" s="224"/>
      <c r="V86" s="224"/>
      <c r="W86" s="224"/>
      <c r="X86" s="225"/>
      <c r="Y86" s="226"/>
      <c r="Z86" s="227"/>
      <c r="AA86" s="224"/>
      <c r="AB86" s="224"/>
      <c r="AC86" s="224"/>
      <c r="AD86" s="224"/>
      <c r="AE86" s="224"/>
      <c r="AF86" s="224"/>
      <c r="AG86" s="224"/>
      <c r="AH86" s="249">
        <v>1.0</v>
      </c>
      <c r="AI86" s="224"/>
      <c r="AJ86" s="224"/>
      <c r="AK86" s="224"/>
      <c r="AL86" s="224"/>
      <c r="AM86" s="225"/>
      <c r="AN86" s="227"/>
      <c r="AO86" s="225"/>
      <c r="AP86" s="226"/>
    </row>
    <row r="87" ht="15.0" customHeight="1">
      <c r="A87" s="230"/>
      <c r="B87" s="221"/>
      <c r="C87" s="237" t="s">
        <v>2660</v>
      </c>
      <c r="D87" s="222">
        <v>1999.0</v>
      </c>
      <c r="E87" s="223" t="s">
        <v>147</v>
      </c>
      <c r="F87" s="224"/>
      <c r="G87" s="224"/>
      <c r="H87" s="224"/>
      <c r="I87" s="224"/>
      <c r="J87" s="224"/>
      <c r="K87" s="224"/>
      <c r="L87" s="224"/>
      <c r="M87" s="224"/>
      <c r="N87" s="224"/>
      <c r="O87" s="224"/>
      <c r="P87" s="224"/>
      <c r="Q87" s="224"/>
      <c r="R87" s="224"/>
      <c r="S87" s="224"/>
      <c r="T87" s="224"/>
      <c r="U87" s="224"/>
      <c r="V87" s="224"/>
      <c r="W87" s="224"/>
      <c r="X87" s="225"/>
      <c r="Y87" s="226"/>
      <c r="Z87" s="227"/>
      <c r="AA87" s="224"/>
      <c r="AB87" s="224"/>
      <c r="AC87" s="224"/>
      <c r="AD87" s="224"/>
      <c r="AE87" s="224"/>
      <c r="AF87" s="224"/>
      <c r="AG87" s="224"/>
      <c r="AH87" s="224"/>
      <c r="AI87" s="224"/>
      <c r="AJ87" s="224"/>
      <c r="AK87" s="224"/>
      <c r="AL87" s="224"/>
      <c r="AM87" s="225"/>
      <c r="AN87" s="227"/>
      <c r="AO87" s="225"/>
      <c r="AP87" s="226"/>
    </row>
    <row r="88" ht="15.0" customHeight="1">
      <c r="A88" s="230"/>
      <c r="B88" s="237">
        <v>664.0</v>
      </c>
      <c r="C88" s="221"/>
      <c r="D88" s="222">
        <v>1999.0</v>
      </c>
      <c r="E88" s="230"/>
      <c r="F88" s="224"/>
      <c r="G88" s="224"/>
      <c r="H88" s="224"/>
      <c r="I88" s="224"/>
      <c r="J88" s="224"/>
      <c r="K88" s="224"/>
      <c r="L88" s="224"/>
      <c r="M88" s="224"/>
      <c r="N88" s="224"/>
      <c r="O88" s="224"/>
      <c r="P88" s="224"/>
      <c r="Q88" s="224"/>
      <c r="R88" s="224"/>
      <c r="S88" s="224"/>
      <c r="T88" s="224"/>
      <c r="U88" s="224"/>
      <c r="V88" s="224"/>
      <c r="W88" s="224"/>
      <c r="X88" s="225"/>
      <c r="Y88" s="226"/>
      <c r="Z88" s="227"/>
      <c r="AA88" s="224"/>
      <c r="AB88" s="224"/>
      <c r="AC88" s="224"/>
      <c r="AD88" s="224"/>
      <c r="AE88" s="224"/>
      <c r="AF88" s="224"/>
      <c r="AG88" s="224"/>
      <c r="AH88" s="249">
        <v>1.2</v>
      </c>
      <c r="AI88" s="224"/>
      <c r="AJ88" s="224"/>
      <c r="AK88" s="224"/>
      <c r="AL88" s="224"/>
      <c r="AM88" s="225"/>
      <c r="AN88" s="227"/>
      <c r="AO88" s="225"/>
      <c r="AP88" s="226"/>
    </row>
    <row r="89" ht="15.0" customHeight="1">
      <c r="A89" s="230"/>
      <c r="B89" s="237">
        <v>1404.0</v>
      </c>
      <c r="C89" s="221"/>
      <c r="D89" s="222">
        <v>1999.0</v>
      </c>
      <c r="E89" s="230"/>
      <c r="F89" s="224"/>
      <c r="G89" s="224"/>
      <c r="H89" s="224"/>
      <c r="I89" s="224"/>
      <c r="J89" s="224"/>
      <c r="K89" s="224"/>
      <c r="L89" s="224"/>
      <c r="M89" s="224"/>
      <c r="N89" s="224"/>
      <c r="O89" s="224"/>
      <c r="P89" s="224"/>
      <c r="Q89" s="224"/>
      <c r="R89" s="224"/>
      <c r="S89" s="224"/>
      <c r="T89" s="224"/>
      <c r="U89" s="224"/>
      <c r="V89" s="224"/>
      <c r="W89" s="224"/>
      <c r="X89" s="225"/>
      <c r="Y89" s="226"/>
      <c r="Z89" s="227"/>
      <c r="AA89" s="224"/>
      <c r="AB89" s="224"/>
      <c r="AC89" s="224"/>
      <c r="AD89" s="224"/>
      <c r="AE89" s="224"/>
      <c r="AF89" s="224"/>
      <c r="AG89" s="224"/>
      <c r="AH89" s="224"/>
      <c r="AI89" s="224"/>
      <c r="AJ89" s="224"/>
      <c r="AK89" s="224"/>
      <c r="AL89" s="224"/>
      <c r="AM89" s="225"/>
      <c r="AN89" s="227"/>
      <c r="AO89" s="236">
        <v>4.5</v>
      </c>
      <c r="AP89" s="226"/>
    </row>
    <row r="90" ht="15.0" customHeight="1">
      <c r="A90" s="230"/>
      <c r="B90" s="237">
        <v>2527.0</v>
      </c>
      <c r="C90" s="221"/>
      <c r="D90" s="222">
        <v>2000.0</v>
      </c>
      <c r="E90" s="230"/>
      <c r="F90" s="224"/>
      <c r="G90" s="224"/>
      <c r="H90" s="224"/>
      <c r="I90" s="224"/>
      <c r="J90" s="224"/>
      <c r="K90" s="224"/>
      <c r="L90" s="224"/>
      <c r="M90" s="224"/>
      <c r="N90" s="224"/>
      <c r="O90" s="224"/>
      <c r="P90" s="224"/>
      <c r="Q90" s="224"/>
      <c r="R90" s="224"/>
      <c r="S90" s="224"/>
      <c r="T90" s="224"/>
      <c r="U90" s="224"/>
      <c r="V90" s="224"/>
      <c r="W90" s="224"/>
      <c r="X90" s="225"/>
      <c r="Y90" s="226"/>
      <c r="Z90" s="250">
        <v>1.0</v>
      </c>
      <c r="AA90" s="249">
        <v>1.0</v>
      </c>
      <c r="AB90" s="249">
        <v>1.0</v>
      </c>
      <c r="AC90" s="224"/>
      <c r="AD90" s="224"/>
      <c r="AE90" s="224"/>
      <c r="AF90" s="224"/>
      <c r="AG90" s="224"/>
      <c r="AH90" s="224"/>
      <c r="AI90" s="224"/>
      <c r="AJ90" s="224"/>
      <c r="AK90" s="224"/>
      <c r="AL90" s="224"/>
      <c r="AM90" s="225"/>
      <c r="AN90" s="227"/>
      <c r="AO90" s="225"/>
      <c r="AP90" s="226"/>
    </row>
    <row r="91" ht="15.0" customHeight="1">
      <c r="A91" s="228">
        <v>700.0</v>
      </c>
      <c r="B91" s="237"/>
      <c r="C91" s="221"/>
      <c r="D91" s="222">
        <v>2001.0</v>
      </c>
      <c r="E91" s="230"/>
      <c r="F91" s="224"/>
      <c r="G91" s="224"/>
      <c r="H91" s="224"/>
      <c r="I91" s="224"/>
      <c r="J91" s="224"/>
      <c r="K91" s="224"/>
      <c r="L91" s="224"/>
      <c r="M91" s="224"/>
      <c r="N91" s="224"/>
      <c r="O91" s="224"/>
      <c r="P91" s="224"/>
      <c r="Q91" s="224"/>
      <c r="R91" s="224"/>
      <c r="S91" s="224"/>
      <c r="T91" s="224"/>
      <c r="U91" s="224"/>
      <c r="V91" s="224"/>
      <c r="W91" s="224"/>
      <c r="X91" s="225"/>
      <c r="Y91" s="226"/>
      <c r="Z91" s="250"/>
      <c r="AA91" s="249"/>
      <c r="AB91" s="249"/>
      <c r="AC91" s="224"/>
      <c r="AD91" s="224"/>
      <c r="AE91" s="224"/>
      <c r="AF91" s="224"/>
      <c r="AG91" s="224"/>
      <c r="AH91" s="224"/>
      <c r="AI91" s="224"/>
      <c r="AJ91" s="224"/>
      <c r="AK91" s="224"/>
      <c r="AL91" s="224"/>
      <c r="AM91" s="225"/>
      <c r="AN91" s="227"/>
      <c r="AO91" s="225"/>
      <c r="AP91" s="251" t="s">
        <v>2661</v>
      </c>
    </row>
    <row r="92" ht="15.0" customHeight="1">
      <c r="A92" s="220">
        <f>HYPERLINK("file:///D:\DALBARRACIN\AppData\Local\Microsoft\Windows\Temporary%20Internet%20Files\Content.IE5\AppData\Local\Microsoft\Windows\Temporary%20Internet%20Files\mosorio.UGPPMAR\Downloads\LEYES\LEY%20717%20DE%202001.docx",717)</f>
        <v>717</v>
      </c>
      <c r="B92" s="237"/>
      <c r="C92" s="221"/>
      <c r="D92" s="222">
        <v>2001.0</v>
      </c>
      <c r="E92" s="230"/>
      <c r="F92" s="224"/>
      <c r="G92" s="224"/>
      <c r="H92" s="224"/>
      <c r="I92" s="224"/>
      <c r="J92" s="224"/>
      <c r="K92" s="224"/>
      <c r="L92" s="224"/>
      <c r="M92" s="224"/>
      <c r="N92" s="224"/>
      <c r="O92" s="224"/>
      <c r="P92" s="224"/>
      <c r="Q92" s="224"/>
      <c r="R92" s="224"/>
      <c r="S92" s="224"/>
      <c r="T92" s="224"/>
      <c r="U92" s="224"/>
      <c r="V92" s="224"/>
      <c r="W92" s="224"/>
      <c r="X92" s="225"/>
      <c r="Y92" s="226"/>
      <c r="Z92" s="227"/>
      <c r="AA92" s="224"/>
      <c r="AB92" s="224"/>
      <c r="AC92" s="224"/>
      <c r="AD92" s="224"/>
      <c r="AE92" s="224"/>
      <c r="AF92" s="224"/>
      <c r="AG92" s="232">
        <v>1.0</v>
      </c>
      <c r="AH92" s="224"/>
      <c r="AI92" s="224"/>
      <c r="AJ92" s="224"/>
      <c r="AK92" s="224"/>
      <c r="AL92" s="224"/>
      <c r="AM92" s="225"/>
      <c r="AN92" s="227"/>
      <c r="AO92" s="225"/>
      <c r="AP92" s="226"/>
    </row>
    <row r="93" ht="15.0" customHeight="1">
      <c r="A93" s="230"/>
      <c r="B93" s="243">
        <f>HYPERLINK("file:///D:\DALBARRACIN\AppData\Local\Microsoft\Windows\Temporary%20Internet%20Files\Content.IE5\AppData\Local\Microsoft\Windows\Temporary%20Internet%20Files\mosorio.UGPPMAR\Downloads\DECRETOS\DECRETO%202463%20DE%202001.docx",2463)</f>
        <v>2463</v>
      </c>
      <c r="C93" s="221"/>
      <c r="D93" s="222">
        <v>2001.0</v>
      </c>
      <c r="E93" s="230"/>
      <c r="F93" s="224"/>
      <c r="G93" s="224"/>
      <c r="H93" s="224"/>
      <c r="I93" s="224"/>
      <c r="J93" s="224"/>
      <c r="K93" s="224"/>
      <c r="L93" s="224"/>
      <c r="M93" s="224"/>
      <c r="N93" s="224"/>
      <c r="O93" s="224"/>
      <c r="P93" s="224"/>
      <c r="Q93" s="224"/>
      <c r="R93" s="224"/>
      <c r="S93" s="224"/>
      <c r="T93" s="224"/>
      <c r="U93" s="224"/>
      <c r="V93" s="224"/>
      <c r="W93" s="224"/>
      <c r="X93" s="225"/>
      <c r="Y93" s="226"/>
      <c r="Z93" s="227"/>
      <c r="AA93" s="224"/>
      <c r="AB93" s="224"/>
      <c r="AC93" s="224"/>
      <c r="AD93" s="224"/>
      <c r="AE93" s="224"/>
      <c r="AF93" s="249" t="s">
        <v>2662</v>
      </c>
      <c r="AG93" s="224"/>
      <c r="AH93" s="224"/>
      <c r="AI93" s="224"/>
      <c r="AJ93" s="224"/>
      <c r="AK93" s="224"/>
      <c r="AL93" s="224"/>
      <c r="AM93" s="225"/>
      <c r="AN93" s="227"/>
      <c r="AO93" s="225"/>
      <c r="AP93" s="226"/>
    </row>
    <row r="94" ht="15.0" customHeight="1">
      <c r="A94" s="230"/>
      <c r="B94" s="237">
        <v>1730.0</v>
      </c>
      <c r="C94" s="221"/>
      <c r="D94" s="222">
        <v>2001.0</v>
      </c>
      <c r="E94" s="230"/>
      <c r="F94" s="224"/>
      <c r="G94" s="224"/>
      <c r="H94" s="224"/>
      <c r="I94" s="224"/>
      <c r="J94" s="224"/>
      <c r="K94" s="224"/>
      <c r="L94" s="224"/>
      <c r="M94" s="224"/>
      <c r="N94" s="224"/>
      <c r="O94" s="224"/>
      <c r="P94" s="224"/>
      <c r="Q94" s="224"/>
      <c r="R94" s="224"/>
      <c r="S94" s="224"/>
      <c r="T94" s="224"/>
      <c r="U94" s="224"/>
      <c r="V94" s="224"/>
      <c r="W94" s="224"/>
      <c r="X94" s="225"/>
      <c r="Y94" s="226"/>
      <c r="Z94" s="227"/>
      <c r="AA94" s="224"/>
      <c r="AB94" s="224"/>
      <c r="AC94" s="224"/>
      <c r="AD94" s="224"/>
      <c r="AE94" s="224"/>
      <c r="AF94" s="224"/>
      <c r="AG94" s="224"/>
      <c r="AH94" s="224"/>
      <c r="AI94" s="224"/>
      <c r="AJ94" s="224"/>
      <c r="AK94" s="224"/>
      <c r="AL94" s="224"/>
      <c r="AM94" s="235">
        <v>1.2</v>
      </c>
      <c r="AN94" s="227"/>
      <c r="AO94" s="225"/>
      <c r="AP94" s="226"/>
    </row>
    <row r="95" ht="15.0" customHeight="1">
      <c r="A95" s="230"/>
      <c r="B95" s="237">
        <v>13.0</v>
      </c>
      <c r="C95" s="221"/>
      <c r="D95" s="222">
        <v>2001.0</v>
      </c>
      <c r="E95" s="230"/>
      <c r="F95" s="224"/>
      <c r="G95" s="224"/>
      <c r="H95" s="224"/>
      <c r="I95" s="224"/>
      <c r="J95" s="224"/>
      <c r="K95" s="224"/>
      <c r="L95" s="224"/>
      <c r="M95" s="224"/>
      <c r="N95" s="224"/>
      <c r="O95" s="224"/>
      <c r="P95" s="224"/>
      <c r="Q95" s="224"/>
      <c r="R95" s="224"/>
      <c r="S95" s="224"/>
      <c r="T95" s="224"/>
      <c r="U95" s="224"/>
      <c r="V95" s="224"/>
      <c r="W95" s="224"/>
      <c r="X95" s="225"/>
      <c r="Y95" s="226"/>
      <c r="Z95" s="227"/>
      <c r="AA95" s="224"/>
      <c r="AB95" s="224"/>
      <c r="AC95" s="224"/>
      <c r="AD95" s="224"/>
      <c r="AE95" s="224"/>
      <c r="AF95" s="224"/>
      <c r="AG95" s="224"/>
      <c r="AH95" s="224"/>
      <c r="AI95" s="224"/>
      <c r="AJ95" s="224"/>
      <c r="AK95" s="224"/>
      <c r="AL95" s="224"/>
      <c r="AM95" s="225"/>
      <c r="AN95" s="227"/>
      <c r="AO95" s="235">
        <v>1.0</v>
      </c>
      <c r="AP95" s="226"/>
    </row>
    <row r="96" ht="15.0" customHeight="1">
      <c r="A96" s="220">
        <f>HYPERLINK("file:///D:\DALBARRACIN\AppData\Local\Microsoft\Windows\Temporary%20Internet%20Files\Content.IE5\AppData\Local\Microsoft\Windows\Temporary%20Internet%20Files\mosorio.UGPPMAR\Downloads\LEYES\LEY%20734%20DE%202002.docx",734)</f>
        <v>734</v>
      </c>
      <c r="B96" s="221"/>
      <c r="C96" s="221"/>
      <c r="D96" s="222">
        <v>2002.0</v>
      </c>
      <c r="E96" s="223" t="s">
        <v>2663</v>
      </c>
      <c r="F96" s="224"/>
      <c r="G96" s="224"/>
      <c r="H96" s="224"/>
      <c r="I96" s="224"/>
      <c r="J96" s="224"/>
      <c r="K96" s="224"/>
      <c r="L96" s="224"/>
      <c r="M96" s="224"/>
      <c r="N96" s="224"/>
      <c r="O96" s="224"/>
      <c r="P96" s="224"/>
      <c r="Q96" s="224"/>
      <c r="R96" s="224"/>
      <c r="S96" s="224"/>
      <c r="T96" s="224"/>
      <c r="U96" s="224"/>
      <c r="V96" s="224"/>
      <c r="W96" s="224"/>
      <c r="X96" s="225"/>
      <c r="Y96" s="226"/>
      <c r="Z96" s="227"/>
      <c r="AA96" s="224"/>
      <c r="AB96" s="224"/>
      <c r="AC96" s="224"/>
      <c r="AD96" s="224"/>
      <c r="AE96" s="224"/>
      <c r="AF96" s="224"/>
      <c r="AG96" s="224"/>
      <c r="AH96" s="224"/>
      <c r="AI96" s="224"/>
      <c r="AJ96" s="224"/>
      <c r="AK96" s="224"/>
      <c r="AL96" s="224"/>
      <c r="AM96" s="225"/>
      <c r="AN96" s="227"/>
      <c r="AO96" s="225"/>
      <c r="AP96" s="226"/>
    </row>
    <row r="97" ht="15.0" customHeight="1">
      <c r="A97" s="228"/>
      <c r="B97" s="237">
        <v>2751.0</v>
      </c>
      <c r="C97" s="221"/>
      <c r="D97" s="222">
        <v>2002.0</v>
      </c>
      <c r="E97" s="223" t="s">
        <v>2664</v>
      </c>
      <c r="F97" s="224"/>
      <c r="G97" s="224"/>
      <c r="H97" s="224"/>
      <c r="I97" s="224"/>
      <c r="J97" s="224"/>
      <c r="K97" s="224"/>
      <c r="L97" s="224"/>
      <c r="M97" s="224"/>
      <c r="N97" s="224"/>
      <c r="O97" s="224"/>
      <c r="P97" s="224"/>
      <c r="Q97" s="224"/>
      <c r="R97" s="224"/>
      <c r="S97" s="224"/>
      <c r="T97" s="224"/>
      <c r="U97" s="224"/>
      <c r="V97" s="224"/>
      <c r="W97" s="224"/>
      <c r="X97" s="225"/>
      <c r="Y97" s="226"/>
      <c r="Z97" s="227"/>
      <c r="AA97" s="224"/>
      <c r="AB97" s="224"/>
      <c r="AC97" s="224"/>
      <c r="AD97" s="224"/>
      <c r="AE97" s="224"/>
      <c r="AF97" s="224"/>
      <c r="AG97" s="224"/>
      <c r="AH97" s="224"/>
      <c r="AI97" s="224"/>
      <c r="AJ97" s="224"/>
      <c r="AK97" s="224"/>
      <c r="AL97" s="224"/>
      <c r="AM97" s="225"/>
      <c r="AN97" s="227"/>
      <c r="AO97" s="225"/>
      <c r="AP97" s="251" t="s">
        <v>2665</v>
      </c>
    </row>
    <row r="98" ht="15.0" customHeight="1">
      <c r="A98" s="220">
        <f>HYPERLINK("file:///D:\DALBARRACIN\AppData\Local\Microsoft\Windows\Temporary%20Internet%20Files\Content.IE5\AppData\Local\Microsoft\Windows\Temporary%20Internet%20Files\mosorio.UGPPMAR\Downloads\LEYES\LEY%20797%202003.rtf",797)</f>
        <v>797</v>
      </c>
      <c r="B98" s="221"/>
      <c r="C98" s="221"/>
      <c r="D98" s="222">
        <v>2003.0</v>
      </c>
      <c r="E98" s="230"/>
      <c r="F98" s="254" t="s">
        <v>2666</v>
      </c>
      <c r="G98" s="224"/>
      <c r="H98" s="224"/>
      <c r="I98" s="224"/>
      <c r="J98" s="224"/>
      <c r="K98" s="224"/>
      <c r="L98" s="224"/>
      <c r="M98" s="224"/>
      <c r="N98" s="224"/>
      <c r="O98" s="224"/>
      <c r="P98" s="224"/>
      <c r="Q98" s="224"/>
      <c r="R98" s="224"/>
      <c r="S98" s="224"/>
      <c r="T98" s="224"/>
      <c r="U98" s="224"/>
      <c r="V98" s="224"/>
      <c r="W98" s="224"/>
      <c r="X98" s="225"/>
      <c r="Y98" s="226"/>
      <c r="Z98" s="227"/>
      <c r="AA98" s="224"/>
      <c r="AB98" s="224"/>
      <c r="AC98" s="249" t="s">
        <v>2667</v>
      </c>
      <c r="AD98" s="249">
        <v>9.0</v>
      </c>
      <c r="AE98" s="249">
        <v>9.0</v>
      </c>
      <c r="AF98" s="249">
        <v>11.0</v>
      </c>
      <c r="AG98" s="249" t="s">
        <v>2668</v>
      </c>
      <c r="AH98" s="224"/>
      <c r="AI98" s="224"/>
      <c r="AJ98" s="224"/>
      <c r="AK98" s="224"/>
      <c r="AL98" s="224"/>
      <c r="AM98" s="225"/>
      <c r="AN98" s="227"/>
      <c r="AO98" s="225"/>
      <c r="AP98" s="226"/>
    </row>
    <row r="99" ht="15.0" customHeight="1">
      <c r="A99" s="220">
        <f>HYPERLINK("file:///D:\DALBARRACIN\AppData\Local\Microsoft\Windows\Temporary%20Internet%20Files\Content.IE5\AppData\Local\Microsoft\Windows\Temporary%20Internet%20Files\mosorio.UGPPMAR\Downloads\LEYES\LEY%20860%20DE%202003%20MODIFICO%20LA%20LEY%20100%20DE%201993.docx",860)</f>
        <v>860</v>
      </c>
      <c r="B99" s="221"/>
      <c r="C99" s="221"/>
      <c r="D99" s="222">
        <v>2003.0</v>
      </c>
      <c r="E99" s="230"/>
      <c r="F99" s="224"/>
      <c r="G99" s="224"/>
      <c r="H99" s="224"/>
      <c r="I99" s="224"/>
      <c r="J99" s="224"/>
      <c r="K99" s="224"/>
      <c r="L99" s="224"/>
      <c r="M99" s="224"/>
      <c r="N99" s="224"/>
      <c r="O99" s="224"/>
      <c r="P99" s="224"/>
      <c r="Q99" s="224"/>
      <c r="R99" s="224"/>
      <c r="S99" s="232">
        <v>2.3</v>
      </c>
      <c r="T99" s="224"/>
      <c r="U99" s="224"/>
      <c r="V99" s="224"/>
      <c r="W99" s="224"/>
      <c r="X99" s="225"/>
      <c r="Y99" s="226"/>
      <c r="Z99" s="227"/>
      <c r="AA99" s="224"/>
      <c r="AB99" s="224"/>
      <c r="AC99" s="224"/>
      <c r="AD99" s="224"/>
      <c r="AE99" s="224"/>
      <c r="AF99" s="249">
        <v>1.0</v>
      </c>
      <c r="AG99" s="224"/>
      <c r="AH99" s="224"/>
      <c r="AI99" s="224"/>
      <c r="AJ99" s="224"/>
      <c r="AK99" s="232">
        <v>2.3</v>
      </c>
      <c r="AL99" s="224"/>
      <c r="AM99" s="225"/>
      <c r="AN99" s="227"/>
      <c r="AO99" s="225"/>
      <c r="AP99" s="226"/>
    </row>
    <row r="100" ht="15.0" customHeight="1">
      <c r="A100" s="230"/>
      <c r="B100" s="237">
        <v>2091.0</v>
      </c>
      <c r="C100" s="221"/>
      <c r="D100" s="222">
        <v>2003.0</v>
      </c>
      <c r="E100" s="230"/>
      <c r="F100" s="224"/>
      <c r="G100" s="224"/>
      <c r="H100" s="224"/>
      <c r="I100" s="224"/>
      <c r="J100" s="224"/>
      <c r="K100" s="224"/>
      <c r="L100" s="224"/>
      <c r="M100" s="224"/>
      <c r="N100" s="224"/>
      <c r="O100" s="224"/>
      <c r="P100" s="224"/>
      <c r="Q100" s="224"/>
      <c r="R100" s="224"/>
      <c r="S100" s="231" t="s">
        <v>2669</v>
      </c>
      <c r="T100" s="224"/>
      <c r="U100" s="224"/>
      <c r="V100" s="224"/>
      <c r="W100" s="224"/>
      <c r="X100" s="225"/>
      <c r="Y100" s="226"/>
      <c r="Z100" s="227"/>
      <c r="AA100" s="224"/>
      <c r="AB100" s="224"/>
      <c r="AC100" s="224"/>
      <c r="AD100" s="224"/>
      <c r="AE100" s="224"/>
      <c r="AF100" s="224"/>
      <c r="AG100" s="224"/>
      <c r="AH100" s="224"/>
      <c r="AI100" s="224"/>
      <c r="AJ100" s="224"/>
      <c r="AK100" s="224"/>
      <c r="AL100" s="224"/>
      <c r="AM100" s="225"/>
      <c r="AN100" s="227"/>
      <c r="AO100" s="225"/>
      <c r="AP100" s="226"/>
    </row>
    <row r="101" ht="15.0" customHeight="1">
      <c r="A101" s="230"/>
      <c r="B101" s="237">
        <v>2090.0</v>
      </c>
      <c r="C101" s="221"/>
      <c r="D101" s="222">
        <v>2003.0</v>
      </c>
      <c r="E101" s="230"/>
      <c r="F101" s="224"/>
      <c r="G101" s="224"/>
      <c r="H101" s="224"/>
      <c r="I101" s="224"/>
      <c r="J101" s="224"/>
      <c r="K101" s="224"/>
      <c r="L101" s="224"/>
      <c r="M101" s="224"/>
      <c r="N101" s="224"/>
      <c r="O101" s="224"/>
      <c r="P101" s="224"/>
      <c r="Q101" s="224"/>
      <c r="R101" s="224"/>
      <c r="S101" s="224"/>
      <c r="T101" s="224"/>
      <c r="U101" s="232" t="s">
        <v>2659</v>
      </c>
      <c r="V101" s="232" t="s">
        <v>2659</v>
      </c>
      <c r="W101" s="224"/>
      <c r="X101" s="225"/>
      <c r="Y101" s="226"/>
      <c r="Z101" s="227"/>
      <c r="AA101" s="224"/>
      <c r="AB101" s="224"/>
      <c r="AC101" s="224"/>
      <c r="AD101" s="224"/>
      <c r="AE101" s="224"/>
      <c r="AF101" s="224"/>
      <c r="AG101" s="224"/>
      <c r="AH101" s="224"/>
      <c r="AI101" s="232" t="s">
        <v>2659</v>
      </c>
      <c r="AJ101" s="232" t="s">
        <v>2659</v>
      </c>
      <c r="AK101" s="224"/>
      <c r="AL101" s="224"/>
      <c r="AM101" s="225"/>
      <c r="AN101" s="227"/>
      <c r="AO101" s="225"/>
      <c r="AP101" s="226"/>
    </row>
    <row r="102" ht="15.0" customHeight="1">
      <c r="A102" s="230"/>
      <c r="B102" s="243">
        <f>HYPERLINK("file:///D:\DALBARRACIN\AppData\Local\Microsoft\Windows\Temporary%20Internet%20Files\Content.IE5\AppData\Local\Microsoft\Windows\Temporary%20Internet%20Files\mosorio.UGPPMAR\Downloads\DECRETOS\DECRETO%203800%20DE%202003.docx",3800)</f>
        <v>3800</v>
      </c>
      <c r="C102" s="221"/>
      <c r="D102" s="222">
        <v>2003.0</v>
      </c>
      <c r="E102" s="230"/>
      <c r="F102" s="224"/>
      <c r="G102" s="224"/>
      <c r="H102" s="224"/>
      <c r="I102" s="224"/>
      <c r="J102" s="224"/>
      <c r="K102" s="224"/>
      <c r="L102" s="224"/>
      <c r="M102" s="224"/>
      <c r="N102" s="224"/>
      <c r="O102" s="224"/>
      <c r="P102" s="224"/>
      <c r="Q102" s="224"/>
      <c r="R102" s="224"/>
      <c r="S102" s="224"/>
      <c r="T102" s="224"/>
      <c r="U102" s="224"/>
      <c r="V102" s="224"/>
      <c r="W102" s="224"/>
      <c r="X102" s="225"/>
      <c r="Y102" s="226"/>
      <c r="Z102" s="250">
        <v>3.0</v>
      </c>
      <c r="AA102" s="249">
        <v>3.0</v>
      </c>
      <c r="AB102" s="249">
        <v>3.0</v>
      </c>
      <c r="AC102" s="224"/>
      <c r="AD102" s="224"/>
      <c r="AE102" s="224"/>
      <c r="AF102" s="224"/>
      <c r="AG102" s="224"/>
      <c r="AH102" s="224"/>
      <c r="AI102" s="224"/>
      <c r="AJ102" s="224"/>
      <c r="AK102" s="224"/>
      <c r="AL102" s="224"/>
      <c r="AM102" s="225"/>
      <c r="AN102" s="227"/>
      <c r="AO102" s="225"/>
      <c r="AP102" s="226"/>
    </row>
    <row r="103" ht="15.0" customHeight="1">
      <c r="A103" s="230"/>
      <c r="B103" s="221"/>
      <c r="C103" s="243" t="str">
        <f>HYPERLINK("file:///D:\DALBARRACIN\AppData\Local\Microsoft\Windows\Temporary%20Internet%20Files\Content.IE5\AppData\Local\Microsoft\Windows\Temporary%20Internet%20Files\mosorio.UGPPMAR\Downloads\SENTENCIAS\C-1056-03.rtf","C -1056")</f>
        <v>C -1056</v>
      </c>
      <c r="D103" s="222">
        <v>2003.0</v>
      </c>
      <c r="E103" s="230"/>
      <c r="F103" s="224"/>
      <c r="G103" s="224"/>
      <c r="H103" s="224"/>
      <c r="I103" s="224"/>
      <c r="J103" s="224"/>
      <c r="K103" s="224"/>
      <c r="L103" s="224"/>
      <c r="M103" s="224"/>
      <c r="N103" s="224"/>
      <c r="O103" s="224"/>
      <c r="P103" s="224"/>
      <c r="Q103" s="224"/>
      <c r="R103" s="224"/>
      <c r="S103" s="224"/>
      <c r="T103" s="224"/>
      <c r="U103" s="224"/>
      <c r="V103" s="224"/>
      <c r="W103" s="224"/>
      <c r="X103" s="225"/>
      <c r="Y103" s="226"/>
      <c r="Z103" s="227"/>
      <c r="AA103" s="224"/>
      <c r="AB103" s="224"/>
      <c r="AC103" s="224"/>
      <c r="AD103" s="224"/>
      <c r="AE103" s="224"/>
      <c r="AF103" s="249" t="s">
        <v>147</v>
      </c>
      <c r="AG103" s="224"/>
      <c r="AH103" s="224"/>
      <c r="AI103" s="224"/>
      <c r="AJ103" s="224"/>
      <c r="AK103" s="224"/>
      <c r="AL103" s="224"/>
      <c r="AM103" s="225"/>
      <c r="AN103" s="227"/>
      <c r="AO103" s="225"/>
      <c r="AP103" s="226"/>
    </row>
    <row r="104" ht="15.0" customHeight="1">
      <c r="A104" s="230"/>
      <c r="B104" s="221"/>
      <c r="C104" s="243" t="str">
        <f>HYPERLINK("file:///D:\DALBARRACIN\AppData\Local\Microsoft\Windows\Temporary%20Internet%20Files\Content.IE5\AppData\Local\Microsoft\Windows\Temporary%20Internet%20Files\mosorio.UGPPMAR\Downloads\SENTENCIAS\SENTENCIA%20C%201094%20DE%202003.docx","C-1094")</f>
        <v>C-1094</v>
      </c>
      <c r="D104" s="222">
        <v>2003.0</v>
      </c>
      <c r="E104" s="230"/>
      <c r="F104" s="224"/>
      <c r="G104" s="224"/>
      <c r="H104" s="224"/>
      <c r="I104" s="224"/>
      <c r="J104" s="224"/>
      <c r="K104" s="224"/>
      <c r="L104" s="224"/>
      <c r="M104" s="224"/>
      <c r="N104" s="224"/>
      <c r="O104" s="224"/>
      <c r="P104" s="224"/>
      <c r="Q104" s="224"/>
      <c r="R104" s="224"/>
      <c r="S104" s="224"/>
      <c r="T104" s="224"/>
      <c r="U104" s="224"/>
      <c r="V104" s="224"/>
      <c r="W104" s="224"/>
      <c r="X104" s="225"/>
      <c r="Y104" s="226"/>
      <c r="Z104" s="227"/>
      <c r="AA104" s="224"/>
      <c r="AB104" s="224"/>
      <c r="AC104" s="224"/>
      <c r="AD104" s="224"/>
      <c r="AE104" s="224"/>
      <c r="AF104" s="224"/>
      <c r="AG104" s="249" t="s">
        <v>147</v>
      </c>
      <c r="AH104" s="224"/>
      <c r="AI104" s="224"/>
      <c r="AJ104" s="224"/>
      <c r="AK104" s="224"/>
      <c r="AL104" s="224"/>
      <c r="AM104" s="225"/>
      <c r="AN104" s="227"/>
      <c r="AO104" s="225"/>
      <c r="AP104" s="226"/>
    </row>
    <row r="105" ht="15.0" customHeight="1">
      <c r="A105" s="230"/>
      <c r="B105" s="237">
        <v>4040.0</v>
      </c>
      <c r="C105" s="221"/>
      <c r="D105" s="222">
        <v>2004.0</v>
      </c>
      <c r="E105" s="230"/>
      <c r="F105" s="224"/>
      <c r="G105" s="224"/>
      <c r="H105" s="224"/>
      <c r="I105" s="224"/>
      <c r="J105" s="224"/>
      <c r="K105" s="224"/>
      <c r="L105" s="224"/>
      <c r="M105" s="224"/>
      <c r="N105" s="224"/>
      <c r="O105" s="224"/>
      <c r="P105" s="224"/>
      <c r="Q105" s="224"/>
      <c r="R105" s="224"/>
      <c r="S105" s="224"/>
      <c r="T105" s="224"/>
      <c r="U105" s="224"/>
      <c r="V105" s="224"/>
      <c r="W105" s="224"/>
      <c r="X105" s="225"/>
      <c r="Y105" s="226"/>
      <c r="Z105" s="227"/>
      <c r="AA105" s="224"/>
      <c r="AB105" s="224"/>
      <c r="AC105" s="224"/>
      <c r="AD105" s="224"/>
      <c r="AE105" s="224"/>
      <c r="AF105" s="224"/>
      <c r="AG105" s="224"/>
      <c r="AH105" s="232" t="s">
        <v>2670</v>
      </c>
      <c r="AI105" s="224"/>
      <c r="AJ105" s="224"/>
      <c r="AK105" s="224"/>
      <c r="AL105" s="224"/>
      <c r="AM105" s="225"/>
      <c r="AN105" s="227"/>
      <c r="AO105" s="225"/>
      <c r="AP105" s="226"/>
    </row>
    <row r="106" ht="15.0" customHeight="1">
      <c r="A106" s="230"/>
      <c r="B106" s="221"/>
      <c r="C106" s="243" t="str">
        <f>HYPERLINK("file:///D:\DALBARRACIN\AppData\Local\Microsoft\Windows\Temporary%20Internet%20Files\Content.IE5\AppData\Local\Microsoft\Windows\Temporary%20Internet%20Files\mosorio.UGPPMAR\Downloads\OTROS\ACTO%20LEGISLATIVO%2001%20DE%202005.docx","A.L. 001")</f>
        <v>A.L. 001</v>
      </c>
      <c r="D106" s="222">
        <v>2005.0</v>
      </c>
      <c r="E106" s="230"/>
      <c r="F106" s="224"/>
      <c r="G106" s="224"/>
      <c r="H106" s="224"/>
      <c r="I106" s="224"/>
      <c r="J106" s="224"/>
      <c r="K106" s="224"/>
      <c r="L106" s="224"/>
      <c r="M106" s="224"/>
      <c r="N106" s="224"/>
      <c r="O106" s="224"/>
      <c r="P106" s="224"/>
      <c r="Q106" s="224"/>
      <c r="R106" s="224"/>
      <c r="S106" s="224"/>
      <c r="T106" s="224"/>
      <c r="U106" s="224"/>
      <c r="V106" s="224"/>
      <c r="W106" s="232">
        <v>1.0</v>
      </c>
      <c r="X106" s="225"/>
      <c r="Y106" s="226"/>
      <c r="Z106" s="250">
        <v>1.0</v>
      </c>
      <c r="AA106" s="249">
        <v>1.0</v>
      </c>
      <c r="AB106" s="249">
        <v>1.0</v>
      </c>
      <c r="AC106" s="224"/>
      <c r="AD106" s="224"/>
      <c r="AE106" s="224"/>
      <c r="AF106" s="224"/>
      <c r="AG106" s="224"/>
      <c r="AH106" s="224"/>
      <c r="AI106" s="232">
        <v>1.0</v>
      </c>
      <c r="AJ106" s="224"/>
      <c r="AK106" s="224"/>
      <c r="AL106" s="224"/>
      <c r="AM106" s="225"/>
      <c r="AN106" s="227"/>
      <c r="AO106" s="225"/>
      <c r="AP106" s="226"/>
    </row>
    <row r="107" ht="15.0" customHeight="1">
      <c r="A107" s="228">
        <v>952.0</v>
      </c>
      <c r="B107" s="221"/>
      <c r="C107" s="237"/>
      <c r="D107" s="222">
        <v>2005.0</v>
      </c>
      <c r="E107" s="230"/>
      <c r="F107" s="224"/>
      <c r="G107" s="224"/>
      <c r="H107" s="224"/>
      <c r="I107" s="224"/>
      <c r="J107" s="224"/>
      <c r="K107" s="224"/>
      <c r="L107" s="224"/>
      <c r="M107" s="224"/>
      <c r="N107" s="224"/>
      <c r="O107" s="224"/>
      <c r="P107" s="224"/>
      <c r="Q107" s="224"/>
      <c r="R107" s="224"/>
      <c r="S107" s="224"/>
      <c r="T107" s="224"/>
      <c r="U107" s="224"/>
      <c r="V107" s="224"/>
      <c r="W107" s="232"/>
      <c r="X107" s="225"/>
      <c r="Y107" s="226"/>
      <c r="Z107" s="250"/>
      <c r="AA107" s="249"/>
      <c r="AB107" s="249"/>
      <c r="AC107" s="224"/>
      <c r="AD107" s="224"/>
      <c r="AE107" s="224"/>
      <c r="AF107" s="224"/>
      <c r="AG107" s="224"/>
      <c r="AH107" s="224"/>
      <c r="AI107" s="232"/>
      <c r="AJ107" s="224"/>
      <c r="AK107" s="224"/>
      <c r="AL107" s="224"/>
      <c r="AM107" s="225"/>
      <c r="AN107" s="227"/>
      <c r="AO107" s="225"/>
      <c r="AP107" s="251">
        <v>1.0</v>
      </c>
    </row>
    <row r="108" ht="15.0" customHeight="1">
      <c r="A108" s="220">
        <f>HYPERLINK("file:///D:\DALBARRACIN\AppData\Local\Microsoft\Windows\Temporary%20Internet%20Files\Content.IE5\AppData\Local\Microsoft\Windows\Temporary%20Internet%20Files\mosorio.UGPPMAR\Downloads\LEYES\LEY%20962%20DE%202005.docx",962)</f>
        <v>962</v>
      </c>
      <c r="B108" s="221"/>
      <c r="C108" s="221"/>
      <c r="D108" s="222">
        <v>2005.0</v>
      </c>
      <c r="E108" s="230"/>
      <c r="F108" s="224"/>
      <c r="G108" s="224"/>
      <c r="H108" s="224"/>
      <c r="I108" s="224"/>
      <c r="J108" s="224"/>
      <c r="K108" s="224"/>
      <c r="L108" s="224"/>
      <c r="M108" s="224"/>
      <c r="N108" s="224"/>
      <c r="O108" s="224"/>
      <c r="P108" s="224"/>
      <c r="Q108" s="224"/>
      <c r="R108" s="224"/>
      <c r="S108" s="224"/>
      <c r="T108" s="224"/>
      <c r="U108" s="224"/>
      <c r="V108" s="224"/>
      <c r="W108" s="224"/>
      <c r="X108" s="225"/>
      <c r="Y108" s="226"/>
      <c r="Z108" s="227"/>
      <c r="AA108" s="224"/>
      <c r="AB108" s="224"/>
      <c r="AC108" s="224"/>
      <c r="AD108" s="224"/>
      <c r="AE108" s="224"/>
      <c r="AF108" s="249">
        <v>52.0</v>
      </c>
      <c r="AG108" s="224"/>
      <c r="AH108" s="224"/>
      <c r="AI108" s="224"/>
      <c r="AJ108" s="224"/>
      <c r="AK108" s="224"/>
      <c r="AL108" s="224"/>
      <c r="AM108" s="225"/>
      <c r="AN108" s="227"/>
      <c r="AO108" s="225"/>
      <c r="AP108" s="251" t="s">
        <v>2671</v>
      </c>
    </row>
    <row r="109" ht="15.0" customHeight="1">
      <c r="A109" s="230"/>
      <c r="B109" s="237">
        <v>4640.0</v>
      </c>
      <c r="C109" s="221"/>
      <c r="D109" s="222">
        <v>2005.0</v>
      </c>
      <c r="E109" s="230"/>
      <c r="F109" s="224"/>
      <c r="G109" s="224"/>
      <c r="H109" s="224"/>
      <c r="I109" s="224"/>
      <c r="J109" s="224"/>
      <c r="K109" s="224"/>
      <c r="L109" s="224"/>
      <c r="M109" s="224"/>
      <c r="N109" s="224"/>
      <c r="O109" s="224"/>
      <c r="P109" s="224"/>
      <c r="Q109" s="224"/>
      <c r="R109" s="224"/>
      <c r="S109" s="224"/>
      <c r="T109" s="224"/>
      <c r="U109" s="224"/>
      <c r="V109" s="224"/>
      <c r="W109" s="224"/>
      <c r="X109" s="225"/>
      <c r="Y109" s="226"/>
      <c r="Z109" s="227"/>
      <c r="AA109" s="224"/>
      <c r="AB109" s="224"/>
      <c r="AC109" s="224"/>
      <c r="AD109" s="224"/>
      <c r="AE109" s="224"/>
      <c r="AF109" s="224"/>
      <c r="AG109" s="224"/>
      <c r="AH109" s="224"/>
      <c r="AI109" s="224"/>
      <c r="AJ109" s="224"/>
      <c r="AK109" s="224"/>
      <c r="AL109" s="224"/>
      <c r="AM109" s="235">
        <v>1.0</v>
      </c>
      <c r="AN109" s="227"/>
      <c r="AO109" s="225"/>
      <c r="AP109" s="226"/>
    </row>
    <row r="110" ht="15.0" customHeight="1">
      <c r="A110" s="230"/>
      <c r="B110" s="221"/>
      <c r="C110" s="243" t="str">
        <f>HYPERLINK("file:///D:\DALBARRACIN\AppData\Local\Microsoft\Windows\Temporary%20Internet%20Files\Content.IE5\AppData\Local\Microsoft\Windows\Temporary%20Internet%20Files\mosorio.UGPPMAR\Downloads\SENTENCIAS\SENTENCIA%20C%20111%20DE%2020069.docx","C-111")</f>
        <v>C-111</v>
      </c>
      <c r="D110" s="222">
        <v>2006.0</v>
      </c>
      <c r="E110" s="230"/>
      <c r="F110" s="224"/>
      <c r="G110" s="224"/>
      <c r="H110" s="224"/>
      <c r="I110" s="224"/>
      <c r="J110" s="224"/>
      <c r="K110" s="224"/>
      <c r="L110" s="224"/>
      <c r="M110" s="224"/>
      <c r="N110" s="224"/>
      <c r="O110" s="224"/>
      <c r="P110" s="224"/>
      <c r="Q110" s="224"/>
      <c r="R110" s="224"/>
      <c r="S110" s="224"/>
      <c r="T110" s="224"/>
      <c r="U110" s="224"/>
      <c r="V110" s="224"/>
      <c r="W110" s="224"/>
      <c r="X110" s="225"/>
      <c r="Y110" s="226"/>
      <c r="Z110" s="227"/>
      <c r="AA110" s="224"/>
      <c r="AB110" s="224"/>
      <c r="AC110" s="224"/>
      <c r="AD110" s="224"/>
      <c r="AE110" s="224"/>
      <c r="AF110" s="224"/>
      <c r="AG110" s="232" t="s">
        <v>147</v>
      </c>
      <c r="AH110" s="224"/>
      <c r="AI110" s="224"/>
      <c r="AJ110" s="224"/>
      <c r="AK110" s="224"/>
      <c r="AL110" s="224"/>
      <c r="AM110" s="225"/>
      <c r="AN110" s="227"/>
      <c r="AO110" s="225"/>
      <c r="AP110" s="226"/>
    </row>
    <row r="111" ht="15.0" customHeight="1">
      <c r="A111" s="228">
        <v>1066.0</v>
      </c>
      <c r="B111" s="221"/>
      <c r="C111" s="221"/>
      <c r="D111" s="222">
        <v>2006.0</v>
      </c>
      <c r="E111" s="230"/>
      <c r="F111" s="224"/>
      <c r="G111" s="224"/>
      <c r="H111" s="224"/>
      <c r="I111" s="224"/>
      <c r="J111" s="224"/>
      <c r="K111" s="224"/>
      <c r="L111" s="224"/>
      <c r="M111" s="224"/>
      <c r="N111" s="224"/>
      <c r="O111" s="224"/>
      <c r="P111" s="224"/>
      <c r="Q111" s="224"/>
      <c r="R111" s="224"/>
      <c r="S111" s="224"/>
      <c r="T111" s="224"/>
      <c r="U111" s="224"/>
      <c r="V111" s="224"/>
      <c r="W111" s="224"/>
      <c r="X111" s="225"/>
      <c r="Y111" s="226"/>
      <c r="Z111" s="227"/>
      <c r="AA111" s="224"/>
      <c r="AB111" s="224"/>
      <c r="AC111" s="224"/>
      <c r="AD111" s="224"/>
      <c r="AE111" s="224"/>
      <c r="AF111" s="224"/>
      <c r="AG111" s="224"/>
      <c r="AH111" s="224"/>
      <c r="AI111" s="224"/>
      <c r="AJ111" s="224"/>
      <c r="AK111" s="224"/>
      <c r="AL111" s="224"/>
      <c r="AM111" s="225"/>
      <c r="AN111" s="227"/>
      <c r="AO111" s="235">
        <v>4.0</v>
      </c>
      <c r="AP111" s="226"/>
    </row>
    <row r="112" ht="36.0" customHeight="1">
      <c r="A112" s="230"/>
      <c r="B112" s="221"/>
      <c r="C112" s="255" t="str">
        <f>HYPERLINK("file:///D:\DALBARRACIN\AppData\Local\Microsoft\Windows\Temporary%20Internet%20Files\Content.IE5\AppData\Local\Microsoft\Windows\Temporary%20Internet%20Files\mosorio.UGPPMAR\Downloads\SENTENCIAS\05001-23-31-000-1998-00705-01(0510-05).doc","05001-23-31-000-1998-00705-01(0510-05)")</f>
        <v>05001-23-31-000-1998-00705-01(0510-05)</v>
      </c>
      <c r="D112" s="222">
        <v>2006.0</v>
      </c>
      <c r="E112" s="230"/>
      <c r="F112" s="229" t="s">
        <v>383</v>
      </c>
      <c r="G112" s="224"/>
      <c r="H112" s="224"/>
      <c r="I112" s="224"/>
      <c r="J112" s="224"/>
      <c r="K112" s="224"/>
      <c r="L112" s="224"/>
      <c r="M112" s="224"/>
      <c r="N112" s="224"/>
      <c r="O112" s="224"/>
      <c r="P112" s="224"/>
      <c r="Q112" s="224"/>
      <c r="R112" s="224"/>
      <c r="S112" s="224"/>
      <c r="T112" s="224"/>
      <c r="U112" s="224"/>
      <c r="V112" s="224"/>
      <c r="W112" s="224"/>
      <c r="X112" s="225"/>
      <c r="Y112" s="226"/>
      <c r="Z112" s="227"/>
      <c r="AA112" s="224"/>
      <c r="AB112" s="224"/>
      <c r="AC112" s="224"/>
      <c r="AD112" s="224"/>
      <c r="AE112" s="224"/>
      <c r="AF112" s="224"/>
      <c r="AG112" s="224"/>
      <c r="AH112" s="224"/>
      <c r="AI112" s="224"/>
      <c r="AJ112" s="224"/>
      <c r="AK112" s="224"/>
      <c r="AL112" s="224"/>
      <c r="AM112" s="225"/>
      <c r="AN112" s="227"/>
      <c r="AO112" s="225"/>
      <c r="AP112" s="226"/>
    </row>
    <row r="113" ht="15.0" customHeight="1">
      <c r="A113" s="228">
        <v>1171.0</v>
      </c>
      <c r="B113" s="221"/>
      <c r="C113" s="256"/>
      <c r="D113" s="222">
        <v>2007.0</v>
      </c>
      <c r="E113" s="230"/>
      <c r="F113" s="229"/>
      <c r="G113" s="224"/>
      <c r="H113" s="224"/>
      <c r="I113" s="224"/>
      <c r="J113" s="224"/>
      <c r="K113" s="224"/>
      <c r="L113" s="224"/>
      <c r="M113" s="224"/>
      <c r="N113" s="224"/>
      <c r="O113" s="224"/>
      <c r="P113" s="224"/>
      <c r="Q113" s="224"/>
      <c r="R113" s="224"/>
      <c r="S113" s="224"/>
      <c r="T113" s="224"/>
      <c r="U113" s="224"/>
      <c r="V113" s="224"/>
      <c r="W113" s="224"/>
      <c r="X113" s="225"/>
      <c r="Y113" s="226"/>
      <c r="Z113" s="227"/>
      <c r="AA113" s="224"/>
      <c r="AB113" s="224"/>
      <c r="AC113" s="224"/>
      <c r="AD113" s="224"/>
      <c r="AE113" s="224"/>
      <c r="AF113" s="224"/>
      <c r="AG113" s="224"/>
      <c r="AH113" s="224"/>
      <c r="AI113" s="224"/>
      <c r="AJ113" s="224"/>
      <c r="AK113" s="224"/>
      <c r="AL113" s="224"/>
      <c r="AM113" s="225"/>
      <c r="AN113" s="227"/>
      <c r="AO113" s="225"/>
      <c r="AP113" s="251">
        <v>16.0</v>
      </c>
    </row>
    <row r="114" ht="15.0" customHeight="1">
      <c r="A114" s="230"/>
      <c r="B114" s="237">
        <v>3943.0</v>
      </c>
      <c r="C114" s="221"/>
      <c r="D114" s="222">
        <v>2007.0</v>
      </c>
      <c r="E114" s="223">
        <v>1.2</v>
      </c>
      <c r="F114" s="224"/>
      <c r="G114" s="224"/>
      <c r="H114" s="224"/>
      <c r="I114" s="224"/>
      <c r="J114" s="224"/>
      <c r="K114" s="224"/>
      <c r="L114" s="224"/>
      <c r="M114" s="224"/>
      <c r="N114" s="224"/>
      <c r="O114" s="224"/>
      <c r="P114" s="224"/>
      <c r="Q114" s="224"/>
      <c r="R114" s="224"/>
      <c r="S114" s="224"/>
      <c r="T114" s="224"/>
      <c r="U114" s="224"/>
      <c r="V114" s="224"/>
      <c r="W114" s="224"/>
      <c r="X114" s="225"/>
      <c r="Y114" s="226"/>
      <c r="Z114" s="227"/>
      <c r="AA114" s="224"/>
      <c r="AB114" s="224"/>
      <c r="AC114" s="224"/>
      <c r="AD114" s="224"/>
      <c r="AE114" s="224"/>
      <c r="AF114" s="224"/>
      <c r="AG114" s="224"/>
      <c r="AH114" s="224"/>
      <c r="AI114" s="224"/>
      <c r="AJ114" s="224"/>
      <c r="AK114" s="224"/>
      <c r="AL114" s="224"/>
      <c r="AM114" s="225"/>
      <c r="AN114" s="227"/>
      <c r="AO114" s="225"/>
      <c r="AP114" s="226"/>
    </row>
    <row r="115" ht="15.0" customHeight="1">
      <c r="A115" s="230"/>
      <c r="B115" s="221"/>
      <c r="C115" s="237" t="s">
        <v>2672</v>
      </c>
      <c r="D115" s="222">
        <v>2007.0</v>
      </c>
      <c r="E115" s="230"/>
      <c r="F115" s="224"/>
      <c r="G115" s="224"/>
      <c r="H115" s="224"/>
      <c r="I115" s="224"/>
      <c r="J115" s="224"/>
      <c r="K115" s="224"/>
      <c r="L115" s="224"/>
      <c r="M115" s="224"/>
      <c r="N115" s="224"/>
      <c r="O115" s="224"/>
      <c r="P115" s="224"/>
      <c r="Q115" s="224"/>
      <c r="R115" s="224"/>
      <c r="S115" s="224"/>
      <c r="T115" s="224"/>
      <c r="U115" s="224"/>
      <c r="V115" s="224"/>
      <c r="W115" s="224"/>
      <c r="X115" s="225"/>
      <c r="Y115" s="226"/>
      <c r="Z115" s="227"/>
      <c r="AA115" s="224"/>
      <c r="AB115" s="224"/>
      <c r="AC115" s="224"/>
      <c r="AD115" s="224"/>
      <c r="AE115" s="224"/>
      <c r="AF115" s="224"/>
      <c r="AG115" s="224"/>
      <c r="AH115" s="224"/>
      <c r="AI115" s="224"/>
      <c r="AJ115" s="224"/>
      <c r="AK115" s="224"/>
      <c r="AL115" s="224"/>
      <c r="AM115" s="225"/>
      <c r="AN115" s="227"/>
      <c r="AO115" s="225"/>
      <c r="AP115" s="226"/>
    </row>
    <row r="116" ht="15.0" customHeight="1">
      <c r="A116" s="230"/>
      <c r="B116" s="221"/>
      <c r="C116" s="237" t="s">
        <v>2673</v>
      </c>
      <c r="D116" s="222">
        <v>2007.0</v>
      </c>
      <c r="E116" s="230"/>
      <c r="F116" s="224"/>
      <c r="G116" s="224"/>
      <c r="H116" s="224"/>
      <c r="I116" s="224"/>
      <c r="J116" s="224"/>
      <c r="K116" s="224"/>
      <c r="L116" s="224"/>
      <c r="M116" s="224"/>
      <c r="N116" s="224"/>
      <c r="O116" s="224"/>
      <c r="P116" s="224"/>
      <c r="Q116" s="224"/>
      <c r="R116" s="224"/>
      <c r="S116" s="224"/>
      <c r="T116" s="224"/>
      <c r="U116" s="224"/>
      <c r="V116" s="224"/>
      <c r="W116" s="224"/>
      <c r="X116" s="225"/>
      <c r="Y116" s="226"/>
      <c r="Z116" s="227"/>
      <c r="AA116" s="224"/>
      <c r="AB116" s="224"/>
      <c r="AC116" s="224"/>
      <c r="AD116" s="224"/>
      <c r="AE116" s="224"/>
      <c r="AF116" s="224"/>
      <c r="AG116" s="224"/>
      <c r="AH116" s="224"/>
      <c r="AI116" s="224"/>
      <c r="AJ116" s="224"/>
      <c r="AK116" s="224"/>
      <c r="AL116" s="232" t="s">
        <v>147</v>
      </c>
      <c r="AM116" s="225"/>
      <c r="AN116" s="227"/>
      <c r="AO116" s="225"/>
      <c r="AP116" s="226"/>
    </row>
    <row r="117" ht="15.0" customHeight="1">
      <c r="A117" s="230"/>
      <c r="B117" s="221"/>
      <c r="C117" s="237" t="s">
        <v>2674</v>
      </c>
      <c r="D117" s="222">
        <v>2008.0</v>
      </c>
      <c r="E117" s="230"/>
      <c r="F117" s="224"/>
      <c r="G117" s="224"/>
      <c r="H117" s="224"/>
      <c r="I117" s="224"/>
      <c r="J117" s="224"/>
      <c r="K117" s="224"/>
      <c r="L117" s="224"/>
      <c r="M117" s="224"/>
      <c r="N117" s="224"/>
      <c r="O117" s="224"/>
      <c r="P117" s="224"/>
      <c r="Q117" s="224"/>
      <c r="R117" s="224"/>
      <c r="S117" s="224"/>
      <c r="T117" s="224"/>
      <c r="U117" s="224"/>
      <c r="V117" s="224"/>
      <c r="W117" s="224"/>
      <c r="X117" s="225"/>
      <c r="Y117" s="226"/>
      <c r="Z117" s="227"/>
      <c r="AA117" s="224"/>
      <c r="AB117" s="224"/>
      <c r="AC117" s="224"/>
      <c r="AD117" s="224"/>
      <c r="AE117" s="224"/>
      <c r="AF117" s="224"/>
      <c r="AG117" s="232" t="s">
        <v>147</v>
      </c>
      <c r="AH117" s="224"/>
      <c r="AI117" s="224"/>
      <c r="AJ117" s="224"/>
      <c r="AK117" s="224"/>
      <c r="AL117" s="224"/>
      <c r="AM117" s="225"/>
      <c r="AN117" s="227"/>
      <c r="AO117" s="225"/>
      <c r="AP117" s="226"/>
    </row>
    <row r="118" ht="15.0" customHeight="1">
      <c r="A118" s="228">
        <v>1204.0</v>
      </c>
      <c r="B118" s="221"/>
      <c r="C118" s="221"/>
      <c r="D118" s="222">
        <v>2008.0</v>
      </c>
      <c r="E118" s="230"/>
      <c r="F118" s="224"/>
      <c r="G118" s="224"/>
      <c r="H118" s="224"/>
      <c r="I118" s="224"/>
      <c r="J118" s="224"/>
      <c r="K118" s="224"/>
      <c r="L118" s="224"/>
      <c r="M118" s="224"/>
      <c r="N118" s="224"/>
      <c r="O118" s="224"/>
      <c r="P118" s="224"/>
      <c r="Q118" s="224"/>
      <c r="R118" s="224"/>
      <c r="S118" s="224"/>
      <c r="T118" s="224"/>
      <c r="U118" s="224"/>
      <c r="V118" s="224"/>
      <c r="W118" s="224"/>
      <c r="X118" s="225"/>
      <c r="Y118" s="226"/>
      <c r="Z118" s="227"/>
      <c r="AA118" s="224"/>
      <c r="AB118" s="224"/>
      <c r="AC118" s="224"/>
      <c r="AD118" s="224"/>
      <c r="AE118" s="224"/>
      <c r="AF118" s="232" t="s">
        <v>2675</v>
      </c>
      <c r="AG118" s="224"/>
      <c r="AH118" s="224"/>
      <c r="AI118" s="224"/>
      <c r="AJ118" s="224"/>
      <c r="AK118" s="224"/>
      <c r="AL118" s="224"/>
      <c r="AM118" s="225"/>
      <c r="AN118" s="227"/>
      <c r="AO118" s="225"/>
      <c r="AP118" s="226"/>
    </row>
    <row r="119" ht="15.0" customHeight="1">
      <c r="A119" s="230"/>
      <c r="B119" s="237">
        <v>3900.0</v>
      </c>
      <c r="C119" s="221"/>
      <c r="D119" s="222">
        <v>2008.0</v>
      </c>
      <c r="E119" s="230"/>
      <c r="F119" s="224"/>
      <c r="G119" s="224"/>
      <c r="H119" s="224"/>
      <c r="I119" s="224"/>
      <c r="J119" s="224"/>
      <c r="K119" s="224"/>
      <c r="L119" s="224"/>
      <c r="M119" s="224"/>
      <c r="N119" s="224"/>
      <c r="O119" s="224"/>
      <c r="P119" s="224"/>
      <c r="Q119" s="224"/>
      <c r="R119" s="224"/>
      <c r="S119" s="224"/>
      <c r="T119" s="224"/>
      <c r="U119" s="224"/>
      <c r="V119" s="224"/>
      <c r="W119" s="224"/>
      <c r="X119" s="225"/>
      <c r="Y119" s="226"/>
      <c r="Z119" s="227"/>
      <c r="AA119" s="224"/>
      <c r="AB119" s="224"/>
      <c r="AC119" s="224"/>
      <c r="AD119" s="224"/>
      <c r="AE119" s="224"/>
      <c r="AF119" s="224"/>
      <c r="AG119" s="224"/>
      <c r="AH119" s="232">
        <v>1.0</v>
      </c>
      <c r="AI119" s="224"/>
      <c r="AJ119" s="224"/>
      <c r="AK119" s="224"/>
      <c r="AL119" s="224"/>
      <c r="AM119" s="225"/>
      <c r="AN119" s="227"/>
      <c r="AO119" s="225"/>
      <c r="AP119" s="226"/>
    </row>
    <row r="120" ht="15.0" customHeight="1">
      <c r="A120" s="228">
        <v>1223.0</v>
      </c>
      <c r="B120" s="221"/>
      <c r="C120" s="221"/>
      <c r="D120" s="222">
        <v>2008.0</v>
      </c>
      <c r="E120" s="230"/>
      <c r="F120" s="224"/>
      <c r="G120" s="224"/>
      <c r="H120" s="224"/>
      <c r="I120" s="224"/>
      <c r="J120" s="224"/>
      <c r="K120" s="224"/>
      <c r="L120" s="224"/>
      <c r="M120" s="224"/>
      <c r="N120" s="224"/>
      <c r="O120" s="224"/>
      <c r="P120" s="224"/>
      <c r="Q120" s="224"/>
      <c r="R120" s="224"/>
      <c r="S120" s="224"/>
      <c r="T120" s="224"/>
      <c r="U120" s="224"/>
      <c r="V120" s="224"/>
      <c r="W120" s="224"/>
      <c r="X120" s="225"/>
      <c r="Y120" s="226"/>
      <c r="Z120" s="227"/>
      <c r="AA120" s="224"/>
      <c r="AB120" s="224"/>
      <c r="AC120" s="224"/>
      <c r="AD120" s="224"/>
      <c r="AE120" s="224"/>
      <c r="AF120" s="224"/>
      <c r="AG120" s="224"/>
      <c r="AH120" s="224"/>
      <c r="AI120" s="224"/>
      <c r="AJ120" s="224"/>
      <c r="AK120" s="232" t="s">
        <v>2676</v>
      </c>
      <c r="AL120" s="224"/>
      <c r="AM120" s="225"/>
      <c r="AN120" s="227"/>
      <c r="AO120" s="225"/>
      <c r="AP120" s="226"/>
    </row>
    <row r="121" ht="15.0" customHeight="1">
      <c r="A121" s="228"/>
      <c r="B121" s="221">
        <v>2196.0</v>
      </c>
      <c r="C121" s="221"/>
      <c r="D121" s="222">
        <v>2009.0</v>
      </c>
      <c r="E121" s="230"/>
      <c r="F121" s="224"/>
      <c r="G121" s="224"/>
      <c r="H121" s="224"/>
      <c r="I121" s="224"/>
      <c r="J121" s="224"/>
      <c r="K121" s="224"/>
      <c r="L121" s="224"/>
      <c r="M121" s="224"/>
      <c r="N121" s="224"/>
      <c r="O121" s="224"/>
      <c r="P121" s="224"/>
      <c r="Q121" s="224"/>
      <c r="R121" s="224"/>
      <c r="S121" s="224"/>
      <c r="T121" s="224"/>
      <c r="U121" s="224"/>
      <c r="V121" s="224"/>
      <c r="W121" s="224"/>
      <c r="X121" s="225"/>
      <c r="Y121" s="226"/>
      <c r="Z121" s="227"/>
      <c r="AA121" s="224"/>
      <c r="AB121" s="224"/>
      <c r="AC121" s="224"/>
      <c r="AD121" s="224"/>
      <c r="AE121" s="224"/>
      <c r="AF121" s="224"/>
      <c r="AG121" s="224"/>
      <c r="AH121" s="224"/>
      <c r="AI121" s="224"/>
      <c r="AJ121" s="224"/>
      <c r="AK121" s="232"/>
      <c r="AL121" s="224"/>
      <c r="AM121" s="225"/>
      <c r="AN121" s="227"/>
      <c r="AO121" s="225"/>
      <c r="AP121" s="251">
        <v>25.0</v>
      </c>
    </row>
    <row r="122" ht="15.0" customHeight="1">
      <c r="A122" s="230"/>
      <c r="B122" s="221"/>
      <c r="C122" s="237" t="s">
        <v>2677</v>
      </c>
      <c r="D122" s="222">
        <v>2009.0</v>
      </c>
      <c r="E122" s="230"/>
      <c r="F122" s="224"/>
      <c r="G122" s="224"/>
      <c r="H122" s="224"/>
      <c r="I122" s="224"/>
      <c r="J122" s="224"/>
      <c r="K122" s="224"/>
      <c r="L122" s="224"/>
      <c r="M122" s="224"/>
      <c r="N122" s="224"/>
      <c r="O122" s="224"/>
      <c r="P122" s="224"/>
      <c r="Q122" s="224"/>
      <c r="R122" s="224"/>
      <c r="S122" s="224"/>
      <c r="T122" s="224"/>
      <c r="U122" s="224"/>
      <c r="V122" s="224"/>
      <c r="W122" s="224"/>
      <c r="X122" s="225"/>
      <c r="Y122" s="226"/>
      <c r="Z122" s="227"/>
      <c r="AA122" s="224"/>
      <c r="AB122" s="224"/>
      <c r="AC122" s="224"/>
      <c r="AD122" s="224"/>
      <c r="AE122" s="224"/>
      <c r="AF122" s="249" t="s">
        <v>147</v>
      </c>
      <c r="AG122" s="224"/>
      <c r="AH122" s="224"/>
      <c r="AI122" s="224"/>
      <c r="AJ122" s="224"/>
      <c r="AK122" s="224"/>
      <c r="AL122" s="224"/>
      <c r="AM122" s="225"/>
      <c r="AN122" s="227"/>
      <c r="AO122" s="225"/>
      <c r="AP122" s="226"/>
    </row>
    <row r="123" ht="15.0" customHeight="1">
      <c r="A123" s="230"/>
      <c r="B123" s="221"/>
      <c r="C123" s="237" t="s">
        <v>2678</v>
      </c>
      <c r="D123" s="222">
        <v>2009.0</v>
      </c>
      <c r="E123" s="230"/>
      <c r="F123" s="224"/>
      <c r="G123" s="224"/>
      <c r="H123" s="224"/>
      <c r="I123" s="224"/>
      <c r="J123" s="224"/>
      <c r="K123" s="224"/>
      <c r="L123" s="224"/>
      <c r="M123" s="224"/>
      <c r="N123" s="224"/>
      <c r="O123" s="224"/>
      <c r="P123" s="224"/>
      <c r="Q123" s="224"/>
      <c r="R123" s="224"/>
      <c r="S123" s="224"/>
      <c r="T123" s="224"/>
      <c r="U123" s="224"/>
      <c r="V123" s="224"/>
      <c r="W123" s="224"/>
      <c r="X123" s="225"/>
      <c r="Y123" s="226"/>
      <c r="Z123" s="227"/>
      <c r="AA123" s="224"/>
      <c r="AB123" s="224"/>
      <c r="AC123" s="224"/>
      <c r="AD123" s="224"/>
      <c r="AE123" s="224"/>
      <c r="AF123" s="249" t="s">
        <v>147</v>
      </c>
      <c r="AG123" s="224"/>
      <c r="AH123" s="224"/>
      <c r="AI123" s="224"/>
      <c r="AJ123" s="224"/>
      <c r="AK123" s="224"/>
      <c r="AL123" s="224"/>
      <c r="AM123" s="225"/>
      <c r="AN123" s="227"/>
      <c r="AO123" s="225"/>
      <c r="AP123" s="226"/>
    </row>
    <row r="124" ht="15.0" customHeight="1">
      <c r="A124" s="230"/>
      <c r="B124" s="221"/>
      <c r="C124" s="243" t="str">
        <f>HYPERLINK("file:///D:\DALBARRACIN\AppData\Local\Microsoft\Windows\Temporary%20Internet%20Files\Content.IE5\AppData\Local\Microsoft\Windows\Temporary%20Internet%20Files\mosorio.UGPPMAR\Downloads\SENTENCIAS\C-556-09%20PENSION%20DE%20SOBREVIVIENTES.rtf","C-556")</f>
        <v>C-556</v>
      </c>
      <c r="D124" s="222">
        <v>2009.0</v>
      </c>
      <c r="E124" s="230"/>
      <c r="F124" s="224"/>
      <c r="G124" s="224"/>
      <c r="H124" s="224"/>
      <c r="I124" s="224"/>
      <c r="J124" s="224"/>
      <c r="K124" s="224"/>
      <c r="L124" s="224"/>
      <c r="M124" s="224"/>
      <c r="N124" s="224"/>
      <c r="O124" s="224"/>
      <c r="P124" s="224"/>
      <c r="Q124" s="224"/>
      <c r="R124" s="224"/>
      <c r="S124" s="224"/>
      <c r="T124" s="224"/>
      <c r="U124" s="224"/>
      <c r="V124" s="224"/>
      <c r="W124" s="224"/>
      <c r="X124" s="225"/>
      <c r="Y124" s="226"/>
      <c r="Z124" s="227"/>
      <c r="AA124" s="224"/>
      <c r="AB124" s="224"/>
      <c r="AC124" s="224"/>
      <c r="AD124" s="224"/>
      <c r="AE124" s="224"/>
      <c r="AF124" s="224"/>
      <c r="AG124" s="232" t="s">
        <v>147</v>
      </c>
      <c r="AH124" s="224"/>
      <c r="AI124" s="224"/>
      <c r="AJ124" s="224"/>
      <c r="AK124" s="224"/>
      <c r="AL124" s="224"/>
      <c r="AM124" s="225"/>
      <c r="AN124" s="227"/>
      <c r="AO124" s="225"/>
      <c r="AP124" s="226"/>
    </row>
    <row r="125" ht="15.0" customHeight="1">
      <c r="A125" s="230"/>
      <c r="B125" s="221"/>
      <c r="C125" s="237" t="s">
        <v>2679</v>
      </c>
      <c r="D125" s="222">
        <v>2010.0</v>
      </c>
      <c r="E125" s="230"/>
      <c r="F125" s="224"/>
      <c r="G125" s="224"/>
      <c r="H125" s="224"/>
      <c r="I125" s="224"/>
      <c r="J125" s="224"/>
      <c r="K125" s="224"/>
      <c r="L125" s="224"/>
      <c r="M125" s="224"/>
      <c r="N125" s="224"/>
      <c r="O125" s="224"/>
      <c r="P125" s="224"/>
      <c r="Q125" s="224"/>
      <c r="R125" s="224"/>
      <c r="S125" s="224"/>
      <c r="T125" s="224"/>
      <c r="U125" s="224"/>
      <c r="V125" s="224"/>
      <c r="W125" s="224"/>
      <c r="X125" s="225"/>
      <c r="Y125" s="226"/>
      <c r="Z125" s="227"/>
      <c r="AA125" s="224"/>
      <c r="AB125" s="224"/>
      <c r="AC125" s="224"/>
      <c r="AD125" s="224"/>
      <c r="AE125" s="224"/>
      <c r="AF125" s="224"/>
      <c r="AG125" s="224"/>
      <c r="AH125" s="232" t="s">
        <v>147</v>
      </c>
      <c r="AI125" s="224"/>
      <c r="AJ125" s="224"/>
      <c r="AK125" s="224"/>
      <c r="AL125" s="224"/>
      <c r="AM125" s="225"/>
      <c r="AN125" s="227"/>
      <c r="AO125" s="225"/>
      <c r="AP125" s="226"/>
    </row>
    <row r="126" ht="15.0" customHeight="1">
      <c r="A126" s="230"/>
      <c r="B126" s="221"/>
      <c r="C126" s="243" t="str">
        <f>HYPERLINK("file:///D:\DALBARRACIN\AppData\Local\Microsoft\Windows\Temporary%20Internet%20Files\Content.IE5\AppData\Local\Microsoft\Windows\Temporary%20Internet%20Files\mosorio.UGPPMAR\Downloads\SENTENCIAS\SU062-10%20Régimen%20de%20Transición.rtf","SU-062")</f>
        <v>SU-062</v>
      </c>
      <c r="D126" s="222">
        <v>2010.0</v>
      </c>
      <c r="E126" s="230"/>
      <c r="F126" s="224"/>
      <c r="G126" s="224"/>
      <c r="H126" s="224"/>
      <c r="I126" s="224"/>
      <c r="J126" s="224"/>
      <c r="K126" s="224"/>
      <c r="L126" s="224"/>
      <c r="M126" s="224"/>
      <c r="N126" s="224"/>
      <c r="O126" s="224"/>
      <c r="P126" s="224"/>
      <c r="Q126" s="224"/>
      <c r="R126" s="224"/>
      <c r="S126" s="224"/>
      <c r="T126" s="224"/>
      <c r="U126" s="224"/>
      <c r="V126" s="224"/>
      <c r="W126" s="224"/>
      <c r="X126" s="225"/>
      <c r="Y126" s="226"/>
      <c r="Z126" s="250" t="s">
        <v>147</v>
      </c>
      <c r="AA126" s="249" t="s">
        <v>147</v>
      </c>
      <c r="AB126" s="249" t="s">
        <v>147</v>
      </c>
      <c r="AC126" s="224"/>
      <c r="AD126" s="224"/>
      <c r="AE126" s="224"/>
      <c r="AF126" s="224"/>
      <c r="AG126" s="224"/>
      <c r="AH126" s="224"/>
      <c r="AI126" s="224"/>
      <c r="AJ126" s="224"/>
      <c r="AK126" s="224"/>
      <c r="AL126" s="224"/>
      <c r="AM126" s="225"/>
      <c r="AN126" s="227"/>
      <c r="AO126" s="225"/>
      <c r="AP126" s="226"/>
    </row>
    <row r="127" ht="45.0" customHeight="1">
      <c r="A127" s="230"/>
      <c r="B127" s="221"/>
      <c r="C127" s="257" t="s">
        <v>2680</v>
      </c>
      <c r="D127" s="222">
        <v>2010.0</v>
      </c>
      <c r="E127" s="223" t="s">
        <v>147</v>
      </c>
      <c r="F127" s="224"/>
      <c r="G127" s="224"/>
      <c r="H127" s="224"/>
      <c r="I127" s="224"/>
      <c r="J127" s="224"/>
      <c r="K127" s="224"/>
      <c r="L127" s="224"/>
      <c r="M127" s="224"/>
      <c r="N127" s="224"/>
      <c r="O127" s="224"/>
      <c r="P127" s="224"/>
      <c r="Q127" s="224"/>
      <c r="R127" s="224"/>
      <c r="S127" s="224"/>
      <c r="T127" s="224"/>
      <c r="U127" s="224"/>
      <c r="V127" s="224"/>
      <c r="W127" s="224"/>
      <c r="X127" s="225"/>
      <c r="Y127" s="226"/>
      <c r="Z127" s="227"/>
      <c r="AA127" s="224"/>
      <c r="AB127" s="224"/>
      <c r="AC127" s="224"/>
      <c r="AD127" s="224"/>
      <c r="AE127" s="224"/>
      <c r="AF127" s="224"/>
      <c r="AG127" s="224"/>
      <c r="AH127" s="224"/>
      <c r="AI127" s="224"/>
      <c r="AJ127" s="224"/>
      <c r="AK127" s="224"/>
      <c r="AL127" s="224"/>
      <c r="AM127" s="225"/>
      <c r="AN127" s="227"/>
      <c r="AO127" s="225"/>
      <c r="AP127" s="226"/>
    </row>
    <row r="128" ht="13.5" customHeight="1">
      <c r="A128" s="258"/>
      <c r="B128" s="259"/>
      <c r="C128" s="260" t="s">
        <v>2681</v>
      </c>
      <c r="D128" s="261">
        <v>2011.0</v>
      </c>
      <c r="E128" s="258"/>
      <c r="F128" s="262"/>
      <c r="G128" s="262"/>
      <c r="H128" s="262"/>
      <c r="I128" s="262"/>
      <c r="J128" s="262"/>
      <c r="K128" s="262"/>
      <c r="L128" s="262"/>
      <c r="M128" s="262"/>
      <c r="N128" s="262"/>
      <c r="O128" s="262"/>
      <c r="P128" s="262"/>
      <c r="Q128" s="262"/>
      <c r="R128" s="262"/>
      <c r="S128" s="262"/>
      <c r="T128" s="262"/>
      <c r="U128" s="262"/>
      <c r="V128" s="262"/>
      <c r="W128" s="262"/>
      <c r="X128" s="263"/>
      <c r="Y128" s="264"/>
      <c r="Z128" s="265" t="s">
        <v>147</v>
      </c>
      <c r="AA128" s="266" t="s">
        <v>147</v>
      </c>
      <c r="AB128" s="266" t="s">
        <v>147</v>
      </c>
      <c r="AC128" s="262"/>
      <c r="AD128" s="262"/>
      <c r="AE128" s="262"/>
      <c r="AF128" s="262"/>
      <c r="AG128" s="262"/>
      <c r="AH128" s="262"/>
      <c r="AI128" s="262"/>
      <c r="AJ128" s="262"/>
      <c r="AK128" s="262"/>
      <c r="AL128" s="262"/>
      <c r="AM128" s="263"/>
      <c r="AN128" s="267"/>
      <c r="AO128" s="263"/>
      <c r="AP128" s="264"/>
    </row>
    <row r="129" ht="13.5" customHeight="1">
      <c r="A129" s="221"/>
      <c r="B129" s="221">
        <v>1833.0</v>
      </c>
      <c r="C129" s="268"/>
      <c r="D129" s="221">
        <v>2016.0</v>
      </c>
      <c r="E129" s="269" t="s">
        <v>2682</v>
      </c>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8"/>
    </row>
    <row r="130" ht="12.75" customHeight="1">
      <c r="A130" s="270"/>
      <c r="B130" s="270"/>
      <c r="C130" s="270"/>
      <c r="D130" s="270"/>
      <c r="E130" s="270"/>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row>
    <row r="131" ht="12.75" customHeight="1">
      <c r="A131" s="270"/>
      <c r="B131" s="270"/>
      <c r="C131" s="270"/>
      <c r="D131" s="270"/>
      <c r="E131" s="270"/>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row>
    <row r="132" ht="12.75" customHeight="1">
      <c r="A132" s="270"/>
      <c r="B132" s="270"/>
      <c r="C132" s="270"/>
      <c r="D132" s="270"/>
      <c r="E132" s="270"/>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row>
    <row r="133" ht="12.75" customHeight="1">
      <c r="A133" s="270"/>
      <c r="B133" s="270"/>
      <c r="C133" s="270"/>
      <c r="D133" s="270"/>
      <c r="E133" s="270"/>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row>
    <row r="134" ht="12.75" customHeight="1">
      <c r="A134" s="270"/>
      <c r="B134" s="270"/>
      <c r="C134" s="270"/>
      <c r="D134" s="270"/>
      <c r="E134" s="270"/>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row>
    <row r="135" ht="12.75" customHeight="1">
      <c r="A135" s="270"/>
      <c r="B135" s="270"/>
      <c r="C135" s="270"/>
      <c r="D135" s="270"/>
      <c r="E135" s="270"/>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row>
    <row r="136" ht="12.75" customHeight="1">
      <c r="A136" s="270"/>
      <c r="B136" s="270"/>
      <c r="C136" s="270"/>
      <c r="D136" s="270"/>
      <c r="E136" s="270"/>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row>
    <row r="137" ht="12.75" customHeight="1">
      <c r="A137" s="270"/>
      <c r="B137" s="270"/>
      <c r="C137" s="270"/>
      <c r="D137" s="270"/>
      <c r="E137" s="270"/>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row>
    <row r="138" ht="12.75" customHeight="1">
      <c r="A138" s="270"/>
      <c r="B138" s="270"/>
      <c r="C138" s="270"/>
      <c r="D138" s="270"/>
      <c r="E138" s="270"/>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row>
    <row r="139" ht="12.75" customHeight="1">
      <c r="A139" s="270"/>
      <c r="B139" s="270"/>
      <c r="C139" s="270"/>
      <c r="D139" s="270"/>
      <c r="E139" s="270"/>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row>
    <row r="140" ht="12.75" customHeight="1">
      <c r="A140" s="270"/>
      <c r="B140" s="270"/>
      <c r="C140" s="270"/>
      <c r="D140" s="270"/>
      <c r="E140" s="270"/>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row>
    <row r="141" ht="12.75" customHeight="1">
      <c r="A141" s="270"/>
      <c r="B141" s="270"/>
      <c r="C141" s="270"/>
      <c r="D141" s="270"/>
      <c r="E141" s="270"/>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row>
    <row r="142" ht="12.75" customHeight="1">
      <c r="A142" s="270"/>
      <c r="B142" s="270"/>
      <c r="C142" s="270"/>
      <c r="D142" s="270"/>
      <c r="E142" s="270"/>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row>
    <row r="143" ht="12.75" customHeight="1">
      <c r="A143" s="270"/>
      <c r="B143" s="270"/>
      <c r="C143" s="270"/>
      <c r="D143" s="270"/>
      <c r="E143" s="270"/>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row>
    <row r="144" ht="12.75" customHeight="1">
      <c r="A144" s="270"/>
      <c r="B144" s="270"/>
      <c r="C144" s="270"/>
      <c r="D144" s="270"/>
      <c r="E144" s="270"/>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row>
    <row r="145" ht="12.75" customHeight="1">
      <c r="A145" s="270"/>
      <c r="B145" s="270"/>
      <c r="C145" s="270"/>
      <c r="D145" s="270"/>
      <c r="E145" s="270"/>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row>
    <row r="146" ht="12.75" customHeight="1">
      <c r="A146" s="270"/>
      <c r="B146" s="270"/>
      <c r="C146" s="270"/>
      <c r="D146" s="270"/>
      <c r="E146" s="270"/>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row>
    <row r="147" ht="12.75" customHeight="1">
      <c r="A147" s="270"/>
      <c r="B147" s="270"/>
      <c r="C147" s="270"/>
      <c r="D147" s="270"/>
      <c r="E147" s="270"/>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row>
    <row r="148" ht="12.75" customHeight="1">
      <c r="A148" s="270"/>
      <c r="B148" s="270"/>
      <c r="C148" s="270"/>
      <c r="D148" s="270"/>
      <c r="E148" s="270"/>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row>
    <row r="149" ht="12.75" customHeight="1">
      <c r="A149" s="270"/>
      <c r="B149" s="270"/>
      <c r="C149" s="270"/>
      <c r="D149" s="270"/>
      <c r="E149" s="270"/>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row>
    <row r="150" ht="12.75" customHeight="1">
      <c r="A150" s="270"/>
      <c r="B150" s="270"/>
      <c r="C150" s="270"/>
      <c r="D150" s="270"/>
      <c r="E150" s="270"/>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row>
    <row r="151" ht="12.75" customHeight="1">
      <c r="A151" s="270"/>
      <c r="B151" s="270"/>
      <c r="C151" s="270"/>
      <c r="D151" s="270"/>
      <c r="E151" s="270"/>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row>
    <row r="152" ht="12.75" customHeight="1">
      <c r="A152" s="270"/>
      <c r="B152" s="270"/>
      <c r="C152" s="270"/>
      <c r="D152" s="270"/>
      <c r="E152" s="270"/>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row>
    <row r="153" ht="12.75" customHeight="1">
      <c r="A153" s="270"/>
      <c r="B153" s="270"/>
      <c r="C153" s="270"/>
      <c r="D153" s="270"/>
      <c r="E153" s="270"/>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ht="12.75" customHeight="1">
      <c r="A154" s="270"/>
      <c r="B154" s="270"/>
      <c r="C154" s="270"/>
      <c r="D154" s="270"/>
      <c r="E154" s="270"/>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row>
    <row r="155" ht="12.75" customHeight="1">
      <c r="A155" s="270"/>
      <c r="B155" s="270"/>
      <c r="C155" s="270"/>
      <c r="D155" s="270"/>
      <c r="E155" s="270"/>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row>
    <row r="156" ht="12.75" customHeight="1">
      <c r="A156" s="270"/>
      <c r="B156" s="270"/>
      <c r="C156" s="270"/>
      <c r="D156" s="270"/>
      <c r="E156" s="270"/>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row>
    <row r="157" ht="12.75" customHeight="1">
      <c r="A157" s="270"/>
      <c r="B157" s="270"/>
      <c r="C157" s="270"/>
      <c r="D157" s="270"/>
      <c r="E157" s="270"/>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row>
    <row r="158" ht="12.75" customHeight="1">
      <c r="A158" s="270"/>
      <c r="B158" s="270"/>
      <c r="C158" s="270"/>
      <c r="D158" s="270"/>
      <c r="E158" s="270"/>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row>
    <row r="159" ht="12.75" customHeight="1">
      <c r="A159" s="270"/>
      <c r="B159" s="270"/>
      <c r="C159" s="270"/>
      <c r="D159" s="270"/>
      <c r="E159" s="270"/>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row>
    <row r="160" ht="12.75" customHeight="1">
      <c r="A160" s="270"/>
      <c r="B160" s="270"/>
      <c r="C160" s="270"/>
      <c r="D160" s="270"/>
      <c r="E160" s="270"/>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row>
    <row r="161" ht="12.75" customHeight="1">
      <c r="A161" s="270"/>
      <c r="B161" s="270"/>
      <c r="C161" s="270"/>
      <c r="D161" s="270"/>
      <c r="E161" s="270"/>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row>
    <row r="162" ht="12.75" customHeight="1">
      <c r="A162" s="270"/>
      <c r="B162" s="270"/>
      <c r="C162" s="270"/>
      <c r="D162" s="270"/>
      <c r="E162" s="270"/>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row>
    <row r="163" ht="12.75" customHeight="1">
      <c r="A163" s="270"/>
      <c r="B163" s="270"/>
      <c r="C163" s="270"/>
      <c r="D163" s="270"/>
      <c r="E163" s="270"/>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row>
    <row r="164" ht="12.75" customHeight="1">
      <c r="A164" s="270"/>
      <c r="B164" s="270"/>
      <c r="C164" s="270"/>
      <c r="D164" s="270"/>
      <c r="E164" s="270"/>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row>
    <row r="165" ht="12.75" customHeight="1">
      <c r="A165" s="270"/>
      <c r="B165" s="270"/>
      <c r="C165" s="270"/>
      <c r="D165" s="270"/>
      <c r="E165" s="270"/>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row>
    <row r="166" ht="12.75" customHeight="1">
      <c r="A166" s="270"/>
      <c r="B166" s="270"/>
      <c r="C166" s="270"/>
      <c r="D166" s="270"/>
      <c r="E166" s="270"/>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row>
    <row r="167" ht="12.75" customHeight="1">
      <c r="A167" s="270"/>
      <c r="B167" s="270"/>
      <c r="C167" s="270"/>
      <c r="D167" s="270"/>
      <c r="E167" s="270"/>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row>
    <row r="168" ht="12.75" customHeight="1">
      <c r="A168" s="270"/>
      <c r="B168" s="270"/>
      <c r="C168" s="270"/>
      <c r="D168" s="270"/>
      <c r="E168" s="270"/>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row>
    <row r="169" ht="12.75" customHeight="1">
      <c r="A169" s="270"/>
      <c r="B169" s="270"/>
      <c r="C169" s="270"/>
      <c r="D169" s="270"/>
      <c r="E169" s="270"/>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row>
    <row r="170" ht="12.75" customHeight="1">
      <c r="A170" s="270"/>
      <c r="B170" s="270"/>
      <c r="C170" s="270"/>
      <c r="D170" s="270"/>
      <c r="E170" s="270"/>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ht="12.75" customHeight="1">
      <c r="A171" s="270"/>
      <c r="B171" s="270"/>
      <c r="C171" s="270"/>
      <c r="D171" s="270"/>
      <c r="E171" s="270"/>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row>
    <row r="172" ht="12.75" customHeight="1">
      <c r="A172" s="270"/>
      <c r="B172" s="270"/>
      <c r="C172" s="270"/>
      <c r="D172" s="270"/>
      <c r="E172" s="270"/>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row>
    <row r="173" ht="12.75" customHeight="1">
      <c r="A173" s="270"/>
      <c r="B173" s="270"/>
      <c r="C173" s="270"/>
      <c r="D173" s="270"/>
      <c r="E173" s="270"/>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row>
    <row r="174" ht="12.75" customHeight="1">
      <c r="A174" s="270"/>
      <c r="B174" s="270"/>
      <c r="C174" s="270"/>
      <c r="D174" s="270"/>
      <c r="E174" s="270"/>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row>
    <row r="175" ht="12.75" customHeight="1">
      <c r="A175" s="270"/>
      <c r="B175" s="270"/>
      <c r="C175" s="270"/>
      <c r="D175" s="270"/>
      <c r="E175" s="270"/>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row>
    <row r="176" ht="12.75" customHeight="1">
      <c r="A176" s="270"/>
      <c r="B176" s="270"/>
      <c r="C176" s="270"/>
      <c r="D176" s="270"/>
      <c r="E176" s="270"/>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row>
    <row r="177" ht="12.75" customHeight="1">
      <c r="A177" s="270"/>
      <c r="B177" s="270"/>
      <c r="C177" s="270"/>
      <c r="D177" s="270"/>
      <c r="E177" s="270"/>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row>
    <row r="178" ht="12.75" customHeight="1">
      <c r="A178" s="270"/>
      <c r="B178" s="270"/>
      <c r="C178" s="270"/>
      <c r="D178" s="270"/>
      <c r="E178" s="270"/>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row>
    <row r="179" ht="12.75" customHeight="1">
      <c r="A179" s="270"/>
      <c r="B179" s="270"/>
      <c r="C179" s="270"/>
      <c r="D179" s="270"/>
      <c r="E179" s="270"/>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row>
    <row r="180" ht="12.75" customHeight="1">
      <c r="A180" s="270"/>
      <c r="B180" s="270"/>
      <c r="C180" s="270"/>
      <c r="D180" s="270"/>
      <c r="E180" s="270"/>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row>
    <row r="181" ht="12.75" customHeight="1">
      <c r="A181" s="270"/>
      <c r="B181" s="270"/>
      <c r="C181" s="270"/>
      <c r="D181" s="270"/>
      <c r="E181" s="270"/>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row>
    <row r="182" ht="12.75" customHeight="1">
      <c r="A182" s="270"/>
      <c r="B182" s="270"/>
      <c r="C182" s="270"/>
      <c r="D182" s="270"/>
      <c r="E182" s="270"/>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row>
    <row r="183" ht="12.75" customHeight="1">
      <c r="A183" s="270"/>
      <c r="B183" s="270"/>
      <c r="C183" s="270"/>
      <c r="D183" s="270"/>
      <c r="E183" s="270"/>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row>
    <row r="184" ht="12.75" customHeight="1">
      <c r="A184" s="270"/>
      <c r="B184" s="270"/>
      <c r="C184" s="270"/>
      <c r="D184" s="270"/>
      <c r="E184" s="270"/>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row>
    <row r="185" ht="12.75" customHeight="1">
      <c r="A185" s="270"/>
      <c r="B185" s="270"/>
      <c r="C185" s="270"/>
      <c r="D185" s="270"/>
      <c r="E185" s="270"/>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row>
    <row r="186" ht="12.75" customHeight="1">
      <c r="A186" s="270"/>
      <c r="B186" s="270"/>
      <c r="C186" s="270"/>
      <c r="D186" s="270"/>
      <c r="E186" s="270"/>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row>
    <row r="187" ht="12.75" customHeight="1">
      <c r="A187" s="270"/>
      <c r="B187" s="270"/>
      <c r="C187" s="270"/>
      <c r="D187" s="270"/>
      <c r="E187" s="270"/>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row>
    <row r="188" ht="12.75" customHeight="1">
      <c r="A188" s="270"/>
      <c r="B188" s="270"/>
      <c r="C188" s="270"/>
      <c r="D188" s="270"/>
      <c r="E188" s="270"/>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row>
    <row r="189" ht="12.75" customHeight="1">
      <c r="A189" s="270"/>
      <c r="B189" s="270"/>
      <c r="C189" s="270"/>
      <c r="D189" s="270"/>
      <c r="E189" s="270"/>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row>
    <row r="190" ht="12.75" customHeight="1">
      <c r="A190" s="270"/>
      <c r="B190" s="270"/>
      <c r="C190" s="270"/>
      <c r="D190" s="270"/>
      <c r="E190" s="270"/>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row>
    <row r="191" ht="12.75" customHeight="1">
      <c r="A191" s="270"/>
      <c r="B191" s="270"/>
      <c r="C191" s="270"/>
      <c r="D191" s="270"/>
      <c r="E191" s="270"/>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row>
    <row r="192" ht="12.75" customHeight="1">
      <c r="A192" s="270"/>
      <c r="B192" s="270"/>
      <c r="C192" s="270"/>
      <c r="D192" s="270"/>
      <c r="E192" s="270"/>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row>
    <row r="193" ht="12.75" customHeight="1">
      <c r="A193" s="270"/>
      <c r="B193" s="270"/>
      <c r="C193" s="270"/>
      <c r="D193" s="270"/>
      <c r="E193" s="270"/>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row>
    <row r="194" ht="12.75" customHeight="1">
      <c r="A194" s="270"/>
      <c r="B194" s="270"/>
      <c r="C194" s="270"/>
      <c r="D194" s="270"/>
      <c r="E194" s="270"/>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row>
    <row r="195" ht="12.75" customHeight="1">
      <c r="A195" s="270"/>
      <c r="B195" s="270"/>
      <c r="C195" s="270"/>
      <c r="D195" s="270"/>
      <c r="E195" s="270"/>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row>
    <row r="196" ht="12.75" customHeight="1">
      <c r="A196" s="270"/>
      <c r="B196" s="270"/>
      <c r="C196" s="270"/>
      <c r="D196" s="270"/>
      <c r="E196" s="270"/>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row>
    <row r="197" ht="12.75" customHeight="1">
      <c r="A197" s="270"/>
      <c r="B197" s="270"/>
      <c r="C197" s="270"/>
      <c r="D197" s="270"/>
      <c r="E197" s="270"/>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row>
    <row r="198" ht="12.75" customHeight="1">
      <c r="A198" s="270"/>
      <c r="B198" s="270"/>
      <c r="C198" s="270"/>
      <c r="D198" s="270"/>
      <c r="E198" s="270"/>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row>
    <row r="199" ht="12.75" customHeight="1">
      <c r="A199" s="270"/>
      <c r="B199" s="270"/>
      <c r="C199" s="270"/>
      <c r="D199" s="270"/>
      <c r="E199" s="270"/>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row>
    <row r="200" ht="12.75" customHeight="1">
      <c r="A200" s="270"/>
      <c r="B200" s="270"/>
      <c r="C200" s="270"/>
      <c r="D200" s="270"/>
      <c r="E200" s="270"/>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row>
    <row r="201" ht="12.75" customHeight="1">
      <c r="A201" s="270"/>
      <c r="B201" s="270"/>
      <c r="C201" s="270"/>
      <c r="D201" s="270"/>
      <c r="E201" s="270"/>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row>
    <row r="202" ht="12.75" customHeight="1">
      <c r="A202" s="270"/>
      <c r="B202" s="270"/>
      <c r="C202" s="270"/>
      <c r="D202" s="270"/>
      <c r="E202" s="270"/>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ht="12.75" customHeight="1">
      <c r="A203" s="270"/>
      <c r="B203" s="270"/>
      <c r="C203" s="270"/>
      <c r="D203" s="270"/>
      <c r="E203" s="270"/>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row>
    <row r="204" ht="12.75" customHeight="1">
      <c r="A204" s="270"/>
      <c r="B204" s="270"/>
      <c r="C204" s="270"/>
      <c r="D204" s="270"/>
      <c r="E204" s="270"/>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row>
    <row r="205" ht="12.75" customHeight="1">
      <c r="A205" s="270"/>
      <c r="B205" s="270"/>
      <c r="C205" s="270"/>
      <c r="D205" s="270"/>
      <c r="E205" s="270"/>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row>
    <row r="206" ht="12.75" customHeight="1">
      <c r="A206" s="270"/>
      <c r="B206" s="270"/>
      <c r="C206" s="270"/>
      <c r="D206" s="270"/>
      <c r="E206" s="270"/>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row>
    <row r="207" ht="12.75" customHeight="1">
      <c r="A207" s="270"/>
      <c r="B207" s="270"/>
      <c r="C207" s="270"/>
      <c r="D207" s="270"/>
      <c r="E207" s="270"/>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row>
    <row r="208" ht="12.75" customHeight="1">
      <c r="A208" s="270"/>
      <c r="B208" s="270"/>
      <c r="C208" s="270"/>
      <c r="D208" s="270"/>
      <c r="E208" s="270"/>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row>
    <row r="209" ht="12.75" customHeight="1">
      <c r="A209" s="270"/>
      <c r="B209" s="270"/>
      <c r="C209" s="270"/>
      <c r="D209" s="270"/>
      <c r="E209" s="270"/>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row>
    <row r="210" ht="12.75" customHeight="1">
      <c r="A210" s="270"/>
      <c r="B210" s="270"/>
      <c r="C210" s="270"/>
      <c r="D210" s="270"/>
      <c r="E210" s="270"/>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row>
    <row r="211" ht="12.75" customHeight="1">
      <c r="A211" s="270"/>
      <c r="B211" s="270"/>
      <c r="C211" s="270"/>
      <c r="D211" s="270"/>
      <c r="E211" s="270"/>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row>
    <row r="212" ht="12.75" customHeight="1">
      <c r="A212" s="270"/>
      <c r="B212" s="270"/>
      <c r="C212" s="270"/>
      <c r="D212" s="270"/>
      <c r="E212" s="270"/>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row>
    <row r="213" ht="12.75" customHeight="1">
      <c r="A213" s="270"/>
      <c r="B213" s="270"/>
      <c r="C213" s="270"/>
      <c r="D213" s="270"/>
      <c r="E213" s="270"/>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row>
    <row r="214" ht="12.75" customHeight="1">
      <c r="A214" s="270"/>
      <c r="B214" s="270"/>
      <c r="C214" s="270"/>
      <c r="D214" s="270"/>
      <c r="E214" s="270"/>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row>
    <row r="215" ht="12.75" customHeight="1">
      <c r="A215" s="270"/>
      <c r="B215" s="270"/>
      <c r="C215" s="270"/>
      <c r="D215" s="270"/>
      <c r="E215" s="270"/>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row>
    <row r="216" ht="12.75" customHeight="1">
      <c r="A216" s="270"/>
      <c r="B216" s="270"/>
      <c r="C216" s="270"/>
      <c r="D216" s="270"/>
      <c r="E216" s="270"/>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row>
    <row r="217" ht="12.75" customHeight="1">
      <c r="A217" s="270"/>
      <c r="B217" s="270"/>
      <c r="C217" s="270"/>
      <c r="D217" s="270"/>
      <c r="E217" s="270"/>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row>
    <row r="218" ht="12.75" customHeight="1">
      <c r="A218" s="270"/>
      <c r="B218" s="270"/>
      <c r="C218" s="270"/>
      <c r="D218" s="270"/>
      <c r="E218" s="270"/>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row>
    <row r="219" ht="12.75" customHeight="1">
      <c r="A219" s="270"/>
      <c r="B219" s="270"/>
      <c r="C219" s="270"/>
      <c r="D219" s="270"/>
      <c r="E219" s="270"/>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ht="12.75" customHeight="1">
      <c r="A220" s="270"/>
      <c r="B220" s="270"/>
      <c r="C220" s="270"/>
      <c r="D220" s="270"/>
      <c r="E220" s="270"/>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row>
    <row r="221" ht="12.75" customHeight="1">
      <c r="A221" s="270"/>
      <c r="B221" s="270"/>
      <c r="C221" s="270"/>
      <c r="D221" s="270"/>
      <c r="E221" s="270"/>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row>
    <row r="222" ht="12.75" customHeight="1">
      <c r="A222" s="270"/>
      <c r="B222" s="270"/>
      <c r="C222" s="270"/>
      <c r="D222" s="270"/>
      <c r="E222" s="270"/>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row>
    <row r="223" ht="12.75" customHeight="1">
      <c r="A223" s="270"/>
      <c r="B223" s="270"/>
      <c r="C223" s="270"/>
      <c r="D223" s="270"/>
      <c r="E223" s="270"/>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row>
    <row r="224" ht="12.75" customHeight="1">
      <c r="A224" s="270"/>
      <c r="B224" s="270"/>
      <c r="C224" s="270"/>
      <c r="D224" s="270"/>
      <c r="E224" s="270"/>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row>
    <row r="225" ht="12.75" customHeight="1">
      <c r="A225" s="270"/>
      <c r="B225" s="270"/>
      <c r="C225" s="270"/>
      <c r="D225" s="270"/>
      <c r="E225" s="270"/>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row>
    <row r="226" ht="12.75" customHeight="1">
      <c r="A226" s="270"/>
      <c r="B226" s="270"/>
      <c r="C226" s="270"/>
      <c r="D226" s="270"/>
      <c r="E226" s="270"/>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row>
    <row r="227" ht="12.75" customHeight="1">
      <c r="A227" s="270"/>
      <c r="B227" s="270"/>
      <c r="C227" s="270"/>
      <c r="D227" s="270"/>
      <c r="E227" s="270"/>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row>
    <row r="228" ht="12.75" customHeight="1">
      <c r="A228" s="270"/>
      <c r="B228" s="270"/>
      <c r="C228" s="270"/>
      <c r="D228" s="270"/>
      <c r="E228" s="270"/>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row>
    <row r="229" ht="12.75" customHeight="1">
      <c r="A229" s="270"/>
      <c r="B229" s="270"/>
      <c r="C229" s="270"/>
      <c r="D229" s="270"/>
      <c r="E229" s="270"/>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row>
    <row r="230" ht="12.75" customHeight="1">
      <c r="A230" s="270"/>
      <c r="B230" s="270"/>
      <c r="C230" s="270"/>
      <c r="D230" s="270"/>
      <c r="E230" s="270"/>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row>
    <row r="231" ht="12.75" customHeight="1">
      <c r="A231" s="270"/>
      <c r="B231" s="270"/>
      <c r="C231" s="270"/>
      <c r="D231" s="270"/>
      <c r="E231" s="270"/>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row>
    <row r="232" ht="12.75" customHeight="1">
      <c r="A232" s="270"/>
      <c r="B232" s="270"/>
      <c r="C232" s="270"/>
      <c r="D232" s="270"/>
      <c r="E232" s="270"/>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row>
    <row r="233" ht="12.75" customHeight="1">
      <c r="A233" s="270"/>
      <c r="B233" s="270"/>
      <c r="C233" s="270"/>
      <c r="D233" s="270"/>
      <c r="E233" s="270"/>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row>
    <row r="234" ht="12.75" customHeight="1">
      <c r="A234" s="270"/>
      <c r="B234" s="270"/>
      <c r="C234" s="270"/>
      <c r="D234" s="270"/>
      <c r="E234" s="270"/>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row>
    <row r="235" ht="12.75" customHeight="1">
      <c r="A235" s="270"/>
      <c r="B235" s="270"/>
      <c r="C235" s="270"/>
      <c r="D235" s="270"/>
      <c r="E235" s="270"/>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row>
    <row r="236" ht="12.75" customHeight="1">
      <c r="A236" s="270"/>
      <c r="B236" s="270"/>
      <c r="C236" s="270"/>
      <c r="D236" s="270"/>
      <c r="E236" s="270"/>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row>
    <row r="237" ht="12.75" customHeight="1">
      <c r="A237" s="270"/>
      <c r="B237" s="270"/>
      <c r="C237" s="270"/>
      <c r="D237" s="270"/>
      <c r="E237" s="270"/>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row>
    <row r="238" ht="12.75" customHeight="1">
      <c r="A238" s="270"/>
      <c r="B238" s="270"/>
      <c r="C238" s="270"/>
      <c r="D238" s="270"/>
      <c r="E238" s="270"/>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row>
    <row r="239" ht="12.75" customHeight="1">
      <c r="A239" s="270"/>
      <c r="B239" s="270"/>
      <c r="C239" s="270"/>
      <c r="D239" s="270"/>
      <c r="E239" s="270"/>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1"/>
      <c r="AP239" s="271"/>
    </row>
    <row r="240" ht="12.75" customHeight="1">
      <c r="A240" s="270"/>
      <c r="B240" s="270"/>
      <c r="C240" s="270"/>
      <c r="D240" s="270"/>
      <c r="E240" s="270"/>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row>
    <row r="241" ht="12.75" customHeight="1">
      <c r="A241" s="270"/>
      <c r="B241" s="270"/>
      <c r="C241" s="270"/>
      <c r="D241" s="270"/>
      <c r="E241" s="270"/>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row>
    <row r="242" ht="12.75" customHeight="1">
      <c r="A242" s="270"/>
      <c r="B242" s="270"/>
      <c r="C242" s="270"/>
      <c r="D242" s="270"/>
      <c r="E242" s="270"/>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row>
    <row r="243" ht="12.75" customHeight="1">
      <c r="A243" s="270"/>
      <c r="B243" s="270"/>
      <c r="C243" s="270"/>
      <c r="D243" s="270"/>
      <c r="E243" s="270"/>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row>
    <row r="244" ht="12.75" customHeight="1">
      <c r="A244" s="270"/>
      <c r="B244" s="270"/>
      <c r="C244" s="270"/>
      <c r="D244" s="270"/>
      <c r="E244" s="270"/>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row>
    <row r="245" ht="12.75" customHeight="1">
      <c r="A245" s="270"/>
      <c r="B245" s="270"/>
      <c r="C245" s="270"/>
      <c r="D245" s="270"/>
      <c r="E245" s="270"/>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c r="AM245" s="271"/>
      <c r="AN245" s="271"/>
      <c r="AO245" s="271"/>
      <c r="AP245" s="271"/>
    </row>
    <row r="246" ht="12.75" customHeight="1">
      <c r="A246" s="270"/>
      <c r="B246" s="270"/>
      <c r="C246" s="270"/>
      <c r="D246" s="270"/>
      <c r="E246" s="270"/>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row>
    <row r="247" ht="12.75" customHeight="1">
      <c r="A247" s="270"/>
      <c r="B247" s="270"/>
      <c r="C247" s="270"/>
      <c r="D247" s="270"/>
      <c r="E247" s="270"/>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row>
    <row r="248" ht="12.75" customHeight="1">
      <c r="A248" s="270"/>
      <c r="B248" s="270"/>
      <c r="C248" s="270"/>
      <c r="D248" s="270"/>
      <c r="E248" s="270"/>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row>
    <row r="249" ht="12.75" customHeight="1">
      <c r="A249" s="270"/>
      <c r="B249" s="270"/>
      <c r="C249" s="270"/>
      <c r="D249" s="270"/>
      <c r="E249" s="270"/>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row>
    <row r="250" ht="12.75" customHeight="1">
      <c r="A250" s="270"/>
      <c r="B250" s="270"/>
      <c r="C250" s="270"/>
      <c r="D250" s="270"/>
      <c r="E250" s="270"/>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row>
    <row r="251" ht="12.75" customHeight="1">
      <c r="A251" s="270"/>
      <c r="B251" s="270"/>
      <c r="C251" s="270"/>
      <c r="D251" s="270"/>
      <c r="E251" s="270"/>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ht="12.75" customHeight="1">
      <c r="A252" s="270"/>
      <c r="B252" s="270"/>
      <c r="C252" s="270"/>
      <c r="D252" s="270"/>
      <c r="E252" s="270"/>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row>
    <row r="253" ht="12.75" customHeight="1">
      <c r="A253" s="270"/>
      <c r="B253" s="270"/>
      <c r="C253" s="270"/>
      <c r="D253" s="270"/>
      <c r="E253" s="270"/>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row>
    <row r="254" ht="12.75" customHeight="1">
      <c r="A254" s="270"/>
      <c r="B254" s="270"/>
      <c r="C254" s="270"/>
      <c r="D254" s="270"/>
      <c r="E254" s="270"/>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row>
    <row r="255" ht="12.75" customHeight="1">
      <c r="A255" s="270"/>
      <c r="B255" s="270"/>
      <c r="C255" s="270"/>
      <c r="D255" s="270"/>
      <c r="E255" s="270"/>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c r="AL255" s="271"/>
      <c r="AM255" s="271"/>
      <c r="AN255" s="271"/>
      <c r="AO255" s="271"/>
      <c r="AP255" s="271"/>
    </row>
    <row r="256" ht="12.75" customHeight="1">
      <c r="A256" s="270"/>
      <c r="B256" s="270"/>
      <c r="C256" s="270"/>
      <c r="D256" s="270"/>
      <c r="E256" s="270"/>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row>
    <row r="257" ht="12.75" customHeight="1">
      <c r="A257" s="270"/>
      <c r="B257" s="270"/>
      <c r="C257" s="270"/>
      <c r="D257" s="270"/>
      <c r="E257" s="270"/>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row>
    <row r="258" ht="12.75" customHeight="1">
      <c r="A258" s="270"/>
      <c r="B258" s="270"/>
      <c r="C258" s="270"/>
      <c r="D258" s="270"/>
      <c r="E258" s="270"/>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c r="AK258" s="271"/>
      <c r="AL258" s="271"/>
      <c r="AM258" s="271"/>
      <c r="AN258" s="271"/>
      <c r="AO258" s="271"/>
      <c r="AP258" s="271"/>
    </row>
    <row r="259" ht="12.75" customHeight="1">
      <c r="A259" s="270"/>
      <c r="B259" s="270"/>
      <c r="C259" s="270"/>
      <c r="D259" s="270"/>
      <c r="E259" s="270"/>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271"/>
      <c r="AJ259" s="271"/>
      <c r="AK259" s="271"/>
      <c r="AL259" s="271"/>
      <c r="AM259" s="271"/>
      <c r="AN259" s="271"/>
      <c r="AO259" s="271"/>
      <c r="AP259" s="271"/>
    </row>
    <row r="260" ht="12.75" customHeight="1">
      <c r="A260" s="270"/>
      <c r="B260" s="270"/>
      <c r="C260" s="270"/>
      <c r="D260" s="270"/>
      <c r="E260" s="270"/>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row>
    <row r="261" ht="12.75" customHeight="1">
      <c r="A261" s="270"/>
      <c r="B261" s="270"/>
      <c r="C261" s="270"/>
      <c r="D261" s="270"/>
      <c r="E261" s="270"/>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row>
    <row r="262" ht="12.75" customHeight="1">
      <c r="A262" s="270"/>
      <c r="B262" s="270"/>
      <c r="C262" s="270"/>
      <c r="D262" s="270"/>
      <c r="E262" s="270"/>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c r="AK262" s="271"/>
      <c r="AL262" s="271"/>
      <c r="AM262" s="271"/>
      <c r="AN262" s="271"/>
      <c r="AO262" s="271"/>
      <c r="AP262" s="271"/>
    </row>
    <row r="263" ht="12.75" customHeight="1">
      <c r="A263" s="270"/>
      <c r="B263" s="270"/>
      <c r="C263" s="270"/>
      <c r="D263" s="270"/>
      <c r="E263" s="270"/>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71"/>
      <c r="AI263" s="271"/>
      <c r="AJ263" s="271"/>
      <c r="AK263" s="271"/>
      <c r="AL263" s="271"/>
      <c r="AM263" s="271"/>
      <c r="AN263" s="271"/>
      <c r="AO263" s="271"/>
      <c r="AP263" s="271"/>
    </row>
    <row r="264" ht="12.75" customHeight="1">
      <c r="A264" s="270"/>
      <c r="B264" s="270"/>
      <c r="C264" s="270"/>
      <c r="D264" s="270"/>
      <c r="E264" s="270"/>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row>
    <row r="265" ht="12.75" customHeight="1">
      <c r="A265" s="270"/>
      <c r="B265" s="270"/>
      <c r="C265" s="270"/>
      <c r="D265" s="270"/>
      <c r="E265" s="270"/>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c r="AI265" s="271"/>
      <c r="AJ265" s="271"/>
      <c r="AK265" s="271"/>
      <c r="AL265" s="271"/>
      <c r="AM265" s="271"/>
      <c r="AN265" s="271"/>
      <c r="AO265" s="271"/>
      <c r="AP265" s="271"/>
    </row>
    <row r="266" ht="12.75" customHeight="1">
      <c r="A266" s="270"/>
      <c r="B266" s="270"/>
      <c r="C266" s="270"/>
      <c r="D266" s="270"/>
      <c r="E266" s="270"/>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1"/>
    </row>
    <row r="267" ht="12.75" customHeight="1">
      <c r="A267" s="270"/>
      <c r="B267" s="270"/>
      <c r="C267" s="270"/>
      <c r="D267" s="270"/>
      <c r="E267" s="270"/>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c r="AI267" s="271"/>
      <c r="AJ267" s="271"/>
      <c r="AK267" s="271"/>
      <c r="AL267" s="271"/>
      <c r="AM267" s="271"/>
      <c r="AN267" s="271"/>
      <c r="AO267" s="271"/>
      <c r="AP267" s="271"/>
    </row>
    <row r="268" ht="12.75" customHeight="1">
      <c r="A268" s="270"/>
      <c r="B268" s="270"/>
      <c r="C268" s="270"/>
      <c r="D268" s="270"/>
      <c r="E268" s="270"/>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ht="12.75" customHeight="1">
      <c r="A269" s="270"/>
      <c r="B269" s="270"/>
      <c r="C269" s="270"/>
      <c r="D269" s="270"/>
      <c r="E269" s="270"/>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row>
    <row r="270" ht="12.75" customHeight="1">
      <c r="A270" s="270"/>
      <c r="B270" s="270"/>
      <c r="C270" s="270"/>
      <c r="D270" s="270"/>
      <c r="E270" s="270"/>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c r="AK270" s="271"/>
      <c r="AL270" s="271"/>
      <c r="AM270" s="271"/>
      <c r="AN270" s="271"/>
      <c r="AO270" s="271"/>
      <c r="AP270" s="271"/>
    </row>
    <row r="271" ht="12.75" customHeight="1">
      <c r="A271" s="270"/>
      <c r="B271" s="270"/>
      <c r="C271" s="270"/>
      <c r="D271" s="270"/>
      <c r="E271" s="270"/>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c r="AI271" s="271"/>
      <c r="AJ271" s="271"/>
      <c r="AK271" s="271"/>
      <c r="AL271" s="271"/>
      <c r="AM271" s="271"/>
      <c r="AN271" s="271"/>
      <c r="AO271" s="271"/>
      <c r="AP271" s="271"/>
    </row>
    <row r="272" ht="12.75" customHeight="1">
      <c r="A272" s="270"/>
      <c r="B272" s="270"/>
      <c r="C272" s="270"/>
      <c r="D272" s="270"/>
      <c r="E272" s="270"/>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c r="AI272" s="271"/>
      <c r="AJ272" s="271"/>
      <c r="AK272" s="271"/>
      <c r="AL272" s="271"/>
      <c r="AM272" s="271"/>
      <c r="AN272" s="271"/>
      <c r="AO272" s="271"/>
      <c r="AP272" s="271"/>
    </row>
    <row r="273" ht="12.75" customHeight="1">
      <c r="A273" s="270"/>
      <c r="B273" s="270"/>
      <c r="C273" s="270"/>
      <c r="D273" s="270"/>
      <c r="E273" s="270"/>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row>
    <row r="274" ht="12.75" customHeight="1">
      <c r="A274" s="270"/>
      <c r="B274" s="270"/>
      <c r="C274" s="270"/>
      <c r="D274" s="270"/>
      <c r="E274" s="270"/>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row>
    <row r="275" ht="12.75" customHeight="1">
      <c r="A275" s="270"/>
      <c r="B275" s="270"/>
      <c r="C275" s="270"/>
      <c r="D275" s="270"/>
      <c r="E275" s="270"/>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row>
    <row r="276" ht="12.75" customHeight="1">
      <c r="A276" s="270"/>
      <c r="B276" s="270"/>
      <c r="C276" s="270"/>
      <c r="D276" s="270"/>
      <c r="E276" s="270"/>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c r="AK276" s="271"/>
      <c r="AL276" s="271"/>
      <c r="AM276" s="271"/>
      <c r="AN276" s="271"/>
      <c r="AO276" s="271"/>
      <c r="AP276" s="271"/>
    </row>
    <row r="277" ht="12.75" customHeight="1">
      <c r="A277" s="270"/>
      <c r="B277" s="270"/>
      <c r="C277" s="270"/>
      <c r="D277" s="270"/>
      <c r="E277" s="270"/>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c r="AK277" s="271"/>
      <c r="AL277" s="271"/>
      <c r="AM277" s="271"/>
      <c r="AN277" s="271"/>
      <c r="AO277" s="271"/>
      <c r="AP277" s="271"/>
    </row>
    <row r="278" ht="12.75" customHeight="1">
      <c r="A278" s="270"/>
      <c r="B278" s="270"/>
      <c r="C278" s="270"/>
      <c r="D278" s="270"/>
      <c r="E278" s="270"/>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c r="AO278" s="271"/>
      <c r="AP278" s="271"/>
    </row>
    <row r="279" ht="12.75" customHeight="1">
      <c r="A279" s="270"/>
      <c r="B279" s="270"/>
      <c r="C279" s="270"/>
      <c r="D279" s="270"/>
      <c r="E279" s="270"/>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c r="AI279" s="271"/>
      <c r="AJ279" s="271"/>
      <c r="AK279" s="271"/>
      <c r="AL279" s="271"/>
      <c r="AM279" s="271"/>
      <c r="AN279" s="271"/>
      <c r="AO279" s="271"/>
      <c r="AP279" s="271"/>
    </row>
    <row r="280" ht="12.75" customHeight="1">
      <c r="A280" s="270"/>
      <c r="B280" s="270"/>
      <c r="C280" s="270"/>
      <c r="D280" s="270"/>
      <c r="E280" s="270"/>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c r="AK280" s="271"/>
      <c r="AL280" s="271"/>
      <c r="AM280" s="271"/>
      <c r="AN280" s="271"/>
      <c r="AO280" s="271"/>
      <c r="AP280" s="271"/>
    </row>
    <row r="281" ht="12.75" customHeight="1">
      <c r="A281" s="270"/>
      <c r="B281" s="270"/>
      <c r="C281" s="270"/>
      <c r="D281" s="270"/>
      <c r="E281" s="270"/>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c r="AI281" s="271"/>
      <c r="AJ281" s="271"/>
      <c r="AK281" s="271"/>
      <c r="AL281" s="271"/>
      <c r="AM281" s="271"/>
      <c r="AN281" s="271"/>
      <c r="AO281" s="271"/>
      <c r="AP281" s="271"/>
    </row>
    <row r="282" ht="12.75" customHeight="1">
      <c r="A282" s="270"/>
      <c r="B282" s="270"/>
      <c r="C282" s="270"/>
      <c r="D282" s="270"/>
      <c r="E282" s="270"/>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c r="AK282" s="271"/>
      <c r="AL282" s="271"/>
      <c r="AM282" s="271"/>
      <c r="AN282" s="271"/>
      <c r="AO282" s="271"/>
      <c r="AP282" s="271"/>
    </row>
    <row r="283" ht="12.75" customHeight="1">
      <c r="A283" s="270"/>
      <c r="B283" s="270"/>
      <c r="C283" s="270"/>
      <c r="D283" s="270"/>
      <c r="E283" s="270"/>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row>
    <row r="284" ht="12.75" customHeight="1">
      <c r="A284" s="270"/>
      <c r="B284" s="270"/>
      <c r="C284" s="270"/>
      <c r="D284" s="270"/>
      <c r="E284" s="270"/>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c r="AO284" s="271"/>
      <c r="AP284" s="271"/>
    </row>
    <row r="285" ht="12.75" customHeight="1">
      <c r="A285" s="270"/>
      <c r="B285" s="270"/>
      <c r="C285" s="270"/>
      <c r="D285" s="270"/>
      <c r="E285" s="270"/>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row>
    <row r="286" ht="12.75" customHeight="1">
      <c r="A286" s="270"/>
      <c r="B286" s="270"/>
      <c r="C286" s="270"/>
      <c r="D286" s="270"/>
      <c r="E286" s="270"/>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1"/>
    </row>
    <row r="287" ht="12.75" customHeight="1">
      <c r="A287" s="270"/>
      <c r="B287" s="270"/>
      <c r="C287" s="270"/>
      <c r="D287" s="270"/>
      <c r="E287" s="270"/>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c r="AO287" s="271"/>
      <c r="AP287" s="271"/>
    </row>
    <row r="288" ht="12.75" customHeight="1">
      <c r="A288" s="270"/>
      <c r="B288" s="270"/>
      <c r="C288" s="270"/>
      <c r="D288" s="270"/>
      <c r="E288" s="270"/>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c r="AI288" s="271"/>
      <c r="AJ288" s="271"/>
      <c r="AK288" s="271"/>
      <c r="AL288" s="271"/>
      <c r="AM288" s="271"/>
      <c r="AN288" s="271"/>
      <c r="AO288" s="271"/>
      <c r="AP288" s="271"/>
    </row>
    <row r="289" ht="12.75" customHeight="1">
      <c r="A289" s="270"/>
      <c r="B289" s="270"/>
      <c r="C289" s="270"/>
      <c r="D289" s="270"/>
      <c r="E289" s="270"/>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c r="AK289" s="271"/>
      <c r="AL289" s="271"/>
      <c r="AM289" s="271"/>
      <c r="AN289" s="271"/>
      <c r="AO289" s="271"/>
      <c r="AP289" s="271"/>
    </row>
    <row r="290" ht="12.75" customHeight="1">
      <c r="A290" s="270"/>
      <c r="B290" s="270"/>
      <c r="C290" s="270"/>
      <c r="D290" s="270"/>
      <c r="E290" s="270"/>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row>
    <row r="291" ht="12.75" customHeight="1">
      <c r="A291" s="270"/>
      <c r="B291" s="270"/>
      <c r="C291" s="270"/>
      <c r="D291" s="270"/>
      <c r="E291" s="270"/>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c r="AK291" s="271"/>
      <c r="AL291" s="271"/>
      <c r="AM291" s="271"/>
      <c r="AN291" s="271"/>
      <c r="AO291" s="271"/>
      <c r="AP291" s="271"/>
    </row>
    <row r="292" ht="12.75" customHeight="1">
      <c r="A292" s="270"/>
      <c r="B292" s="270"/>
      <c r="C292" s="270"/>
      <c r="D292" s="270"/>
      <c r="E292" s="270"/>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c r="AK292" s="271"/>
      <c r="AL292" s="271"/>
      <c r="AM292" s="271"/>
      <c r="AN292" s="271"/>
      <c r="AO292" s="271"/>
      <c r="AP292" s="271"/>
    </row>
    <row r="293" ht="12.75" customHeight="1">
      <c r="A293" s="270"/>
      <c r="B293" s="270"/>
      <c r="C293" s="270"/>
      <c r="D293" s="270"/>
      <c r="E293" s="270"/>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c r="AI293" s="271"/>
      <c r="AJ293" s="271"/>
      <c r="AK293" s="271"/>
      <c r="AL293" s="271"/>
      <c r="AM293" s="271"/>
      <c r="AN293" s="271"/>
      <c r="AO293" s="271"/>
      <c r="AP293" s="271"/>
    </row>
    <row r="294" ht="12.75" customHeight="1">
      <c r="A294" s="270"/>
      <c r="B294" s="270"/>
      <c r="C294" s="270"/>
      <c r="D294" s="270"/>
      <c r="E294" s="270"/>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c r="AK294" s="271"/>
      <c r="AL294" s="271"/>
      <c r="AM294" s="271"/>
      <c r="AN294" s="271"/>
      <c r="AO294" s="271"/>
      <c r="AP294" s="271"/>
    </row>
    <row r="295" ht="12.75" customHeight="1">
      <c r="A295" s="270"/>
      <c r="B295" s="270"/>
      <c r="C295" s="270"/>
      <c r="D295" s="270"/>
      <c r="E295" s="270"/>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c r="AK295" s="271"/>
      <c r="AL295" s="271"/>
      <c r="AM295" s="271"/>
      <c r="AN295" s="271"/>
      <c r="AO295" s="271"/>
      <c r="AP295" s="271"/>
    </row>
    <row r="296" ht="12.75" customHeight="1">
      <c r="A296" s="270"/>
      <c r="B296" s="270"/>
      <c r="C296" s="270"/>
      <c r="D296" s="270"/>
      <c r="E296" s="270"/>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row>
    <row r="297" ht="12.75" customHeight="1">
      <c r="A297" s="270"/>
      <c r="B297" s="270"/>
      <c r="C297" s="270"/>
      <c r="D297" s="270"/>
      <c r="E297" s="270"/>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c r="AI297" s="271"/>
      <c r="AJ297" s="271"/>
      <c r="AK297" s="271"/>
      <c r="AL297" s="271"/>
      <c r="AM297" s="271"/>
      <c r="AN297" s="271"/>
      <c r="AO297" s="271"/>
      <c r="AP297" s="271"/>
    </row>
    <row r="298" ht="12.75" customHeight="1">
      <c r="A298" s="270"/>
      <c r="B298" s="270"/>
      <c r="C298" s="270"/>
      <c r="D298" s="270"/>
      <c r="E298" s="270"/>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c r="AK298" s="271"/>
      <c r="AL298" s="271"/>
      <c r="AM298" s="271"/>
      <c r="AN298" s="271"/>
      <c r="AO298" s="271"/>
      <c r="AP298" s="271"/>
    </row>
    <row r="299" ht="12.75" customHeight="1">
      <c r="A299" s="270"/>
      <c r="B299" s="270"/>
      <c r="C299" s="270"/>
      <c r="D299" s="270"/>
      <c r="E299" s="270"/>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c r="AK299" s="271"/>
      <c r="AL299" s="271"/>
      <c r="AM299" s="271"/>
      <c r="AN299" s="271"/>
      <c r="AO299" s="271"/>
      <c r="AP299" s="271"/>
    </row>
    <row r="300" ht="12.75" customHeight="1">
      <c r="A300" s="270"/>
      <c r="B300" s="270"/>
      <c r="C300" s="270"/>
      <c r="D300" s="270"/>
      <c r="E300" s="270"/>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ht="12.75" customHeight="1">
      <c r="A301" s="270"/>
      <c r="B301" s="270"/>
      <c r="C301" s="270"/>
      <c r="D301" s="270"/>
      <c r="E301" s="270"/>
      <c r="F301" s="271"/>
      <c r="G301" s="271"/>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c r="AI301" s="271"/>
      <c r="AJ301" s="271"/>
      <c r="AK301" s="271"/>
      <c r="AL301" s="271"/>
      <c r="AM301" s="271"/>
      <c r="AN301" s="271"/>
      <c r="AO301" s="271"/>
      <c r="AP301" s="271"/>
    </row>
    <row r="302" ht="12.75" customHeight="1">
      <c r="A302" s="270"/>
      <c r="B302" s="270"/>
      <c r="C302" s="270"/>
      <c r="D302" s="270"/>
      <c r="E302" s="270"/>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1"/>
      <c r="AH302" s="271"/>
      <c r="AI302" s="271"/>
      <c r="AJ302" s="271"/>
      <c r="AK302" s="271"/>
      <c r="AL302" s="271"/>
      <c r="AM302" s="271"/>
      <c r="AN302" s="271"/>
      <c r="AO302" s="271"/>
      <c r="AP302" s="271"/>
    </row>
    <row r="303" ht="12.75" customHeight="1">
      <c r="A303" s="270"/>
      <c r="B303" s="270"/>
      <c r="C303" s="270"/>
      <c r="D303" s="270"/>
      <c r="E303" s="270"/>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row>
    <row r="304" ht="12.75" customHeight="1">
      <c r="A304" s="270"/>
      <c r="B304" s="270"/>
      <c r="C304" s="270"/>
      <c r="D304" s="270"/>
      <c r="E304" s="270"/>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c r="AI304" s="271"/>
      <c r="AJ304" s="271"/>
      <c r="AK304" s="271"/>
      <c r="AL304" s="271"/>
      <c r="AM304" s="271"/>
      <c r="AN304" s="271"/>
      <c r="AO304" s="271"/>
      <c r="AP304" s="271"/>
    </row>
    <row r="305" ht="12.75" customHeight="1">
      <c r="A305" s="270"/>
      <c r="B305" s="270"/>
      <c r="C305" s="270"/>
      <c r="D305" s="270"/>
      <c r="E305" s="270"/>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c r="AI305" s="271"/>
      <c r="AJ305" s="271"/>
      <c r="AK305" s="271"/>
      <c r="AL305" s="271"/>
      <c r="AM305" s="271"/>
      <c r="AN305" s="271"/>
      <c r="AO305" s="271"/>
      <c r="AP305" s="271"/>
    </row>
    <row r="306" ht="12.75" customHeight="1">
      <c r="A306" s="270"/>
      <c r="B306" s="270"/>
      <c r="C306" s="270"/>
      <c r="D306" s="270"/>
      <c r="E306" s="270"/>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c r="AO306" s="271"/>
      <c r="AP306" s="271"/>
    </row>
    <row r="307" ht="12.75" customHeight="1">
      <c r="A307" s="270"/>
      <c r="B307" s="270"/>
      <c r="C307" s="270"/>
      <c r="D307" s="270"/>
      <c r="E307" s="270"/>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c r="AO307" s="271"/>
      <c r="AP307" s="271"/>
    </row>
    <row r="308" ht="12.75" customHeight="1">
      <c r="A308" s="270"/>
      <c r="B308" s="270"/>
      <c r="C308" s="270"/>
      <c r="D308" s="270"/>
      <c r="E308" s="270"/>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c r="AI308" s="271"/>
      <c r="AJ308" s="271"/>
      <c r="AK308" s="271"/>
      <c r="AL308" s="271"/>
      <c r="AM308" s="271"/>
      <c r="AN308" s="271"/>
      <c r="AO308" s="271"/>
      <c r="AP308" s="271"/>
    </row>
    <row r="309" ht="12.75" customHeight="1">
      <c r="A309" s="270"/>
      <c r="B309" s="270"/>
      <c r="C309" s="270"/>
      <c r="D309" s="270"/>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row>
    <row r="310" ht="12.75" customHeight="1">
      <c r="A310" s="270"/>
      <c r="B310" s="270"/>
      <c r="C310" s="270"/>
      <c r="D310" s="270"/>
      <c r="E310" s="270"/>
      <c r="F310" s="271"/>
      <c r="G310" s="271"/>
      <c r="H310" s="271"/>
      <c r="I310" s="271"/>
      <c r="J310" s="271"/>
      <c r="K310" s="27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c r="AH310" s="271"/>
      <c r="AI310" s="271"/>
      <c r="AJ310" s="271"/>
      <c r="AK310" s="271"/>
      <c r="AL310" s="271"/>
      <c r="AM310" s="271"/>
      <c r="AN310" s="271"/>
      <c r="AO310" s="271"/>
      <c r="AP310" s="271"/>
    </row>
    <row r="311" ht="12.75" customHeight="1">
      <c r="A311" s="270"/>
      <c r="B311" s="270"/>
      <c r="C311" s="270"/>
      <c r="D311" s="270"/>
      <c r="E311" s="270"/>
      <c r="F311" s="271"/>
      <c r="G311" s="271"/>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row>
    <row r="312" ht="12.75" customHeight="1">
      <c r="A312" s="270"/>
      <c r="B312" s="270"/>
      <c r="C312" s="270"/>
      <c r="D312" s="270"/>
      <c r="E312" s="270"/>
      <c r="F312" s="271"/>
      <c r="G312" s="271"/>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c r="AI312" s="271"/>
      <c r="AJ312" s="271"/>
      <c r="AK312" s="271"/>
      <c r="AL312" s="271"/>
      <c r="AM312" s="271"/>
      <c r="AN312" s="271"/>
      <c r="AO312" s="271"/>
      <c r="AP312" s="271"/>
    </row>
    <row r="313" ht="12.75" customHeight="1">
      <c r="A313" s="270"/>
      <c r="B313" s="270"/>
      <c r="C313" s="270"/>
      <c r="D313" s="270"/>
      <c r="E313" s="270"/>
      <c r="F313" s="271"/>
      <c r="G313" s="271"/>
      <c r="H313" s="271"/>
      <c r="I313" s="271"/>
      <c r="J313" s="271"/>
      <c r="K313" s="27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c r="AO313" s="271"/>
      <c r="AP313" s="271"/>
    </row>
    <row r="314" ht="12.75" customHeight="1">
      <c r="A314" s="270"/>
      <c r="B314" s="270"/>
      <c r="C314" s="270"/>
      <c r="D314" s="270"/>
      <c r="E314" s="270"/>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c r="AG314" s="271"/>
      <c r="AH314" s="271"/>
      <c r="AI314" s="271"/>
      <c r="AJ314" s="271"/>
      <c r="AK314" s="271"/>
      <c r="AL314" s="271"/>
      <c r="AM314" s="271"/>
      <c r="AN314" s="271"/>
      <c r="AO314" s="271"/>
      <c r="AP314" s="271"/>
    </row>
    <row r="315" ht="12.75" customHeight="1">
      <c r="A315" s="270"/>
      <c r="B315" s="270"/>
      <c r="C315" s="270"/>
      <c r="D315" s="270"/>
      <c r="E315" s="270"/>
      <c r="F315" s="271"/>
      <c r="G315" s="271"/>
      <c r="H315" s="271"/>
      <c r="I315" s="271"/>
      <c r="J315" s="271"/>
      <c r="K315" s="271"/>
      <c r="L315" s="271"/>
      <c r="M315" s="271"/>
      <c r="N315" s="271"/>
      <c r="O315" s="271"/>
      <c r="P315" s="271"/>
      <c r="Q315" s="271"/>
      <c r="R315" s="271"/>
      <c r="S315" s="271"/>
      <c r="T315" s="271"/>
      <c r="U315" s="271"/>
      <c r="V315" s="271"/>
      <c r="W315" s="271"/>
      <c r="X315" s="271"/>
      <c r="Y315" s="271"/>
      <c r="Z315" s="271"/>
      <c r="AA315" s="271"/>
      <c r="AB315" s="271"/>
      <c r="AC315" s="271"/>
      <c r="AD315" s="271"/>
      <c r="AE315" s="271"/>
      <c r="AF315" s="271"/>
      <c r="AG315" s="271"/>
      <c r="AH315" s="271"/>
      <c r="AI315" s="271"/>
      <c r="AJ315" s="271"/>
      <c r="AK315" s="271"/>
      <c r="AL315" s="271"/>
      <c r="AM315" s="271"/>
      <c r="AN315" s="271"/>
      <c r="AO315" s="271"/>
      <c r="AP315" s="271"/>
    </row>
    <row r="316" ht="12.75" customHeight="1">
      <c r="A316" s="270"/>
      <c r="B316" s="270"/>
      <c r="C316" s="270"/>
      <c r="D316" s="270"/>
      <c r="E316" s="270"/>
      <c r="F316" s="271"/>
      <c r="G316" s="271"/>
      <c r="H316" s="271"/>
      <c r="I316" s="271"/>
      <c r="J316" s="271"/>
      <c r="K316" s="271"/>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c r="AO316" s="271"/>
      <c r="AP316" s="271"/>
    </row>
    <row r="317" ht="12.75" customHeight="1">
      <c r="A317" s="270"/>
      <c r="B317" s="270"/>
      <c r="C317" s="270"/>
      <c r="D317" s="270"/>
      <c r="E317" s="270"/>
      <c r="F317" s="271"/>
      <c r="G317" s="271"/>
      <c r="H317" s="271"/>
      <c r="I317" s="271"/>
      <c r="J317" s="271"/>
      <c r="K317" s="271"/>
      <c r="L317" s="271"/>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ht="12.75" customHeight="1">
      <c r="A318" s="270"/>
      <c r="B318" s="270"/>
      <c r="C318" s="270"/>
      <c r="D318" s="270"/>
      <c r="E318" s="270"/>
      <c r="F318" s="271"/>
      <c r="G318" s="271"/>
      <c r="H318" s="271"/>
      <c r="I318" s="271"/>
      <c r="J318" s="271"/>
      <c r="K318" s="271"/>
      <c r="L318" s="271"/>
      <c r="M318" s="271"/>
      <c r="N318" s="271"/>
      <c r="O318" s="271"/>
      <c r="P318" s="271"/>
      <c r="Q318" s="271"/>
      <c r="R318" s="271"/>
      <c r="S318" s="271"/>
      <c r="T318" s="271"/>
      <c r="U318" s="271"/>
      <c r="V318" s="271"/>
      <c r="W318" s="271"/>
      <c r="X318" s="271"/>
      <c r="Y318" s="271"/>
      <c r="Z318" s="271"/>
      <c r="AA318" s="271"/>
      <c r="AB318" s="271"/>
      <c r="AC318" s="271"/>
      <c r="AD318" s="271"/>
      <c r="AE318" s="271"/>
      <c r="AF318" s="271"/>
      <c r="AG318" s="271"/>
      <c r="AH318" s="271"/>
      <c r="AI318" s="271"/>
      <c r="AJ318" s="271"/>
      <c r="AK318" s="271"/>
      <c r="AL318" s="271"/>
      <c r="AM318" s="271"/>
      <c r="AN318" s="271"/>
      <c r="AO318" s="271"/>
      <c r="AP318" s="271"/>
    </row>
    <row r="319" ht="12.75" customHeight="1">
      <c r="A319" s="270"/>
      <c r="B319" s="270"/>
      <c r="C319" s="270"/>
      <c r="D319" s="270"/>
      <c r="E319" s="270"/>
      <c r="F319" s="271"/>
      <c r="G319" s="271"/>
      <c r="H319" s="271"/>
      <c r="I319" s="271"/>
      <c r="J319" s="271"/>
      <c r="K319" s="271"/>
      <c r="L319" s="271"/>
      <c r="M319" s="271"/>
      <c r="N319" s="271"/>
      <c r="O319" s="271"/>
      <c r="P319" s="271"/>
      <c r="Q319" s="271"/>
      <c r="R319" s="271"/>
      <c r="S319" s="271"/>
      <c r="T319" s="271"/>
      <c r="U319" s="271"/>
      <c r="V319" s="271"/>
      <c r="W319" s="271"/>
      <c r="X319" s="271"/>
      <c r="Y319" s="271"/>
      <c r="Z319" s="271"/>
      <c r="AA319" s="271"/>
      <c r="AB319" s="271"/>
      <c r="AC319" s="271"/>
      <c r="AD319" s="271"/>
      <c r="AE319" s="271"/>
      <c r="AF319" s="271"/>
      <c r="AG319" s="271"/>
      <c r="AH319" s="271"/>
      <c r="AI319" s="271"/>
      <c r="AJ319" s="271"/>
      <c r="AK319" s="271"/>
      <c r="AL319" s="271"/>
      <c r="AM319" s="271"/>
      <c r="AN319" s="271"/>
      <c r="AO319" s="271"/>
      <c r="AP319" s="271"/>
    </row>
    <row r="320" ht="12.75" customHeight="1">
      <c r="A320" s="270"/>
      <c r="B320" s="270"/>
      <c r="C320" s="270"/>
      <c r="D320" s="270"/>
      <c r="E320" s="270"/>
      <c r="F320" s="271"/>
      <c r="G320" s="271"/>
      <c r="H320" s="271"/>
      <c r="I320" s="271"/>
      <c r="J320" s="271"/>
      <c r="K320" s="271"/>
      <c r="L320" s="271"/>
      <c r="M320" s="271"/>
      <c r="N320" s="271"/>
      <c r="O320" s="271"/>
      <c r="P320" s="271"/>
      <c r="Q320" s="271"/>
      <c r="R320" s="271"/>
      <c r="S320" s="271"/>
      <c r="T320" s="271"/>
      <c r="U320" s="271"/>
      <c r="V320" s="271"/>
      <c r="W320" s="271"/>
      <c r="X320" s="271"/>
      <c r="Y320" s="271"/>
      <c r="Z320" s="271"/>
      <c r="AA320" s="271"/>
      <c r="AB320" s="271"/>
      <c r="AC320" s="271"/>
      <c r="AD320" s="271"/>
      <c r="AE320" s="271"/>
      <c r="AF320" s="271"/>
      <c r="AG320" s="271"/>
      <c r="AH320" s="271"/>
      <c r="AI320" s="271"/>
      <c r="AJ320" s="271"/>
      <c r="AK320" s="271"/>
      <c r="AL320" s="271"/>
      <c r="AM320" s="271"/>
      <c r="AN320" s="271"/>
      <c r="AO320" s="271"/>
      <c r="AP320" s="271"/>
    </row>
    <row r="321" ht="12.75" customHeight="1">
      <c r="A321" s="270"/>
      <c r="B321" s="270"/>
      <c r="C321" s="270"/>
      <c r="D321" s="270"/>
      <c r="E321" s="270"/>
      <c r="F321" s="271"/>
      <c r="G321" s="271"/>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c r="AI321" s="271"/>
      <c r="AJ321" s="271"/>
      <c r="AK321" s="271"/>
      <c r="AL321" s="271"/>
      <c r="AM321" s="271"/>
      <c r="AN321" s="271"/>
      <c r="AO321" s="271"/>
      <c r="AP321" s="271"/>
    </row>
    <row r="322" ht="12.75" customHeight="1">
      <c r="A322" s="270"/>
      <c r="B322" s="270"/>
      <c r="C322" s="270"/>
      <c r="D322" s="270"/>
      <c r="E322" s="270"/>
      <c r="F322" s="271"/>
      <c r="G322" s="271"/>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1"/>
    </row>
    <row r="323" ht="12.75" customHeight="1">
      <c r="A323" s="270"/>
      <c r="B323" s="270"/>
      <c r="C323" s="270"/>
      <c r="D323" s="270"/>
      <c r="E323" s="270"/>
      <c r="F323" s="271"/>
      <c r="G323" s="271"/>
      <c r="H323" s="271"/>
      <c r="I323" s="271"/>
      <c r="J323" s="271"/>
      <c r="K323" s="27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c r="AI323" s="271"/>
      <c r="AJ323" s="271"/>
      <c r="AK323" s="271"/>
      <c r="AL323" s="271"/>
      <c r="AM323" s="271"/>
      <c r="AN323" s="271"/>
      <c r="AO323" s="271"/>
      <c r="AP323" s="271"/>
    </row>
    <row r="324" ht="12.75" customHeight="1">
      <c r="A324" s="270"/>
      <c r="B324" s="270"/>
      <c r="C324" s="270"/>
      <c r="D324" s="270"/>
      <c r="E324" s="270"/>
      <c r="F324" s="271"/>
      <c r="G324" s="271"/>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c r="AI324" s="271"/>
      <c r="AJ324" s="271"/>
      <c r="AK324" s="271"/>
      <c r="AL324" s="271"/>
      <c r="AM324" s="271"/>
      <c r="AN324" s="271"/>
      <c r="AO324" s="271"/>
      <c r="AP324" s="271"/>
    </row>
    <row r="325" ht="12.75" customHeight="1">
      <c r="A325" s="270"/>
      <c r="B325" s="270"/>
      <c r="C325" s="270"/>
      <c r="D325" s="270"/>
      <c r="E325" s="270"/>
      <c r="F325" s="271"/>
      <c r="G325" s="271"/>
      <c r="H325" s="271"/>
      <c r="I325" s="271"/>
      <c r="J325" s="271"/>
      <c r="K325" s="271"/>
      <c r="L325" s="271"/>
      <c r="M325" s="271"/>
      <c r="N325" s="271"/>
      <c r="O325" s="271"/>
      <c r="P325" s="271"/>
      <c r="Q325" s="271"/>
      <c r="R325" s="271"/>
      <c r="S325" s="271"/>
      <c r="T325" s="271"/>
      <c r="U325" s="271"/>
      <c r="V325" s="271"/>
      <c r="W325" s="271"/>
      <c r="X325" s="271"/>
      <c r="Y325" s="271"/>
      <c r="Z325" s="271"/>
      <c r="AA325" s="271"/>
      <c r="AB325" s="271"/>
      <c r="AC325" s="271"/>
      <c r="AD325" s="271"/>
      <c r="AE325" s="271"/>
      <c r="AF325" s="271"/>
      <c r="AG325" s="271"/>
      <c r="AH325" s="271"/>
      <c r="AI325" s="271"/>
      <c r="AJ325" s="271"/>
      <c r="AK325" s="271"/>
      <c r="AL325" s="271"/>
      <c r="AM325" s="271"/>
      <c r="AN325" s="271"/>
      <c r="AO325" s="271"/>
      <c r="AP325" s="271"/>
    </row>
    <row r="326" ht="12.75" customHeight="1">
      <c r="A326" s="270"/>
      <c r="B326" s="270"/>
      <c r="C326" s="270"/>
      <c r="D326" s="270"/>
      <c r="E326" s="270"/>
      <c r="F326" s="271"/>
      <c r="G326" s="271"/>
      <c r="H326" s="271"/>
      <c r="I326" s="271"/>
      <c r="J326" s="271"/>
      <c r="K326" s="271"/>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c r="AO326" s="271"/>
      <c r="AP326" s="271"/>
    </row>
    <row r="327" ht="12.75" customHeight="1">
      <c r="A327" s="270"/>
      <c r="B327" s="270"/>
      <c r="C327" s="270"/>
      <c r="D327" s="270"/>
      <c r="E327" s="270"/>
      <c r="F327" s="271"/>
      <c r="G327" s="271"/>
      <c r="H327" s="271"/>
      <c r="I327" s="271"/>
      <c r="J327" s="271"/>
      <c r="K327" s="271"/>
      <c r="L327" s="271"/>
      <c r="M327" s="271"/>
      <c r="N327" s="271"/>
      <c r="O327" s="271"/>
      <c r="P327" s="271"/>
      <c r="Q327" s="271"/>
      <c r="R327" s="271"/>
      <c r="S327" s="271"/>
      <c r="T327" s="271"/>
      <c r="U327" s="271"/>
      <c r="V327" s="271"/>
      <c r="W327" s="271"/>
      <c r="X327" s="271"/>
      <c r="Y327" s="271"/>
      <c r="Z327" s="271"/>
      <c r="AA327" s="271"/>
      <c r="AB327" s="271"/>
      <c r="AC327" s="271"/>
      <c r="AD327" s="271"/>
      <c r="AE327" s="271"/>
      <c r="AF327" s="271"/>
      <c r="AG327" s="271"/>
      <c r="AH327" s="271"/>
      <c r="AI327" s="271"/>
      <c r="AJ327" s="271"/>
      <c r="AK327" s="271"/>
      <c r="AL327" s="271"/>
      <c r="AM327" s="271"/>
      <c r="AN327" s="271"/>
      <c r="AO327" s="271"/>
      <c r="AP327" s="271"/>
    </row>
    <row r="328" ht="12.75" customHeight="1">
      <c r="A328" s="270"/>
      <c r="B328" s="270"/>
      <c r="C328" s="270"/>
      <c r="D328" s="270"/>
      <c r="E328" s="270"/>
      <c r="F328" s="271"/>
      <c r="G328" s="271"/>
      <c r="H328" s="271"/>
      <c r="I328" s="271"/>
      <c r="J328" s="271"/>
      <c r="K328" s="271"/>
      <c r="L328" s="271"/>
      <c r="M328" s="271"/>
      <c r="N328" s="271"/>
      <c r="O328" s="271"/>
      <c r="P328" s="271"/>
      <c r="Q328" s="271"/>
      <c r="R328" s="271"/>
      <c r="S328" s="271"/>
      <c r="T328" s="271"/>
      <c r="U328" s="271"/>
      <c r="V328" s="271"/>
      <c r="W328" s="271"/>
      <c r="X328" s="271"/>
      <c r="Y328" s="271"/>
      <c r="Z328" s="271"/>
      <c r="AA328" s="271"/>
      <c r="AB328" s="271"/>
      <c r="AC328" s="271"/>
      <c r="AD328" s="271"/>
      <c r="AE328" s="271"/>
      <c r="AF328" s="271"/>
      <c r="AG328" s="271"/>
      <c r="AH328" s="271"/>
      <c r="AI328" s="271"/>
      <c r="AJ328" s="271"/>
      <c r="AK328" s="271"/>
      <c r="AL328" s="271"/>
      <c r="AM328" s="271"/>
      <c r="AN328" s="271"/>
      <c r="AO328" s="271"/>
      <c r="AP328" s="271"/>
    </row>
    <row r="329" ht="12.75" customHeight="1">
      <c r="A329" s="270"/>
      <c r="B329" s="270"/>
      <c r="C329" s="270"/>
      <c r="D329" s="270"/>
      <c r="E329" s="270"/>
      <c r="F329" s="271"/>
      <c r="G329" s="271"/>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c r="AG329" s="271"/>
      <c r="AH329" s="271"/>
      <c r="AI329" s="271"/>
      <c r="AJ329" s="271"/>
      <c r="AK329" s="271"/>
      <c r="AL329" s="271"/>
      <c r="AM329" s="271"/>
      <c r="AN329" s="271"/>
      <c r="AO329" s="271"/>
      <c r="AP329" s="271"/>
    </row>
    <row r="330" ht="12.75" customHeight="1">
      <c r="A330" s="270"/>
      <c r="B330" s="270"/>
      <c r="C330" s="270"/>
      <c r="D330" s="270"/>
      <c r="E330" s="270"/>
      <c r="F330" s="271"/>
      <c r="G330" s="271"/>
      <c r="H330" s="271"/>
      <c r="I330" s="271"/>
      <c r="J330" s="271"/>
      <c r="K330" s="27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c r="AI330" s="271"/>
      <c r="AJ330" s="271"/>
      <c r="AK330" s="271"/>
      <c r="AL330" s="271"/>
      <c r="AM330" s="271"/>
      <c r="AN330" s="271"/>
      <c r="AO330" s="271"/>
      <c r="AP330" s="271"/>
    </row>
    <row r="331" ht="12.75" customHeight="1">
      <c r="A331" s="270"/>
      <c r="B331" s="270"/>
      <c r="C331" s="270"/>
      <c r="D331" s="270"/>
      <c r="E331" s="270"/>
      <c r="F331" s="271"/>
      <c r="G331" s="271"/>
      <c r="H331" s="271"/>
      <c r="I331" s="271"/>
      <c r="J331" s="271"/>
      <c r="K331" s="271"/>
      <c r="L331" s="271"/>
      <c r="M331" s="271"/>
      <c r="N331" s="271"/>
      <c r="O331" s="271"/>
      <c r="P331" s="271"/>
      <c r="Q331" s="271"/>
      <c r="R331" s="271"/>
      <c r="S331" s="271"/>
      <c r="T331" s="271"/>
      <c r="U331" s="271"/>
      <c r="V331" s="271"/>
      <c r="W331" s="271"/>
      <c r="X331" s="271"/>
      <c r="Y331" s="271"/>
      <c r="Z331" s="271"/>
      <c r="AA331" s="271"/>
      <c r="AB331" s="271"/>
      <c r="AC331" s="271"/>
      <c r="AD331" s="271"/>
      <c r="AE331" s="271"/>
      <c r="AF331" s="271"/>
      <c r="AG331" s="271"/>
      <c r="AH331" s="271"/>
      <c r="AI331" s="271"/>
      <c r="AJ331" s="271"/>
      <c r="AK331" s="271"/>
      <c r="AL331" s="271"/>
      <c r="AM331" s="271"/>
      <c r="AN331" s="271"/>
      <c r="AO331" s="271"/>
      <c r="AP331" s="271"/>
    </row>
    <row r="332" ht="12.75" customHeight="1">
      <c r="A332" s="270"/>
      <c r="B332" s="270"/>
      <c r="C332" s="270"/>
      <c r="D332" s="270"/>
      <c r="E332" s="270"/>
      <c r="F332" s="271"/>
      <c r="G332" s="271"/>
      <c r="H332" s="271"/>
      <c r="I332" s="271"/>
      <c r="J332" s="271"/>
      <c r="K332" s="271"/>
      <c r="L332" s="271"/>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c r="AI332" s="271"/>
      <c r="AJ332" s="271"/>
      <c r="AK332" s="271"/>
      <c r="AL332" s="271"/>
      <c r="AM332" s="271"/>
      <c r="AN332" s="271"/>
      <c r="AO332" s="271"/>
      <c r="AP332" s="271"/>
    </row>
    <row r="333" ht="12.75" customHeight="1">
      <c r="A333" s="270"/>
      <c r="B333" s="270"/>
      <c r="C333" s="270"/>
      <c r="D333" s="270"/>
      <c r="E333" s="270"/>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row>
    <row r="334" ht="12.75" customHeight="1">
      <c r="A334" s="270"/>
      <c r="B334" s="270"/>
      <c r="C334" s="270"/>
      <c r="D334" s="270"/>
      <c r="E334" s="270"/>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row>
    <row r="335" ht="12.75" customHeight="1">
      <c r="A335" s="270"/>
      <c r="B335" s="270"/>
      <c r="C335" s="270"/>
      <c r="D335" s="270"/>
      <c r="E335" s="270"/>
      <c r="F335" s="271"/>
      <c r="G335" s="271"/>
      <c r="H335" s="271"/>
      <c r="I335" s="271"/>
      <c r="J335" s="271"/>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1"/>
      <c r="AL335" s="271"/>
      <c r="AM335" s="271"/>
      <c r="AN335" s="271"/>
      <c r="AO335" s="271"/>
      <c r="AP335" s="271"/>
    </row>
    <row r="336" ht="12.75" customHeight="1">
      <c r="A336" s="270"/>
      <c r="B336" s="270"/>
      <c r="C336" s="270"/>
      <c r="D336" s="270"/>
      <c r="E336" s="270"/>
      <c r="F336" s="271"/>
      <c r="G336" s="271"/>
      <c r="H336" s="271"/>
      <c r="I336" s="271"/>
      <c r="J336" s="271"/>
      <c r="K336" s="27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1"/>
    </row>
    <row r="337" ht="12.75" customHeight="1">
      <c r="A337" s="270"/>
      <c r="B337" s="270"/>
      <c r="C337" s="270"/>
      <c r="D337" s="270"/>
      <c r="E337" s="270"/>
      <c r="F337" s="271"/>
      <c r="G337" s="271"/>
      <c r="H337" s="271"/>
      <c r="I337" s="271"/>
      <c r="J337" s="271"/>
      <c r="K337" s="271"/>
      <c r="L337" s="271"/>
      <c r="M337" s="271"/>
      <c r="N337" s="271"/>
      <c r="O337" s="271"/>
      <c r="P337" s="271"/>
      <c r="Q337" s="271"/>
      <c r="R337" s="271"/>
      <c r="S337" s="271"/>
      <c r="T337" s="271"/>
      <c r="U337" s="271"/>
      <c r="V337" s="271"/>
      <c r="W337" s="271"/>
      <c r="X337" s="271"/>
      <c r="Y337" s="271"/>
      <c r="Z337" s="271"/>
      <c r="AA337" s="271"/>
      <c r="AB337" s="271"/>
      <c r="AC337" s="271"/>
      <c r="AD337" s="271"/>
      <c r="AE337" s="271"/>
      <c r="AF337" s="271"/>
      <c r="AG337" s="271"/>
      <c r="AH337" s="271"/>
      <c r="AI337" s="271"/>
      <c r="AJ337" s="271"/>
      <c r="AK337" s="271"/>
      <c r="AL337" s="271"/>
      <c r="AM337" s="271"/>
      <c r="AN337" s="271"/>
      <c r="AO337" s="271"/>
      <c r="AP337" s="271"/>
    </row>
    <row r="338" ht="12.75" customHeight="1">
      <c r="A338" s="270"/>
      <c r="B338" s="270"/>
      <c r="C338" s="270"/>
      <c r="D338" s="270"/>
      <c r="E338" s="270"/>
      <c r="F338" s="271"/>
      <c r="G338" s="271"/>
      <c r="H338" s="271"/>
      <c r="I338" s="271"/>
      <c r="J338" s="271"/>
      <c r="K338" s="271"/>
      <c r="L338" s="271"/>
      <c r="M338" s="271"/>
      <c r="N338" s="271"/>
      <c r="O338" s="271"/>
      <c r="P338" s="271"/>
      <c r="Q338" s="271"/>
      <c r="R338" s="271"/>
      <c r="S338" s="271"/>
      <c r="T338" s="271"/>
      <c r="U338" s="271"/>
      <c r="V338" s="271"/>
      <c r="W338" s="271"/>
      <c r="X338" s="271"/>
      <c r="Y338" s="271"/>
      <c r="Z338" s="271"/>
      <c r="AA338" s="271"/>
      <c r="AB338" s="271"/>
      <c r="AC338" s="271"/>
      <c r="AD338" s="271"/>
      <c r="AE338" s="271"/>
      <c r="AF338" s="271"/>
      <c r="AG338" s="271"/>
      <c r="AH338" s="271"/>
      <c r="AI338" s="271"/>
      <c r="AJ338" s="271"/>
      <c r="AK338" s="271"/>
      <c r="AL338" s="271"/>
      <c r="AM338" s="271"/>
      <c r="AN338" s="271"/>
      <c r="AO338" s="271"/>
      <c r="AP338" s="271"/>
    </row>
    <row r="339" ht="12.75" customHeight="1">
      <c r="A339" s="270"/>
      <c r="B339" s="270"/>
      <c r="C339" s="270"/>
      <c r="D339" s="270"/>
      <c r="E339" s="270"/>
      <c r="F339" s="271"/>
      <c r="G339" s="271"/>
      <c r="H339" s="271"/>
      <c r="I339" s="271"/>
      <c r="J339" s="271"/>
      <c r="K339" s="27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c r="AO339" s="271"/>
      <c r="AP339" s="271"/>
    </row>
    <row r="340" ht="12.75" customHeight="1">
      <c r="A340" s="270"/>
      <c r="B340" s="270"/>
      <c r="C340" s="270"/>
      <c r="D340" s="270"/>
      <c r="E340" s="270"/>
      <c r="F340" s="271"/>
      <c r="G340" s="271"/>
      <c r="H340" s="271"/>
      <c r="I340" s="271"/>
      <c r="J340" s="271"/>
      <c r="K340" s="271"/>
      <c r="L340" s="271"/>
      <c r="M340" s="271"/>
      <c r="N340" s="271"/>
      <c r="O340" s="271"/>
      <c r="P340" s="271"/>
      <c r="Q340" s="271"/>
      <c r="R340" s="271"/>
      <c r="S340" s="271"/>
      <c r="T340" s="271"/>
      <c r="U340" s="271"/>
      <c r="V340" s="271"/>
      <c r="W340" s="271"/>
      <c r="X340" s="271"/>
      <c r="Y340" s="271"/>
      <c r="Z340" s="271"/>
      <c r="AA340" s="271"/>
      <c r="AB340" s="271"/>
      <c r="AC340" s="271"/>
      <c r="AD340" s="271"/>
      <c r="AE340" s="271"/>
      <c r="AF340" s="271"/>
      <c r="AG340" s="271"/>
      <c r="AH340" s="271"/>
      <c r="AI340" s="271"/>
      <c r="AJ340" s="271"/>
      <c r="AK340" s="271"/>
      <c r="AL340" s="271"/>
      <c r="AM340" s="271"/>
      <c r="AN340" s="271"/>
      <c r="AO340" s="271"/>
      <c r="AP340" s="271"/>
    </row>
    <row r="341" ht="12.75" customHeight="1">
      <c r="A341" s="270"/>
      <c r="B341" s="270"/>
      <c r="C341" s="270"/>
      <c r="D341" s="270"/>
      <c r="E341" s="270"/>
      <c r="F341" s="271"/>
      <c r="G341" s="271"/>
      <c r="H341" s="271"/>
      <c r="I341" s="271"/>
      <c r="J341" s="271"/>
      <c r="K341" s="27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c r="AI341" s="271"/>
      <c r="AJ341" s="271"/>
      <c r="AK341" s="271"/>
      <c r="AL341" s="271"/>
      <c r="AM341" s="271"/>
      <c r="AN341" s="271"/>
      <c r="AO341" s="271"/>
      <c r="AP341" s="271"/>
    </row>
    <row r="342" ht="12.75" customHeight="1">
      <c r="A342" s="270"/>
      <c r="B342" s="270"/>
      <c r="C342" s="270"/>
      <c r="D342" s="270"/>
      <c r="E342" s="270"/>
      <c r="F342" s="271"/>
      <c r="G342" s="271"/>
      <c r="H342" s="271"/>
      <c r="I342" s="271"/>
      <c r="J342" s="271"/>
      <c r="K342" s="271"/>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c r="AI342" s="271"/>
      <c r="AJ342" s="271"/>
      <c r="AK342" s="271"/>
      <c r="AL342" s="271"/>
      <c r="AM342" s="271"/>
      <c r="AN342" s="271"/>
      <c r="AO342" s="271"/>
      <c r="AP342" s="271"/>
    </row>
    <row r="343" ht="12.75" customHeight="1">
      <c r="A343" s="270"/>
      <c r="B343" s="270"/>
      <c r="C343" s="270"/>
      <c r="D343" s="270"/>
      <c r="E343" s="270"/>
      <c r="F343" s="271"/>
      <c r="G343" s="271"/>
      <c r="H343" s="271"/>
      <c r="I343" s="271"/>
      <c r="J343" s="271"/>
      <c r="K343" s="271"/>
      <c r="L343" s="271"/>
      <c r="M343" s="271"/>
      <c r="N343" s="271"/>
      <c r="O343" s="271"/>
      <c r="P343" s="271"/>
      <c r="Q343" s="271"/>
      <c r="R343" s="271"/>
      <c r="S343" s="271"/>
      <c r="T343" s="271"/>
      <c r="U343" s="271"/>
      <c r="V343" s="271"/>
      <c r="W343" s="271"/>
      <c r="X343" s="271"/>
      <c r="Y343" s="271"/>
      <c r="Z343" s="271"/>
      <c r="AA343" s="271"/>
      <c r="AB343" s="271"/>
      <c r="AC343" s="271"/>
      <c r="AD343" s="271"/>
      <c r="AE343" s="271"/>
      <c r="AF343" s="271"/>
      <c r="AG343" s="271"/>
      <c r="AH343" s="271"/>
      <c r="AI343" s="271"/>
      <c r="AJ343" s="271"/>
      <c r="AK343" s="271"/>
      <c r="AL343" s="271"/>
      <c r="AM343" s="271"/>
      <c r="AN343" s="271"/>
      <c r="AO343" s="271"/>
      <c r="AP343" s="271"/>
    </row>
    <row r="344" ht="12.75" customHeight="1">
      <c r="A344" s="270"/>
      <c r="B344" s="270"/>
      <c r="C344" s="270"/>
      <c r="D344" s="270"/>
      <c r="E344" s="270"/>
      <c r="F344" s="271"/>
      <c r="G344" s="271"/>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row>
    <row r="345" ht="12.75" customHeight="1">
      <c r="A345" s="270"/>
      <c r="B345" s="270"/>
      <c r="C345" s="270"/>
      <c r="D345" s="270"/>
      <c r="E345" s="270"/>
      <c r="F345" s="271"/>
      <c r="G345" s="271"/>
      <c r="H345" s="271"/>
      <c r="I345" s="271"/>
      <c r="J345" s="271"/>
      <c r="K345" s="27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c r="AI345" s="271"/>
      <c r="AJ345" s="271"/>
      <c r="AK345" s="271"/>
      <c r="AL345" s="271"/>
      <c r="AM345" s="271"/>
      <c r="AN345" s="271"/>
      <c r="AO345" s="271"/>
      <c r="AP345" s="271"/>
    </row>
    <row r="346" ht="12.75" customHeight="1">
      <c r="A346" s="270"/>
      <c r="B346" s="270"/>
      <c r="C346" s="270"/>
      <c r="D346" s="270"/>
      <c r="E346" s="270"/>
      <c r="F346" s="271"/>
      <c r="G346" s="271"/>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c r="AI346" s="271"/>
      <c r="AJ346" s="271"/>
      <c r="AK346" s="271"/>
      <c r="AL346" s="271"/>
      <c r="AM346" s="271"/>
      <c r="AN346" s="271"/>
      <c r="AO346" s="271"/>
      <c r="AP346" s="271"/>
    </row>
    <row r="347" ht="12.75" customHeight="1">
      <c r="A347" s="270"/>
      <c r="B347" s="270"/>
      <c r="C347" s="270"/>
      <c r="D347" s="270"/>
      <c r="E347" s="270"/>
      <c r="F347" s="271"/>
      <c r="G347" s="271"/>
      <c r="H347" s="271"/>
      <c r="I347" s="271"/>
      <c r="J347" s="271"/>
      <c r="K347" s="27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c r="AI347" s="271"/>
      <c r="AJ347" s="271"/>
      <c r="AK347" s="271"/>
      <c r="AL347" s="271"/>
      <c r="AM347" s="271"/>
      <c r="AN347" s="271"/>
      <c r="AO347" s="271"/>
      <c r="AP347" s="271"/>
    </row>
    <row r="348" ht="12.75" customHeight="1">
      <c r="A348" s="270"/>
      <c r="B348" s="270"/>
      <c r="C348" s="270"/>
      <c r="D348" s="270"/>
      <c r="E348" s="270"/>
      <c r="F348" s="271"/>
      <c r="G348" s="271"/>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c r="AO348" s="271"/>
      <c r="AP348" s="271"/>
    </row>
    <row r="349" ht="12.75" customHeight="1">
      <c r="A349" s="270"/>
      <c r="B349" s="270"/>
      <c r="C349" s="270"/>
      <c r="D349" s="270"/>
      <c r="E349" s="270"/>
      <c r="F349" s="271"/>
      <c r="G349" s="271"/>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ht="12.75" customHeight="1">
      <c r="A350" s="270"/>
      <c r="B350" s="270"/>
      <c r="C350" s="270"/>
      <c r="D350" s="270"/>
      <c r="E350" s="270"/>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row>
    <row r="351" ht="12.75" customHeight="1">
      <c r="A351" s="270"/>
      <c r="B351" s="270"/>
      <c r="C351" s="270"/>
      <c r="D351" s="270"/>
      <c r="E351" s="270"/>
      <c r="F351" s="271"/>
      <c r="G351" s="271"/>
      <c r="H351" s="271"/>
      <c r="I351" s="271"/>
      <c r="J351" s="271"/>
      <c r="K351" s="27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c r="AO351" s="271"/>
      <c r="AP351" s="271"/>
    </row>
    <row r="352" ht="12.75" customHeight="1">
      <c r="A352" s="270"/>
      <c r="B352" s="270"/>
      <c r="C352" s="270"/>
      <c r="D352" s="270"/>
      <c r="E352" s="270"/>
      <c r="F352" s="271"/>
      <c r="G352" s="271"/>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1"/>
    </row>
    <row r="353" ht="12.75" customHeight="1">
      <c r="A353" s="270"/>
      <c r="B353" s="270"/>
      <c r="C353" s="270"/>
      <c r="D353" s="270"/>
      <c r="E353" s="270"/>
      <c r="F353" s="271"/>
      <c r="G353" s="271"/>
      <c r="H353" s="271"/>
      <c r="I353" s="271"/>
      <c r="J353" s="271"/>
      <c r="K353" s="27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c r="AI353" s="271"/>
      <c r="AJ353" s="271"/>
      <c r="AK353" s="271"/>
      <c r="AL353" s="271"/>
      <c r="AM353" s="271"/>
      <c r="AN353" s="271"/>
      <c r="AO353" s="271"/>
      <c r="AP353" s="271"/>
    </row>
    <row r="354" ht="12.75" customHeight="1">
      <c r="A354" s="270"/>
      <c r="B354" s="270"/>
      <c r="C354" s="270"/>
      <c r="D354" s="270"/>
      <c r="E354" s="270"/>
      <c r="F354" s="271"/>
      <c r="G354" s="271"/>
      <c r="H354" s="271"/>
      <c r="I354" s="271"/>
      <c r="J354" s="271"/>
      <c r="K354" s="27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c r="AO354" s="271"/>
      <c r="AP354" s="271"/>
    </row>
    <row r="355" ht="12.75" customHeight="1">
      <c r="A355" s="270"/>
      <c r="B355" s="270"/>
      <c r="C355" s="270"/>
      <c r="D355" s="270"/>
      <c r="E355" s="270"/>
      <c r="F355" s="271"/>
      <c r="G355" s="271"/>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271"/>
      <c r="AD355" s="271"/>
      <c r="AE355" s="271"/>
      <c r="AF355" s="271"/>
      <c r="AG355" s="271"/>
      <c r="AH355" s="271"/>
      <c r="AI355" s="271"/>
      <c r="AJ355" s="271"/>
      <c r="AK355" s="271"/>
      <c r="AL355" s="271"/>
      <c r="AM355" s="271"/>
      <c r="AN355" s="271"/>
      <c r="AO355" s="271"/>
      <c r="AP355" s="271"/>
    </row>
    <row r="356" ht="12.75" customHeight="1">
      <c r="A356" s="270"/>
      <c r="B356" s="270"/>
      <c r="C356" s="270"/>
      <c r="D356" s="270"/>
      <c r="E356" s="270"/>
      <c r="F356" s="271"/>
      <c r="G356" s="271"/>
      <c r="H356" s="271"/>
      <c r="I356" s="271"/>
      <c r="J356" s="271"/>
      <c r="K356" s="271"/>
      <c r="L356" s="271"/>
      <c r="M356" s="271"/>
      <c r="N356" s="271"/>
      <c r="O356" s="271"/>
      <c r="P356" s="271"/>
      <c r="Q356" s="271"/>
      <c r="R356" s="271"/>
      <c r="S356" s="271"/>
      <c r="T356" s="271"/>
      <c r="U356" s="271"/>
      <c r="V356" s="271"/>
      <c r="W356" s="271"/>
      <c r="X356" s="271"/>
      <c r="Y356" s="271"/>
      <c r="Z356" s="271"/>
      <c r="AA356" s="271"/>
      <c r="AB356" s="271"/>
      <c r="AC356" s="271"/>
      <c r="AD356" s="271"/>
      <c r="AE356" s="271"/>
      <c r="AF356" s="271"/>
      <c r="AG356" s="271"/>
      <c r="AH356" s="271"/>
      <c r="AI356" s="271"/>
      <c r="AJ356" s="271"/>
      <c r="AK356" s="271"/>
      <c r="AL356" s="271"/>
      <c r="AM356" s="271"/>
      <c r="AN356" s="271"/>
      <c r="AO356" s="271"/>
      <c r="AP356" s="271"/>
    </row>
    <row r="357" ht="12.75" customHeight="1">
      <c r="A357" s="270"/>
      <c r="B357" s="270"/>
      <c r="C357" s="270"/>
      <c r="D357" s="270"/>
      <c r="E357" s="270"/>
      <c r="F357" s="271"/>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71"/>
      <c r="AN357" s="271"/>
      <c r="AO357" s="271"/>
      <c r="AP357" s="271"/>
    </row>
    <row r="358" ht="12.75" customHeight="1">
      <c r="A358" s="270"/>
      <c r="B358" s="270"/>
      <c r="C358" s="270"/>
      <c r="D358" s="270"/>
      <c r="E358" s="270"/>
      <c r="F358" s="271"/>
      <c r="G358" s="271"/>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71"/>
      <c r="AN358" s="271"/>
      <c r="AO358" s="271"/>
      <c r="AP358" s="271"/>
    </row>
    <row r="359" ht="12.75" customHeight="1">
      <c r="A359" s="270"/>
      <c r="B359" s="270"/>
      <c r="C359" s="270"/>
      <c r="D359" s="270"/>
      <c r="E359" s="270"/>
      <c r="F359" s="271"/>
      <c r="G359" s="271"/>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71"/>
      <c r="AN359" s="271"/>
      <c r="AO359" s="271"/>
      <c r="AP359" s="271"/>
    </row>
    <row r="360" ht="12.75" customHeight="1">
      <c r="A360" s="270"/>
      <c r="B360" s="270"/>
      <c r="C360" s="270"/>
      <c r="D360" s="270"/>
      <c r="E360" s="270"/>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c r="AO360" s="271"/>
      <c r="AP360" s="271"/>
    </row>
    <row r="361" ht="12.75" customHeight="1">
      <c r="A361" s="270"/>
      <c r="B361" s="270"/>
      <c r="C361" s="270"/>
      <c r="D361" s="270"/>
      <c r="E361" s="270"/>
      <c r="F361" s="271"/>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c r="AO361" s="271"/>
      <c r="AP361" s="271"/>
    </row>
    <row r="362" ht="12.75" customHeight="1">
      <c r="A362" s="270"/>
      <c r="B362" s="270"/>
      <c r="C362" s="270"/>
      <c r="D362" s="270"/>
      <c r="E362" s="270"/>
      <c r="F362" s="271"/>
      <c r="G362" s="271"/>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1"/>
      <c r="AL362" s="271"/>
      <c r="AM362" s="271"/>
      <c r="AN362" s="271"/>
      <c r="AO362" s="271"/>
      <c r="AP362" s="271"/>
    </row>
    <row r="363" ht="12.75" customHeight="1">
      <c r="A363" s="270"/>
      <c r="B363" s="270"/>
      <c r="C363" s="270"/>
      <c r="D363" s="270"/>
      <c r="E363" s="270"/>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row>
    <row r="364" ht="12.75" customHeight="1">
      <c r="A364" s="270"/>
      <c r="B364" s="270"/>
      <c r="C364" s="270"/>
      <c r="D364" s="270"/>
      <c r="E364" s="270"/>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c r="AO364" s="271"/>
      <c r="AP364" s="271"/>
    </row>
    <row r="365" ht="12.75" customHeight="1">
      <c r="A365" s="270"/>
      <c r="B365" s="270"/>
      <c r="C365" s="270"/>
      <c r="D365" s="270"/>
      <c r="E365" s="270"/>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c r="AO365" s="271"/>
      <c r="AP365" s="271"/>
    </row>
    <row r="366" ht="12.75" customHeight="1">
      <c r="A366" s="270"/>
      <c r="B366" s="270"/>
      <c r="C366" s="270"/>
      <c r="D366" s="270"/>
      <c r="E366" s="270"/>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ht="12.75" customHeight="1">
      <c r="A367" s="270"/>
      <c r="B367" s="270"/>
      <c r="C367" s="270"/>
      <c r="D367" s="270"/>
      <c r="E367" s="270"/>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row>
    <row r="368" ht="12.75" customHeight="1">
      <c r="A368" s="270"/>
      <c r="B368" s="270"/>
      <c r="C368" s="270"/>
      <c r="D368" s="270"/>
      <c r="E368" s="270"/>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1"/>
      <c r="AK368" s="271"/>
      <c r="AL368" s="271"/>
      <c r="AM368" s="271"/>
      <c r="AN368" s="271"/>
      <c r="AO368" s="271"/>
      <c r="AP368" s="271"/>
    </row>
    <row r="369" ht="12.75" customHeight="1">
      <c r="A369" s="270"/>
      <c r="B369" s="270"/>
      <c r="C369" s="270"/>
      <c r="D369" s="270"/>
      <c r="E369" s="270"/>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row>
    <row r="370" ht="12.75" customHeight="1">
      <c r="A370" s="270"/>
      <c r="B370" s="270"/>
      <c r="C370" s="270"/>
      <c r="D370" s="270"/>
      <c r="E370" s="270"/>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71"/>
      <c r="AM370" s="271"/>
      <c r="AN370" s="271"/>
      <c r="AO370" s="271"/>
      <c r="AP370" s="271"/>
    </row>
    <row r="371" ht="12.75" customHeight="1">
      <c r="A371" s="270"/>
      <c r="B371" s="270"/>
      <c r="C371" s="270"/>
      <c r="D371" s="270"/>
      <c r="E371" s="270"/>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row>
    <row r="372" ht="12.75" customHeight="1">
      <c r="A372" s="270"/>
      <c r="B372" s="270"/>
      <c r="C372" s="270"/>
      <c r="D372" s="270"/>
      <c r="E372" s="270"/>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271"/>
      <c r="AH372" s="271"/>
      <c r="AI372" s="271"/>
      <c r="AJ372" s="271"/>
      <c r="AK372" s="271"/>
      <c r="AL372" s="271"/>
      <c r="AM372" s="271"/>
      <c r="AN372" s="271"/>
      <c r="AO372" s="271"/>
      <c r="AP372" s="271"/>
    </row>
    <row r="373" ht="12.75" customHeight="1">
      <c r="A373" s="270"/>
      <c r="B373" s="270"/>
      <c r="C373" s="270"/>
      <c r="D373" s="270"/>
      <c r="E373" s="270"/>
      <c r="F373" s="271"/>
      <c r="G373" s="271"/>
      <c r="H373" s="271"/>
      <c r="I373" s="271"/>
      <c r="J373" s="271"/>
      <c r="K373" s="27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c r="AI373" s="271"/>
      <c r="AJ373" s="271"/>
      <c r="AK373" s="271"/>
      <c r="AL373" s="271"/>
      <c r="AM373" s="271"/>
      <c r="AN373" s="271"/>
      <c r="AO373" s="271"/>
      <c r="AP373" s="271"/>
    </row>
    <row r="374" ht="12.75" customHeight="1">
      <c r="A374" s="270"/>
      <c r="B374" s="270"/>
      <c r="C374" s="270"/>
      <c r="D374" s="270"/>
      <c r="E374" s="270"/>
      <c r="F374" s="271"/>
      <c r="G374" s="271"/>
      <c r="H374" s="271"/>
      <c r="I374" s="271"/>
      <c r="J374" s="271"/>
      <c r="K374" s="27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c r="AI374" s="271"/>
      <c r="AJ374" s="271"/>
      <c r="AK374" s="271"/>
      <c r="AL374" s="271"/>
      <c r="AM374" s="271"/>
      <c r="AN374" s="271"/>
      <c r="AO374" s="271"/>
      <c r="AP374" s="271"/>
    </row>
    <row r="375" ht="12.75" customHeight="1">
      <c r="A375" s="270"/>
      <c r="B375" s="270"/>
      <c r="C375" s="270"/>
      <c r="D375" s="270"/>
      <c r="E375" s="270"/>
      <c r="F375" s="271"/>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row>
    <row r="376" ht="12.75" customHeight="1">
      <c r="A376" s="270"/>
      <c r="B376" s="270"/>
      <c r="C376" s="270"/>
      <c r="D376" s="270"/>
      <c r="E376" s="270"/>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row>
    <row r="377" ht="12.75" customHeight="1">
      <c r="A377" s="270"/>
      <c r="B377" s="270"/>
      <c r="C377" s="270"/>
      <c r="D377" s="270"/>
      <c r="E377" s="270"/>
      <c r="F377" s="271"/>
      <c r="G377" s="271"/>
      <c r="H377" s="271"/>
      <c r="I377" s="271"/>
      <c r="J377" s="271"/>
      <c r="K377" s="27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c r="AI377" s="271"/>
      <c r="AJ377" s="271"/>
      <c r="AK377" s="271"/>
      <c r="AL377" s="271"/>
      <c r="AM377" s="271"/>
      <c r="AN377" s="271"/>
      <c r="AO377" s="271"/>
      <c r="AP377" s="271"/>
    </row>
    <row r="378" ht="12.75" customHeight="1">
      <c r="A378" s="270"/>
      <c r="B378" s="270"/>
      <c r="C378" s="270"/>
      <c r="D378" s="270"/>
      <c r="E378" s="270"/>
      <c r="F378" s="271"/>
      <c r="G378" s="271"/>
      <c r="H378" s="271"/>
      <c r="I378" s="271"/>
      <c r="J378" s="271"/>
      <c r="K378" s="271"/>
      <c r="L378" s="271"/>
      <c r="M378" s="271"/>
      <c r="N378" s="271"/>
      <c r="O378" s="271"/>
      <c r="P378" s="271"/>
      <c r="Q378" s="271"/>
      <c r="R378" s="271"/>
      <c r="S378" s="271"/>
      <c r="T378" s="271"/>
      <c r="U378" s="271"/>
      <c r="V378" s="271"/>
      <c r="W378" s="271"/>
      <c r="X378" s="271"/>
      <c r="Y378" s="271"/>
      <c r="Z378" s="271"/>
      <c r="AA378" s="271"/>
      <c r="AB378" s="271"/>
      <c r="AC378" s="271"/>
      <c r="AD378" s="271"/>
      <c r="AE378" s="271"/>
      <c r="AF378" s="271"/>
      <c r="AG378" s="271"/>
      <c r="AH378" s="271"/>
      <c r="AI378" s="271"/>
      <c r="AJ378" s="271"/>
      <c r="AK378" s="271"/>
      <c r="AL378" s="271"/>
      <c r="AM378" s="271"/>
      <c r="AN378" s="271"/>
      <c r="AO378" s="271"/>
      <c r="AP378" s="271"/>
    </row>
    <row r="379" ht="12.75" customHeight="1">
      <c r="A379" s="270"/>
      <c r="B379" s="270"/>
      <c r="C379" s="270"/>
      <c r="D379" s="270"/>
      <c r="E379" s="270"/>
      <c r="F379" s="271"/>
      <c r="G379" s="271"/>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c r="AO379" s="271"/>
      <c r="AP379" s="271"/>
    </row>
    <row r="380" ht="12.75" customHeight="1">
      <c r="A380" s="270"/>
      <c r="B380" s="270"/>
      <c r="C380" s="270"/>
      <c r="D380" s="270"/>
      <c r="E380" s="270"/>
      <c r="F380" s="271"/>
      <c r="G380" s="271"/>
      <c r="H380" s="271"/>
      <c r="I380" s="271"/>
      <c r="J380" s="271"/>
      <c r="K380" s="271"/>
      <c r="L380" s="271"/>
      <c r="M380" s="271"/>
      <c r="N380" s="271"/>
      <c r="O380" s="271"/>
      <c r="P380" s="271"/>
      <c r="Q380" s="271"/>
      <c r="R380" s="271"/>
      <c r="S380" s="271"/>
      <c r="T380" s="271"/>
      <c r="U380" s="271"/>
      <c r="V380" s="271"/>
      <c r="W380" s="271"/>
      <c r="X380" s="271"/>
      <c r="Y380" s="271"/>
      <c r="Z380" s="271"/>
      <c r="AA380" s="271"/>
      <c r="AB380" s="271"/>
      <c r="AC380" s="271"/>
      <c r="AD380" s="271"/>
      <c r="AE380" s="271"/>
      <c r="AF380" s="271"/>
      <c r="AG380" s="271"/>
      <c r="AH380" s="271"/>
      <c r="AI380" s="271"/>
      <c r="AJ380" s="271"/>
      <c r="AK380" s="271"/>
      <c r="AL380" s="271"/>
      <c r="AM380" s="271"/>
      <c r="AN380" s="271"/>
      <c r="AO380" s="271"/>
      <c r="AP380" s="271"/>
    </row>
    <row r="381" ht="12.75" customHeight="1">
      <c r="A381" s="270"/>
      <c r="B381" s="270"/>
      <c r="C381" s="270"/>
      <c r="D381" s="270"/>
      <c r="E381" s="270"/>
      <c r="F381" s="271"/>
      <c r="G381" s="271"/>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c r="AO381" s="271"/>
      <c r="AP381" s="271"/>
    </row>
    <row r="382" ht="12.75" customHeight="1">
      <c r="A382" s="270"/>
      <c r="B382" s="270"/>
      <c r="C382" s="270"/>
      <c r="D382" s="270"/>
      <c r="E382" s="270"/>
      <c r="F382" s="271"/>
      <c r="G382" s="271"/>
      <c r="H382" s="271"/>
      <c r="I382" s="271"/>
      <c r="J382" s="271"/>
      <c r="K382" s="27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c r="AI382" s="271"/>
      <c r="AJ382" s="271"/>
      <c r="AK382" s="271"/>
      <c r="AL382" s="271"/>
      <c r="AM382" s="271"/>
      <c r="AN382" s="271"/>
      <c r="AO382" s="271"/>
      <c r="AP382" s="271"/>
    </row>
    <row r="383" ht="12.75" customHeight="1">
      <c r="A383" s="270"/>
      <c r="B383" s="270"/>
      <c r="C383" s="270"/>
      <c r="D383" s="270"/>
      <c r="E383" s="270"/>
      <c r="F383" s="271"/>
      <c r="G383" s="271"/>
      <c r="H383" s="271"/>
      <c r="I383" s="271"/>
      <c r="J383" s="271"/>
      <c r="K383" s="271"/>
      <c r="L383" s="271"/>
      <c r="M383" s="271"/>
      <c r="N383" s="271"/>
      <c r="O383" s="271"/>
      <c r="P383" s="271"/>
      <c r="Q383" s="271"/>
      <c r="R383" s="271"/>
      <c r="S383" s="271"/>
      <c r="T383" s="271"/>
      <c r="U383" s="271"/>
      <c r="V383" s="271"/>
      <c r="W383" s="271"/>
      <c r="X383" s="271"/>
      <c r="Y383" s="271"/>
      <c r="Z383" s="271"/>
      <c r="AA383" s="271"/>
      <c r="AB383" s="271"/>
      <c r="AC383" s="271"/>
      <c r="AD383" s="271"/>
      <c r="AE383" s="271"/>
      <c r="AF383" s="271"/>
      <c r="AG383" s="271"/>
      <c r="AH383" s="271"/>
      <c r="AI383" s="271"/>
      <c r="AJ383" s="271"/>
      <c r="AK383" s="271"/>
      <c r="AL383" s="271"/>
      <c r="AM383" s="271"/>
      <c r="AN383" s="271"/>
      <c r="AO383" s="271"/>
      <c r="AP383" s="271"/>
    </row>
    <row r="384" ht="12.75" customHeight="1">
      <c r="A384" s="270"/>
      <c r="B384" s="270"/>
      <c r="C384" s="270"/>
      <c r="D384" s="270"/>
      <c r="E384" s="270"/>
      <c r="F384" s="271"/>
      <c r="G384" s="271"/>
      <c r="H384" s="271"/>
      <c r="I384" s="271"/>
      <c r="J384" s="271"/>
      <c r="K384" s="271"/>
      <c r="L384" s="271"/>
      <c r="M384" s="271"/>
      <c r="N384" s="271"/>
      <c r="O384" s="271"/>
      <c r="P384" s="271"/>
      <c r="Q384" s="271"/>
      <c r="R384" s="271"/>
      <c r="S384" s="271"/>
      <c r="T384" s="271"/>
      <c r="U384" s="271"/>
      <c r="V384" s="271"/>
      <c r="W384" s="271"/>
      <c r="X384" s="271"/>
      <c r="Y384" s="271"/>
      <c r="Z384" s="271"/>
      <c r="AA384" s="271"/>
      <c r="AB384" s="271"/>
      <c r="AC384" s="271"/>
      <c r="AD384" s="271"/>
      <c r="AE384" s="271"/>
      <c r="AF384" s="271"/>
      <c r="AG384" s="271"/>
      <c r="AH384" s="271"/>
      <c r="AI384" s="271"/>
      <c r="AJ384" s="271"/>
      <c r="AK384" s="271"/>
      <c r="AL384" s="271"/>
      <c r="AM384" s="271"/>
      <c r="AN384" s="271"/>
      <c r="AO384" s="271"/>
      <c r="AP384" s="271"/>
    </row>
    <row r="385" ht="12.75" customHeight="1">
      <c r="A385" s="270"/>
      <c r="B385" s="270"/>
      <c r="C385" s="270"/>
      <c r="D385" s="270"/>
      <c r="E385" s="270"/>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c r="AI385" s="271"/>
      <c r="AJ385" s="271"/>
      <c r="AK385" s="271"/>
      <c r="AL385" s="271"/>
      <c r="AM385" s="271"/>
      <c r="AN385" s="271"/>
      <c r="AO385" s="271"/>
      <c r="AP385" s="271"/>
    </row>
    <row r="386" ht="12.75" customHeight="1">
      <c r="A386" s="270"/>
      <c r="B386" s="270"/>
      <c r="C386" s="270"/>
      <c r="D386" s="270"/>
      <c r="E386" s="270"/>
      <c r="F386" s="271"/>
      <c r="G386" s="271"/>
      <c r="H386" s="271"/>
      <c r="I386" s="271"/>
      <c r="J386" s="271"/>
      <c r="K386" s="27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c r="AO386" s="271"/>
      <c r="AP386" s="271"/>
    </row>
    <row r="387" ht="12.75" customHeight="1">
      <c r="A387" s="270"/>
      <c r="B387" s="270"/>
      <c r="C387" s="270"/>
      <c r="D387" s="270"/>
      <c r="E387" s="270"/>
      <c r="F387" s="271"/>
      <c r="G387" s="271"/>
      <c r="H387" s="271"/>
      <c r="I387" s="271"/>
      <c r="J387" s="271"/>
      <c r="K387" s="27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c r="AI387" s="271"/>
      <c r="AJ387" s="271"/>
      <c r="AK387" s="271"/>
      <c r="AL387" s="271"/>
      <c r="AM387" s="271"/>
      <c r="AN387" s="271"/>
      <c r="AO387" s="271"/>
      <c r="AP387" s="271"/>
    </row>
    <row r="388" ht="12.75" customHeight="1">
      <c r="A388" s="270"/>
      <c r="B388" s="270"/>
      <c r="C388" s="270"/>
      <c r="D388" s="270"/>
      <c r="E388" s="270"/>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c r="AO388" s="271"/>
      <c r="AP388" s="271"/>
    </row>
    <row r="389" ht="12.75" customHeight="1">
      <c r="A389" s="270"/>
      <c r="B389" s="270"/>
      <c r="C389" s="270"/>
      <c r="D389" s="270"/>
      <c r="E389" s="270"/>
      <c r="F389" s="271"/>
      <c r="G389" s="271"/>
      <c r="H389" s="271"/>
      <c r="I389" s="271"/>
      <c r="J389" s="271"/>
      <c r="K389" s="271"/>
      <c r="L389" s="271"/>
      <c r="M389" s="271"/>
      <c r="N389" s="271"/>
      <c r="O389" s="271"/>
      <c r="P389" s="271"/>
      <c r="Q389" s="271"/>
      <c r="R389" s="271"/>
      <c r="S389" s="271"/>
      <c r="T389" s="271"/>
      <c r="U389" s="271"/>
      <c r="V389" s="271"/>
      <c r="W389" s="271"/>
      <c r="X389" s="271"/>
      <c r="Y389" s="271"/>
      <c r="Z389" s="271"/>
      <c r="AA389" s="271"/>
      <c r="AB389" s="271"/>
      <c r="AC389" s="271"/>
      <c r="AD389" s="271"/>
      <c r="AE389" s="271"/>
      <c r="AF389" s="271"/>
      <c r="AG389" s="271"/>
      <c r="AH389" s="271"/>
      <c r="AI389" s="271"/>
      <c r="AJ389" s="271"/>
      <c r="AK389" s="271"/>
      <c r="AL389" s="271"/>
      <c r="AM389" s="271"/>
      <c r="AN389" s="271"/>
      <c r="AO389" s="271"/>
      <c r="AP389" s="271"/>
    </row>
    <row r="390" ht="12.75" customHeight="1">
      <c r="A390" s="270"/>
      <c r="B390" s="270"/>
      <c r="C390" s="270"/>
      <c r="D390" s="270"/>
      <c r="E390" s="270"/>
      <c r="F390" s="271"/>
      <c r="G390" s="271"/>
      <c r="H390" s="271"/>
      <c r="I390" s="271"/>
      <c r="J390" s="271"/>
      <c r="K390" s="271"/>
      <c r="L390" s="271"/>
      <c r="M390" s="271"/>
      <c r="N390" s="271"/>
      <c r="O390" s="271"/>
      <c r="P390" s="271"/>
      <c r="Q390" s="271"/>
      <c r="R390" s="271"/>
      <c r="S390" s="271"/>
      <c r="T390" s="271"/>
      <c r="U390" s="271"/>
      <c r="V390" s="271"/>
      <c r="W390" s="271"/>
      <c r="X390" s="271"/>
      <c r="Y390" s="271"/>
      <c r="Z390" s="271"/>
      <c r="AA390" s="271"/>
      <c r="AB390" s="271"/>
      <c r="AC390" s="271"/>
      <c r="AD390" s="271"/>
      <c r="AE390" s="271"/>
      <c r="AF390" s="271"/>
      <c r="AG390" s="271"/>
      <c r="AH390" s="271"/>
      <c r="AI390" s="271"/>
      <c r="AJ390" s="271"/>
      <c r="AK390" s="271"/>
      <c r="AL390" s="271"/>
      <c r="AM390" s="271"/>
      <c r="AN390" s="271"/>
      <c r="AO390" s="271"/>
      <c r="AP390" s="271"/>
    </row>
    <row r="391" ht="12.75" customHeight="1">
      <c r="A391" s="270"/>
      <c r="B391" s="270"/>
      <c r="C391" s="270"/>
      <c r="D391" s="270"/>
      <c r="E391" s="270"/>
      <c r="F391" s="271"/>
      <c r="G391" s="271"/>
      <c r="H391" s="271"/>
      <c r="I391" s="271"/>
      <c r="J391" s="271"/>
      <c r="K391" s="27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1"/>
      <c r="AH391" s="271"/>
      <c r="AI391" s="271"/>
      <c r="AJ391" s="271"/>
      <c r="AK391" s="271"/>
      <c r="AL391" s="271"/>
      <c r="AM391" s="271"/>
      <c r="AN391" s="271"/>
      <c r="AO391" s="271"/>
      <c r="AP391" s="271"/>
    </row>
    <row r="392" ht="12.75" customHeight="1">
      <c r="A392" s="270"/>
      <c r="B392" s="270"/>
      <c r="C392" s="270"/>
      <c r="D392" s="270"/>
      <c r="E392" s="270"/>
      <c r="F392" s="271"/>
      <c r="G392" s="271"/>
      <c r="H392" s="271"/>
      <c r="I392" s="271"/>
      <c r="J392" s="271"/>
      <c r="K392" s="271"/>
      <c r="L392" s="271"/>
      <c r="M392" s="271"/>
      <c r="N392" s="271"/>
      <c r="O392" s="271"/>
      <c r="P392" s="271"/>
      <c r="Q392" s="271"/>
      <c r="R392" s="271"/>
      <c r="S392" s="271"/>
      <c r="T392" s="271"/>
      <c r="U392" s="271"/>
      <c r="V392" s="271"/>
      <c r="W392" s="271"/>
      <c r="X392" s="271"/>
      <c r="Y392" s="271"/>
      <c r="Z392" s="271"/>
      <c r="AA392" s="271"/>
      <c r="AB392" s="271"/>
      <c r="AC392" s="271"/>
      <c r="AD392" s="271"/>
      <c r="AE392" s="271"/>
      <c r="AF392" s="271"/>
      <c r="AG392" s="271"/>
      <c r="AH392" s="271"/>
      <c r="AI392" s="271"/>
      <c r="AJ392" s="271"/>
      <c r="AK392" s="271"/>
      <c r="AL392" s="271"/>
      <c r="AM392" s="271"/>
      <c r="AN392" s="271"/>
      <c r="AO392" s="271"/>
      <c r="AP392" s="271"/>
    </row>
    <row r="393" ht="12.75" customHeight="1">
      <c r="A393" s="270"/>
      <c r="B393" s="270"/>
      <c r="C393" s="270"/>
      <c r="D393" s="270"/>
      <c r="E393" s="270"/>
      <c r="F393" s="271"/>
      <c r="G393" s="271"/>
      <c r="H393" s="271"/>
      <c r="I393" s="271"/>
      <c r="J393" s="271"/>
      <c r="K393" s="271"/>
      <c r="L393" s="271"/>
      <c r="M393" s="271"/>
      <c r="N393" s="271"/>
      <c r="O393" s="271"/>
      <c r="P393" s="271"/>
      <c r="Q393" s="271"/>
      <c r="R393" s="271"/>
      <c r="S393" s="271"/>
      <c r="T393" s="271"/>
      <c r="U393" s="271"/>
      <c r="V393" s="271"/>
      <c r="W393" s="271"/>
      <c r="X393" s="271"/>
      <c r="Y393" s="271"/>
      <c r="Z393" s="271"/>
      <c r="AA393" s="271"/>
      <c r="AB393" s="271"/>
      <c r="AC393" s="271"/>
      <c r="AD393" s="271"/>
      <c r="AE393" s="271"/>
      <c r="AF393" s="271"/>
      <c r="AG393" s="271"/>
      <c r="AH393" s="271"/>
      <c r="AI393" s="271"/>
      <c r="AJ393" s="271"/>
      <c r="AK393" s="271"/>
      <c r="AL393" s="271"/>
      <c r="AM393" s="271"/>
      <c r="AN393" s="271"/>
      <c r="AO393" s="271"/>
      <c r="AP393" s="271"/>
    </row>
    <row r="394" ht="12.75" customHeight="1">
      <c r="A394" s="270"/>
      <c r="B394" s="270"/>
      <c r="C394" s="270"/>
      <c r="D394" s="270"/>
      <c r="E394" s="270"/>
      <c r="F394" s="271"/>
      <c r="G394" s="271"/>
      <c r="H394" s="271"/>
      <c r="I394" s="271"/>
      <c r="J394" s="271"/>
      <c r="K394" s="271"/>
      <c r="L394" s="271"/>
      <c r="M394" s="271"/>
      <c r="N394" s="271"/>
      <c r="O394" s="271"/>
      <c r="P394" s="271"/>
      <c r="Q394" s="271"/>
      <c r="R394" s="271"/>
      <c r="S394" s="271"/>
      <c r="T394" s="271"/>
      <c r="U394" s="271"/>
      <c r="V394" s="271"/>
      <c r="W394" s="271"/>
      <c r="X394" s="271"/>
      <c r="Y394" s="271"/>
      <c r="Z394" s="271"/>
      <c r="AA394" s="271"/>
      <c r="AB394" s="271"/>
      <c r="AC394" s="271"/>
      <c r="AD394" s="271"/>
      <c r="AE394" s="271"/>
      <c r="AF394" s="271"/>
      <c r="AG394" s="271"/>
      <c r="AH394" s="271"/>
      <c r="AI394" s="271"/>
      <c r="AJ394" s="271"/>
      <c r="AK394" s="271"/>
      <c r="AL394" s="271"/>
      <c r="AM394" s="271"/>
      <c r="AN394" s="271"/>
      <c r="AO394" s="271"/>
      <c r="AP394" s="271"/>
    </row>
    <row r="395" ht="12.75" customHeight="1">
      <c r="A395" s="270"/>
      <c r="B395" s="270"/>
      <c r="C395" s="270"/>
      <c r="D395" s="270"/>
      <c r="E395" s="270"/>
      <c r="F395" s="271"/>
      <c r="G395" s="271"/>
      <c r="H395" s="271"/>
      <c r="I395" s="271"/>
      <c r="J395" s="271"/>
      <c r="K395" s="27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c r="AI395" s="271"/>
      <c r="AJ395" s="271"/>
      <c r="AK395" s="271"/>
      <c r="AL395" s="271"/>
      <c r="AM395" s="271"/>
      <c r="AN395" s="271"/>
      <c r="AO395" s="271"/>
      <c r="AP395" s="271"/>
    </row>
    <row r="396" ht="12.75" customHeight="1">
      <c r="A396" s="270"/>
      <c r="B396" s="270"/>
      <c r="C396" s="270"/>
      <c r="D396" s="270"/>
      <c r="E396" s="270"/>
      <c r="F396" s="271"/>
      <c r="G396" s="271"/>
      <c r="H396" s="271"/>
      <c r="I396" s="271"/>
      <c r="J396" s="271"/>
      <c r="K396" s="27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c r="AI396" s="271"/>
      <c r="AJ396" s="271"/>
      <c r="AK396" s="271"/>
      <c r="AL396" s="271"/>
      <c r="AM396" s="271"/>
      <c r="AN396" s="271"/>
      <c r="AO396" s="271"/>
      <c r="AP396" s="271"/>
    </row>
    <row r="397" ht="12.75" customHeight="1">
      <c r="A397" s="270"/>
      <c r="B397" s="270"/>
      <c r="C397" s="270"/>
      <c r="D397" s="270"/>
      <c r="E397" s="270"/>
      <c r="F397" s="271"/>
      <c r="G397" s="271"/>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c r="AI397" s="271"/>
      <c r="AJ397" s="271"/>
      <c r="AK397" s="271"/>
      <c r="AL397" s="271"/>
      <c r="AM397" s="271"/>
      <c r="AN397" s="271"/>
      <c r="AO397" s="271"/>
      <c r="AP397" s="271"/>
    </row>
    <row r="398" ht="12.75" customHeight="1">
      <c r="A398" s="270"/>
      <c r="B398" s="270"/>
      <c r="C398" s="270"/>
      <c r="D398" s="270"/>
      <c r="E398" s="270"/>
      <c r="F398" s="271"/>
      <c r="G398" s="271"/>
      <c r="H398" s="271"/>
      <c r="I398" s="271"/>
      <c r="J398" s="271"/>
      <c r="K398" s="27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ht="12.75" customHeight="1">
      <c r="A399" s="270"/>
      <c r="B399" s="270"/>
      <c r="C399" s="270"/>
      <c r="D399" s="270"/>
      <c r="E399" s="270"/>
      <c r="F399" s="271"/>
      <c r="G399" s="271"/>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c r="AI399" s="271"/>
      <c r="AJ399" s="271"/>
      <c r="AK399" s="271"/>
      <c r="AL399" s="271"/>
      <c r="AM399" s="271"/>
      <c r="AN399" s="271"/>
      <c r="AO399" s="271"/>
      <c r="AP399" s="271"/>
    </row>
    <row r="400" ht="12.75" customHeight="1">
      <c r="A400" s="270"/>
      <c r="B400" s="270"/>
      <c r="C400" s="270"/>
      <c r="D400" s="270"/>
      <c r="E400" s="270"/>
      <c r="F400" s="271"/>
      <c r="G400" s="271"/>
      <c r="H400" s="271"/>
      <c r="I400" s="271"/>
      <c r="J400" s="271"/>
      <c r="K400" s="27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c r="AI400" s="271"/>
      <c r="AJ400" s="271"/>
      <c r="AK400" s="271"/>
      <c r="AL400" s="271"/>
      <c r="AM400" s="271"/>
      <c r="AN400" s="271"/>
      <c r="AO400" s="271"/>
      <c r="AP400" s="271"/>
    </row>
    <row r="401" ht="12.75" customHeight="1">
      <c r="A401" s="270"/>
      <c r="B401" s="270"/>
      <c r="C401" s="270"/>
      <c r="D401" s="270"/>
      <c r="E401" s="270"/>
      <c r="F401" s="271"/>
      <c r="G401" s="271"/>
      <c r="H401" s="271"/>
      <c r="I401" s="271"/>
      <c r="J401" s="271"/>
      <c r="K401" s="27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c r="AI401" s="271"/>
      <c r="AJ401" s="271"/>
      <c r="AK401" s="271"/>
      <c r="AL401" s="271"/>
      <c r="AM401" s="271"/>
      <c r="AN401" s="271"/>
      <c r="AO401" s="271"/>
      <c r="AP401" s="271"/>
    </row>
    <row r="402" ht="12.75" customHeight="1">
      <c r="A402" s="270"/>
      <c r="B402" s="270"/>
      <c r="C402" s="270"/>
      <c r="D402" s="270"/>
      <c r="E402" s="270"/>
      <c r="F402" s="271"/>
      <c r="G402" s="271"/>
      <c r="H402" s="271"/>
      <c r="I402" s="271"/>
      <c r="J402" s="271"/>
      <c r="K402" s="27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c r="AI402" s="271"/>
      <c r="AJ402" s="271"/>
      <c r="AK402" s="271"/>
      <c r="AL402" s="271"/>
      <c r="AM402" s="271"/>
      <c r="AN402" s="271"/>
      <c r="AO402" s="271"/>
      <c r="AP402" s="271"/>
    </row>
    <row r="403" ht="12.75" customHeight="1">
      <c r="A403" s="270"/>
      <c r="B403" s="270"/>
      <c r="C403" s="270"/>
      <c r="D403" s="270"/>
      <c r="E403" s="270"/>
      <c r="F403" s="271"/>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c r="AI403" s="271"/>
      <c r="AJ403" s="271"/>
      <c r="AK403" s="271"/>
      <c r="AL403" s="271"/>
      <c r="AM403" s="271"/>
      <c r="AN403" s="271"/>
      <c r="AO403" s="271"/>
      <c r="AP403" s="271"/>
    </row>
    <row r="404" ht="12.75" customHeight="1">
      <c r="A404" s="270"/>
      <c r="B404" s="270"/>
      <c r="C404" s="270"/>
      <c r="D404" s="270"/>
      <c r="E404" s="270"/>
      <c r="F404" s="271"/>
      <c r="G404" s="271"/>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c r="AO404" s="271"/>
      <c r="AP404" s="271"/>
    </row>
    <row r="405" ht="12.75" customHeight="1">
      <c r="A405" s="270"/>
      <c r="B405" s="270"/>
      <c r="C405" s="270"/>
      <c r="D405" s="270"/>
      <c r="E405" s="270"/>
      <c r="F405" s="271"/>
      <c r="G405" s="271"/>
      <c r="H405" s="271"/>
      <c r="I405" s="271"/>
      <c r="J405" s="271"/>
      <c r="K405" s="27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c r="AI405" s="271"/>
      <c r="AJ405" s="271"/>
      <c r="AK405" s="271"/>
      <c r="AL405" s="271"/>
      <c r="AM405" s="271"/>
      <c r="AN405" s="271"/>
      <c r="AO405" s="271"/>
      <c r="AP405" s="271"/>
    </row>
    <row r="406" ht="12.75" customHeight="1">
      <c r="A406" s="270"/>
      <c r="B406" s="270"/>
      <c r="C406" s="270"/>
      <c r="D406" s="270"/>
      <c r="E406" s="270"/>
      <c r="F406" s="271"/>
      <c r="G406" s="271"/>
      <c r="H406" s="271"/>
      <c r="I406" s="271"/>
      <c r="J406" s="271"/>
      <c r="K406" s="27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c r="AO406" s="271"/>
      <c r="AP406" s="271"/>
    </row>
    <row r="407" ht="12.75" customHeight="1">
      <c r="A407" s="270"/>
      <c r="B407" s="270"/>
      <c r="C407" s="270"/>
      <c r="D407" s="270"/>
      <c r="E407" s="270"/>
      <c r="F407" s="271"/>
      <c r="G407" s="271"/>
      <c r="H407" s="271"/>
      <c r="I407" s="271"/>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271"/>
    </row>
    <row r="408" ht="12.75" customHeight="1">
      <c r="A408" s="270"/>
      <c r="B408" s="270"/>
      <c r="C408" s="270"/>
      <c r="D408" s="270"/>
      <c r="E408" s="270"/>
      <c r="F408" s="271"/>
      <c r="G408" s="271"/>
      <c r="H408" s="271"/>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c r="AI408" s="271"/>
      <c r="AJ408" s="271"/>
      <c r="AK408" s="271"/>
      <c r="AL408" s="271"/>
      <c r="AM408" s="271"/>
      <c r="AN408" s="271"/>
      <c r="AO408" s="271"/>
      <c r="AP408" s="271"/>
    </row>
    <row r="409" ht="12.75" customHeight="1">
      <c r="A409" s="270"/>
      <c r="B409" s="270"/>
      <c r="C409" s="270"/>
      <c r="D409" s="270"/>
      <c r="E409" s="270"/>
      <c r="F409" s="271"/>
      <c r="G409" s="271"/>
      <c r="H409" s="271"/>
      <c r="I409" s="271"/>
      <c r="J409" s="271"/>
      <c r="K409" s="27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c r="AI409" s="271"/>
      <c r="AJ409" s="271"/>
      <c r="AK409" s="271"/>
      <c r="AL409" s="271"/>
      <c r="AM409" s="271"/>
      <c r="AN409" s="271"/>
      <c r="AO409" s="271"/>
      <c r="AP409" s="271"/>
    </row>
    <row r="410" ht="12.75" customHeight="1">
      <c r="A410" s="270"/>
      <c r="B410" s="270"/>
      <c r="C410" s="270"/>
      <c r="D410" s="270"/>
      <c r="E410" s="270"/>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row>
    <row r="411" ht="12.75" customHeight="1">
      <c r="A411" s="270"/>
      <c r="B411" s="270"/>
      <c r="C411" s="270"/>
      <c r="D411" s="270"/>
      <c r="E411" s="270"/>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c r="AI411" s="271"/>
      <c r="AJ411" s="271"/>
      <c r="AK411" s="271"/>
      <c r="AL411" s="271"/>
      <c r="AM411" s="271"/>
      <c r="AN411" s="271"/>
      <c r="AO411" s="271"/>
      <c r="AP411" s="271"/>
    </row>
    <row r="412" ht="12.75" customHeight="1">
      <c r="A412" s="270"/>
      <c r="B412" s="270"/>
      <c r="C412" s="270"/>
      <c r="D412" s="270"/>
      <c r="E412" s="270"/>
      <c r="F412" s="271"/>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271"/>
      <c r="AC412" s="271"/>
      <c r="AD412" s="271"/>
      <c r="AE412" s="271"/>
      <c r="AF412" s="271"/>
      <c r="AG412" s="271"/>
      <c r="AH412" s="271"/>
      <c r="AI412" s="271"/>
      <c r="AJ412" s="271"/>
      <c r="AK412" s="271"/>
      <c r="AL412" s="271"/>
      <c r="AM412" s="271"/>
      <c r="AN412" s="271"/>
      <c r="AO412" s="271"/>
      <c r="AP412" s="271"/>
    </row>
    <row r="413" ht="12.75" customHeight="1">
      <c r="A413" s="270"/>
      <c r="B413" s="270"/>
      <c r="C413" s="270"/>
      <c r="D413" s="270"/>
      <c r="E413" s="270"/>
      <c r="F413" s="271"/>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c r="AI413" s="271"/>
      <c r="AJ413" s="271"/>
      <c r="AK413" s="271"/>
      <c r="AL413" s="271"/>
      <c r="AM413" s="271"/>
      <c r="AN413" s="271"/>
      <c r="AO413" s="271"/>
      <c r="AP413" s="271"/>
    </row>
    <row r="414" ht="12.75" customHeight="1">
      <c r="A414" s="270"/>
      <c r="B414" s="270"/>
      <c r="C414" s="270"/>
      <c r="D414" s="270"/>
      <c r="E414" s="270"/>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row>
    <row r="415" ht="12.75" customHeight="1">
      <c r="A415" s="270"/>
      <c r="B415" s="270"/>
      <c r="C415" s="270"/>
      <c r="D415" s="270"/>
      <c r="E415" s="270"/>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ht="12.75" customHeight="1">
      <c r="A416" s="270"/>
      <c r="B416" s="270"/>
      <c r="C416" s="270"/>
      <c r="D416" s="270"/>
      <c r="E416" s="270"/>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c r="AG416" s="271"/>
      <c r="AH416" s="271"/>
      <c r="AI416" s="271"/>
      <c r="AJ416" s="271"/>
      <c r="AK416" s="271"/>
      <c r="AL416" s="271"/>
      <c r="AM416" s="271"/>
      <c r="AN416" s="271"/>
      <c r="AO416" s="271"/>
      <c r="AP416" s="271"/>
    </row>
    <row r="417" ht="12.75" customHeight="1">
      <c r="A417" s="270"/>
      <c r="B417" s="270"/>
      <c r="C417" s="270"/>
      <c r="D417" s="270"/>
      <c r="E417" s="270"/>
      <c r="F417" s="271"/>
      <c r="G417" s="271"/>
      <c r="H417" s="271"/>
      <c r="I417" s="271"/>
      <c r="J417" s="271"/>
      <c r="K417" s="271"/>
      <c r="L417" s="271"/>
      <c r="M417" s="271"/>
      <c r="N417" s="271"/>
      <c r="O417" s="271"/>
      <c r="P417" s="271"/>
      <c r="Q417" s="271"/>
      <c r="R417" s="271"/>
      <c r="S417" s="271"/>
      <c r="T417" s="271"/>
      <c r="U417" s="271"/>
      <c r="V417" s="271"/>
      <c r="W417" s="271"/>
      <c r="X417" s="271"/>
      <c r="Y417" s="271"/>
      <c r="Z417" s="271"/>
      <c r="AA417" s="271"/>
      <c r="AB417" s="271"/>
      <c r="AC417" s="271"/>
      <c r="AD417" s="271"/>
      <c r="AE417" s="271"/>
      <c r="AF417" s="271"/>
      <c r="AG417" s="271"/>
      <c r="AH417" s="271"/>
      <c r="AI417" s="271"/>
      <c r="AJ417" s="271"/>
      <c r="AK417" s="271"/>
      <c r="AL417" s="271"/>
      <c r="AM417" s="271"/>
      <c r="AN417" s="271"/>
      <c r="AO417" s="271"/>
      <c r="AP417" s="271"/>
    </row>
    <row r="418" ht="12.75" customHeight="1">
      <c r="A418" s="270"/>
      <c r="B418" s="270"/>
      <c r="C418" s="270"/>
      <c r="D418" s="270"/>
      <c r="E418" s="270"/>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271"/>
      <c r="AC418" s="271"/>
      <c r="AD418" s="271"/>
      <c r="AE418" s="271"/>
      <c r="AF418" s="271"/>
      <c r="AG418" s="271"/>
      <c r="AH418" s="271"/>
      <c r="AI418" s="271"/>
      <c r="AJ418" s="271"/>
      <c r="AK418" s="271"/>
      <c r="AL418" s="271"/>
      <c r="AM418" s="271"/>
      <c r="AN418" s="271"/>
      <c r="AO418" s="271"/>
      <c r="AP418" s="271"/>
    </row>
    <row r="419" ht="12.75" customHeight="1">
      <c r="A419" s="270"/>
      <c r="B419" s="270"/>
      <c r="C419" s="270"/>
      <c r="D419" s="270"/>
      <c r="E419" s="270"/>
      <c r="F419" s="271"/>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c r="AI419" s="271"/>
      <c r="AJ419" s="271"/>
      <c r="AK419" s="271"/>
      <c r="AL419" s="271"/>
      <c r="AM419" s="271"/>
      <c r="AN419" s="271"/>
      <c r="AO419" s="271"/>
      <c r="AP419" s="271"/>
    </row>
    <row r="420" ht="12.75" customHeight="1">
      <c r="A420" s="270"/>
      <c r="B420" s="270"/>
      <c r="C420" s="270"/>
      <c r="D420" s="270"/>
      <c r="E420" s="270"/>
      <c r="F420" s="271"/>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271"/>
    </row>
    <row r="421" ht="12.75" customHeight="1">
      <c r="A421" s="270"/>
      <c r="B421" s="270"/>
      <c r="C421" s="270"/>
      <c r="D421" s="270"/>
      <c r="E421" s="270"/>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c r="AI421" s="271"/>
      <c r="AJ421" s="271"/>
      <c r="AK421" s="271"/>
      <c r="AL421" s="271"/>
      <c r="AM421" s="271"/>
      <c r="AN421" s="271"/>
      <c r="AO421" s="271"/>
      <c r="AP421" s="271"/>
    </row>
    <row r="422" ht="12.75" customHeight="1">
      <c r="A422" s="270"/>
      <c r="B422" s="270"/>
      <c r="C422" s="270"/>
      <c r="D422" s="270"/>
      <c r="E422" s="270"/>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c r="AI422" s="271"/>
      <c r="AJ422" s="271"/>
      <c r="AK422" s="271"/>
      <c r="AL422" s="271"/>
      <c r="AM422" s="271"/>
      <c r="AN422" s="271"/>
      <c r="AO422" s="271"/>
      <c r="AP422" s="271"/>
    </row>
    <row r="423" ht="12.75" customHeight="1">
      <c r="A423" s="270"/>
      <c r="B423" s="270"/>
      <c r="C423" s="270"/>
      <c r="D423" s="270"/>
      <c r="E423" s="270"/>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71"/>
      <c r="AL423" s="271"/>
      <c r="AM423" s="271"/>
      <c r="AN423" s="271"/>
      <c r="AO423" s="271"/>
      <c r="AP423" s="271"/>
    </row>
    <row r="424" ht="12.75" customHeight="1">
      <c r="A424" s="270"/>
      <c r="B424" s="270"/>
      <c r="C424" s="270"/>
      <c r="D424" s="270"/>
      <c r="E424" s="270"/>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c r="AO424" s="271"/>
      <c r="AP424" s="271"/>
    </row>
    <row r="425" ht="12.75" customHeight="1">
      <c r="A425" s="270"/>
      <c r="B425" s="270"/>
      <c r="C425" s="270"/>
      <c r="D425" s="270"/>
      <c r="E425" s="270"/>
      <c r="F425" s="271"/>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1"/>
      <c r="AL425" s="271"/>
      <c r="AM425" s="271"/>
      <c r="AN425" s="271"/>
      <c r="AO425" s="271"/>
      <c r="AP425" s="271"/>
    </row>
    <row r="426" ht="12.75" customHeight="1">
      <c r="A426" s="270"/>
      <c r="B426" s="270"/>
      <c r="C426" s="270"/>
      <c r="D426" s="270"/>
      <c r="E426" s="270"/>
      <c r="F426" s="271"/>
      <c r="G426" s="271"/>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1"/>
      <c r="AL426" s="271"/>
      <c r="AM426" s="271"/>
      <c r="AN426" s="271"/>
      <c r="AO426" s="271"/>
      <c r="AP426" s="271"/>
    </row>
    <row r="427" ht="12.75" customHeight="1">
      <c r="A427" s="270"/>
      <c r="B427" s="270"/>
      <c r="C427" s="270"/>
      <c r="D427" s="270"/>
      <c r="E427" s="270"/>
      <c r="F427" s="271"/>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1"/>
      <c r="AL427" s="271"/>
      <c r="AM427" s="271"/>
      <c r="AN427" s="271"/>
      <c r="AO427" s="271"/>
      <c r="AP427" s="271"/>
    </row>
    <row r="428" ht="12.75" customHeight="1">
      <c r="A428" s="270"/>
      <c r="B428" s="270"/>
      <c r="C428" s="270"/>
      <c r="D428" s="270"/>
      <c r="E428" s="270"/>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c r="AO428" s="271"/>
      <c r="AP428" s="271"/>
    </row>
    <row r="429" ht="12.75" customHeight="1">
      <c r="A429" s="270"/>
      <c r="B429" s="270"/>
      <c r="C429" s="270"/>
      <c r="D429" s="270"/>
      <c r="E429" s="270"/>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1"/>
      <c r="AL429" s="271"/>
      <c r="AM429" s="271"/>
      <c r="AN429" s="271"/>
      <c r="AO429" s="271"/>
      <c r="AP429" s="271"/>
    </row>
    <row r="430" ht="12.75" customHeight="1">
      <c r="A430" s="270"/>
      <c r="B430" s="270"/>
      <c r="C430" s="270"/>
      <c r="D430" s="270"/>
      <c r="E430" s="270"/>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row>
    <row r="431" ht="12.75" customHeight="1">
      <c r="A431" s="270"/>
      <c r="B431" s="270"/>
      <c r="C431" s="270"/>
      <c r="D431" s="270"/>
      <c r="E431" s="270"/>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c r="AO431" s="271"/>
      <c r="AP431" s="271"/>
    </row>
    <row r="432" ht="12.75" customHeight="1">
      <c r="A432" s="270"/>
      <c r="B432" s="270"/>
      <c r="C432" s="270"/>
      <c r="D432" s="270"/>
      <c r="E432" s="270"/>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c r="AO432" s="271"/>
      <c r="AP432" s="271"/>
    </row>
    <row r="433" ht="12.75" customHeight="1">
      <c r="A433" s="270"/>
      <c r="B433" s="270"/>
      <c r="C433" s="270"/>
      <c r="D433" s="270"/>
      <c r="E433" s="270"/>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c r="AO433" s="271"/>
      <c r="AP433" s="271"/>
    </row>
    <row r="434" ht="12.75" customHeight="1">
      <c r="A434" s="270"/>
      <c r="B434" s="270"/>
      <c r="C434" s="270"/>
      <c r="D434" s="270"/>
      <c r="E434" s="270"/>
      <c r="F434" s="271"/>
      <c r="G434" s="271"/>
      <c r="H434" s="271"/>
      <c r="I434" s="271"/>
      <c r="J434" s="271"/>
      <c r="K434" s="271"/>
      <c r="L434" s="271"/>
      <c r="M434" s="271"/>
      <c r="N434" s="271"/>
      <c r="O434" s="271"/>
      <c r="P434" s="271"/>
      <c r="Q434" s="271"/>
      <c r="R434" s="271"/>
      <c r="S434" s="271"/>
      <c r="T434" s="271"/>
      <c r="U434" s="271"/>
      <c r="V434" s="271"/>
      <c r="W434" s="271"/>
      <c r="X434" s="271"/>
      <c r="Y434" s="271"/>
      <c r="Z434" s="271"/>
      <c r="AA434" s="271"/>
      <c r="AB434" s="271"/>
      <c r="AC434" s="271"/>
      <c r="AD434" s="271"/>
      <c r="AE434" s="271"/>
      <c r="AF434" s="271"/>
      <c r="AG434" s="271"/>
      <c r="AH434" s="271"/>
      <c r="AI434" s="271"/>
      <c r="AJ434" s="271"/>
      <c r="AK434" s="271"/>
      <c r="AL434" s="271"/>
      <c r="AM434" s="271"/>
      <c r="AN434" s="271"/>
      <c r="AO434" s="271"/>
      <c r="AP434" s="271"/>
    </row>
    <row r="435" ht="12.75" customHeight="1">
      <c r="A435" s="270"/>
      <c r="B435" s="270"/>
      <c r="C435" s="270"/>
      <c r="D435" s="270"/>
      <c r="E435" s="270"/>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row>
    <row r="436" ht="12.75" customHeight="1">
      <c r="A436" s="270"/>
      <c r="B436" s="270"/>
      <c r="C436" s="270"/>
      <c r="D436" s="270"/>
      <c r="E436" s="270"/>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row>
    <row r="437" ht="12.75" customHeight="1">
      <c r="A437" s="270"/>
      <c r="B437" s="270"/>
      <c r="C437" s="270"/>
      <c r="D437" s="270"/>
      <c r="E437" s="270"/>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row>
    <row r="438" ht="12.75" customHeight="1">
      <c r="A438" s="270"/>
      <c r="B438" s="270"/>
      <c r="C438" s="270"/>
      <c r="D438" s="270"/>
      <c r="E438" s="270"/>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c r="AO438" s="271"/>
      <c r="AP438" s="271"/>
    </row>
    <row r="439" ht="12.75" customHeight="1">
      <c r="A439" s="270"/>
      <c r="B439" s="270"/>
      <c r="C439" s="270"/>
      <c r="D439" s="270"/>
      <c r="E439" s="270"/>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1"/>
      <c r="AK439" s="271"/>
      <c r="AL439" s="271"/>
      <c r="AM439" s="271"/>
      <c r="AN439" s="271"/>
      <c r="AO439" s="271"/>
      <c r="AP439" s="271"/>
    </row>
    <row r="440" ht="12.75" customHeight="1">
      <c r="A440" s="270"/>
      <c r="B440" s="270"/>
      <c r="C440" s="270"/>
      <c r="D440" s="270"/>
      <c r="E440" s="270"/>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c r="AI440" s="271"/>
      <c r="AJ440" s="271"/>
      <c r="AK440" s="271"/>
      <c r="AL440" s="271"/>
      <c r="AM440" s="271"/>
      <c r="AN440" s="271"/>
      <c r="AO440" s="271"/>
      <c r="AP440" s="271"/>
    </row>
    <row r="441" ht="12.75" customHeight="1">
      <c r="A441" s="270"/>
      <c r="B441" s="270"/>
      <c r="C441" s="270"/>
      <c r="D441" s="270"/>
      <c r="E441" s="270"/>
      <c r="F441" s="271"/>
      <c r="G441" s="271"/>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c r="AI441" s="271"/>
      <c r="AJ441" s="271"/>
      <c r="AK441" s="271"/>
      <c r="AL441" s="271"/>
      <c r="AM441" s="271"/>
      <c r="AN441" s="271"/>
      <c r="AO441" s="271"/>
      <c r="AP441" s="271"/>
    </row>
    <row r="442" ht="12.75" customHeight="1">
      <c r="A442" s="270"/>
      <c r="B442" s="270"/>
      <c r="C442" s="270"/>
      <c r="D442" s="270"/>
      <c r="E442" s="270"/>
      <c r="F442" s="271"/>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c r="AI442" s="271"/>
      <c r="AJ442" s="271"/>
      <c r="AK442" s="271"/>
      <c r="AL442" s="271"/>
      <c r="AM442" s="271"/>
      <c r="AN442" s="271"/>
      <c r="AO442" s="271"/>
      <c r="AP442" s="271"/>
    </row>
    <row r="443" ht="12.75" customHeight="1">
      <c r="A443" s="270"/>
      <c r="B443" s="270"/>
      <c r="C443" s="270"/>
      <c r="D443" s="270"/>
      <c r="E443" s="270"/>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c r="AO443" s="271"/>
      <c r="AP443" s="271"/>
    </row>
    <row r="444" ht="12.75" customHeight="1">
      <c r="A444" s="270"/>
      <c r="B444" s="270"/>
      <c r="C444" s="270"/>
      <c r="D444" s="270"/>
      <c r="E444" s="270"/>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c r="AO444" s="271"/>
      <c r="AP444" s="271"/>
    </row>
    <row r="445" ht="12.75" customHeight="1">
      <c r="A445" s="270"/>
      <c r="B445" s="270"/>
      <c r="C445" s="270"/>
      <c r="D445" s="270"/>
      <c r="E445" s="270"/>
      <c r="F445" s="271"/>
      <c r="G445" s="271"/>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c r="AI445" s="271"/>
      <c r="AJ445" s="271"/>
      <c r="AK445" s="271"/>
      <c r="AL445" s="271"/>
      <c r="AM445" s="271"/>
      <c r="AN445" s="271"/>
      <c r="AO445" s="271"/>
      <c r="AP445" s="271"/>
    </row>
    <row r="446" ht="12.75" customHeight="1">
      <c r="A446" s="270"/>
      <c r="B446" s="270"/>
      <c r="C446" s="270"/>
      <c r="D446" s="270"/>
      <c r="E446" s="270"/>
      <c r="F446" s="271"/>
      <c r="G446" s="271"/>
      <c r="H446" s="271"/>
      <c r="I446" s="271"/>
      <c r="J446" s="271"/>
      <c r="K446" s="27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c r="AI446" s="271"/>
      <c r="AJ446" s="271"/>
      <c r="AK446" s="271"/>
      <c r="AL446" s="271"/>
      <c r="AM446" s="271"/>
      <c r="AN446" s="271"/>
      <c r="AO446" s="271"/>
      <c r="AP446" s="271"/>
    </row>
    <row r="447" ht="12.75" customHeight="1">
      <c r="A447" s="270"/>
      <c r="B447" s="270"/>
      <c r="C447" s="270"/>
      <c r="D447" s="270"/>
      <c r="E447" s="270"/>
      <c r="F447" s="271"/>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ht="12.75" customHeight="1">
      <c r="A448" s="270"/>
      <c r="B448" s="270"/>
      <c r="C448" s="270"/>
      <c r="D448" s="270"/>
      <c r="E448" s="270"/>
      <c r="F448" s="271"/>
      <c r="G448" s="271"/>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c r="AI448" s="271"/>
      <c r="AJ448" s="271"/>
      <c r="AK448" s="271"/>
      <c r="AL448" s="271"/>
      <c r="AM448" s="271"/>
      <c r="AN448" s="271"/>
      <c r="AO448" s="271"/>
      <c r="AP448" s="271"/>
    </row>
    <row r="449" ht="12.75" customHeight="1">
      <c r="A449" s="270"/>
      <c r="B449" s="270"/>
      <c r="C449" s="270"/>
      <c r="D449" s="270"/>
      <c r="E449" s="270"/>
      <c r="F449" s="271"/>
      <c r="G449" s="271"/>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row>
    <row r="450" ht="12.75" customHeight="1">
      <c r="A450" s="270"/>
      <c r="B450" s="270"/>
      <c r="C450" s="270"/>
      <c r="D450" s="270"/>
      <c r="E450" s="270"/>
      <c r="F450" s="271"/>
      <c r="G450" s="271"/>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c r="AO450" s="271"/>
      <c r="AP450" s="271"/>
    </row>
    <row r="451" ht="12.75" customHeight="1">
      <c r="A451" s="270"/>
      <c r="B451" s="270"/>
      <c r="C451" s="270"/>
      <c r="D451" s="270"/>
      <c r="E451" s="270"/>
      <c r="F451" s="271"/>
      <c r="G451" s="271"/>
      <c r="H451" s="271"/>
      <c r="I451" s="271"/>
      <c r="J451" s="271"/>
      <c r="K451" s="271"/>
      <c r="L451" s="271"/>
      <c r="M451" s="271"/>
      <c r="N451" s="271"/>
      <c r="O451" s="271"/>
      <c r="P451" s="271"/>
      <c r="Q451" s="271"/>
      <c r="R451" s="271"/>
      <c r="S451" s="271"/>
      <c r="T451" s="271"/>
      <c r="U451" s="271"/>
      <c r="V451" s="271"/>
      <c r="W451" s="271"/>
      <c r="X451" s="271"/>
      <c r="Y451" s="271"/>
      <c r="Z451" s="271"/>
      <c r="AA451" s="271"/>
      <c r="AB451" s="271"/>
      <c r="AC451" s="271"/>
      <c r="AD451" s="271"/>
      <c r="AE451" s="271"/>
      <c r="AF451" s="271"/>
      <c r="AG451" s="271"/>
      <c r="AH451" s="271"/>
      <c r="AI451" s="271"/>
      <c r="AJ451" s="271"/>
      <c r="AK451" s="271"/>
      <c r="AL451" s="271"/>
      <c r="AM451" s="271"/>
      <c r="AN451" s="271"/>
      <c r="AO451" s="271"/>
      <c r="AP451" s="271"/>
    </row>
    <row r="452" ht="12.75" customHeight="1">
      <c r="A452" s="270"/>
      <c r="B452" s="270"/>
      <c r="C452" s="270"/>
      <c r="D452" s="270"/>
      <c r="E452" s="270"/>
      <c r="F452" s="271"/>
      <c r="G452" s="271"/>
      <c r="H452" s="271"/>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c r="AO452" s="271"/>
      <c r="AP452" s="271"/>
    </row>
    <row r="453" ht="12.75" customHeight="1">
      <c r="A453" s="270"/>
      <c r="B453" s="270"/>
      <c r="C453" s="270"/>
      <c r="D453" s="270"/>
      <c r="E453" s="270"/>
      <c r="F453" s="271"/>
      <c r="G453" s="271"/>
      <c r="H453" s="271"/>
      <c r="I453" s="271"/>
      <c r="J453" s="271"/>
      <c r="K453" s="27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c r="AO453" s="271"/>
      <c r="AP453" s="271"/>
    </row>
    <row r="454" ht="12.75" customHeight="1">
      <c r="A454" s="270"/>
      <c r="B454" s="270"/>
      <c r="C454" s="270"/>
      <c r="D454" s="270"/>
      <c r="E454" s="270"/>
      <c r="F454" s="271"/>
      <c r="G454" s="271"/>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71"/>
      <c r="AP454" s="271"/>
    </row>
    <row r="455" ht="12.75" customHeight="1">
      <c r="A455" s="270"/>
      <c r="B455" s="270"/>
      <c r="C455" s="270"/>
      <c r="D455" s="270"/>
      <c r="E455" s="270"/>
      <c r="F455" s="271"/>
      <c r="G455" s="271"/>
      <c r="H455" s="271"/>
      <c r="I455" s="271"/>
      <c r="J455" s="271"/>
      <c r="K455" s="27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c r="AI455" s="271"/>
      <c r="AJ455" s="271"/>
      <c r="AK455" s="271"/>
      <c r="AL455" s="271"/>
      <c r="AM455" s="271"/>
      <c r="AN455" s="271"/>
      <c r="AO455" s="271"/>
      <c r="AP455" s="271"/>
    </row>
    <row r="456" ht="12.75" customHeight="1">
      <c r="A456" s="270"/>
      <c r="B456" s="270"/>
      <c r="C456" s="270"/>
      <c r="D456" s="270"/>
      <c r="E456" s="270"/>
      <c r="F456" s="271"/>
      <c r="G456" s="271"/>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row>
    <row r="457" ht="12.75" customHeight="1">
      <c r="A457" s="270"/>
      <c r="B457" s="270"/>
      <c r="C457" s="270"/>
      <c r="D457" s="270"/>
      <c r="E457" s="270"/>
      <c r="F457" s="271"/>
      <c r="G457" s="271"/>
      <c r="H457" s="271"/>
      <c r="I457" s="271"/>
      <c r="J457" s="271"/>
      <c r="K457" s="27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c r="AI457" s="271"/>
      <c r="AJ457" s="271"/>
      <c r="AK457" s="271"/>
      <c r="AL457" s="271"/>
      <c r="AM457" s="271"/>
      <c r="AN457" s="271"/>
      <c r="AO457" s="271"/>
      <c r="AP457" s="271"/>
    </row>
    <row r="458" ht="12.75" customHeight="1">
      <c r="A458" s="270"/>
      <c r="B458" s="270"/>
      <c r="C458" s="270"/>
      <c r="D458" s="270"/>
      <c r="E458" s="270"/>
      <c r="F458" s="271"/>
      <c r="G458" s="271"/>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271"/>
      <c r="AK458" s="271"/>
      <c r="AL458" s="271"/>
      <c r="AM458" s="271"/>
      <c r="AN458" s="271"/>
      <c r="AO458" s="271"/>
      <c r="AP458" s="271"/>
    </row>
    <row r="459" ht="12.75" customHeight="1">
      <c r="A459" s="270"/>
      <c r="B459" s="270"/>
      <c r="C459" s="270"/>
      <c r="D459" s="270"/>
      <c r="E459" s="270"/>
      <c r="F459" s="271"/>
      <c r="G459" s="271"/>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271"/>
      <c r="AK459" s="271"/>
      <c r="AL459" s="271"/>
      <c r="AM459" s="271"/>
      <c r="AN459" s="271"/>
      <c r="AO459" s="271"/>
      <c r="AP459" s="271"/>
    </row>
    <row r="460" ht="12.75" customHeight="1">
      <c r="A460" s="270"/>
      <c r="B460" s="270"/>
      <c r="C460" s="270"/>
      <c r="D460" s="270"/>
      <c r="E460" s="270"/>
      <c r="F460" s="271"/>
      <c r="G460" s="271"/>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271"/>
      <c r="AK460" s="271"/>
      <c r="AL460" s="271"/>
      <c r="AM460" s="271"/>
      <c r="AN460" s="271"/>
      <c r="AO460" s="271"/>
      <c r="AP460" s="271"/>
    </row>
    <row r="461" ht="12.75" customHeight="1">
      <c r="A461" s="270"/>
      <c r="B461" s="270"/>
      <c r="C461" s="270"/>
      <c r="D461" s="270"/>
      <c r="E461" s="270"/>
      <c r="F461" s="271"/>
      <c r="G461" s="271"/>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271"/>
      <c r="AK461" s="271"/>
      <c r="AL461" s="271"/>
      <c r="AM461" s="271"/>
      <c r="AN461" s="271"/>
      <c r="AO461" s="271"/>
      <c r="AP461" s="271"/>
    </row>
    <row r="462" ht="12.75" customHeight="1">
      <c r="A462" s="270"/>
      <c r="B462" s="270"/>
      <c r="C462" s="270"/>
      <c r="D462" s="270"/>
      <c r="E462" s="270"/>
      <c r="F462" s="271"/>
      <c r="G462" s="271"/>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271"/>
      <c r="AK462" s="271"/>
      <c r="AL462" s="271"/>
      <c r="AM462" s="271"/>
      <c r="AN462" s="271"/>
      <c r="AO462" s="271"/>
      <c r="AP462" s="271"/>
    </row>
    <row r="463" ht="12.75" customHeight="1">
      <c r="A463" s="270"/>
      <c r="B463" s="270"/>
      <c r="C463" s="270"/>
      <c r="D463" s="270"/>
      <c r="E463" s="270"/>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row>
    <row r="464" ht="12.75" customHeight="1">
      <c r="A464" s="270"/>
      <c r="B464" s="270"/>
      <c r="C464" s="270"/>
      <c r="D464" s="270"/>
      <c r="E464" s="270"/>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row>
    <row r="465" ht="12.75" customHeight="1">
      <c r="A465" s="270"/>
      <c r="B465" s="270"/>
      <c r="C465" s="270"/>
      <c r="D465" s="270"/>
      <c r="E465" s="270"/>
      <c r="F465" s="271"/>
      <c r="G465" s="271"/>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c r="AI465" s="271"/>
      <c r="AJ465" s="271"/>
      <c r="AK465" s="271"/>
      <c r="AL465" s="271"/>
      <c r="AM465" s="271"/>
      <c r="AN465" s="271"/>
      <c r="AO465" s="271"/>
      <c r="AP465" s="271"/>
    </row>
    <row r="466" ht="12.75" customHeight="1">
      <c r="A466" s="270"/>
      <c r="B466" s="270"/>
      <c r="C466" s="270"/>
      <c r="D466" s="270"/>
      <c r="E466" s="270"/>
      <c r="F466" s="271"/>
      <c r="G466" s="271"/>
      <c r="H466" s="271"/>
      <c r="I466" s="271"/>
      <c r="J466" s="271"/>
      <c r="K466" s="27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c r="AO466" s="271"/>
      <c r="AP466" s="271"/>
    </row>
    <row r="467" ht="12.75" customHeight="1">
      <c r="A467" s="270"/>
      <c r="B467" s="270"/>
      <c r="C467" s="270"/>
      <c r="D467" s="270"/>
      <c r="E467" s="270"/>
      <c r="F467" s="271"/>
      <c r="G467" s="271"/>
      <c r="H467" s="271"/>
      <c r="I467" s="271"/>
      <c r="J467" s="271"/>
      <c r="K467" s="271"/>
      <c r="L467" s="271"/>
      <c r="M467" s="271"/>
      <c r="N467" s="271"/>
      <c r="O467" s="271"/>
      <c r="P467" s="271"/>
      <c r="Q467" s="271"/>
      <c r="R467" s="271"/>
      <c r="S467" s="271"/>
      <c r="T467" s="271"/>
      <c r="U467" s="271"/>
      <c r="V467" s="271"/>
      <c r="W467" s="271"/>
      <c r="X467" s="271"/>
      <c r="Y467" s="271"/>
      <c r="Z467" s="271"/>
      <c r="AA467" s="271"/>
      <c r="AB467" s="271"/>
      <c r="AC467" s="271"/>
      <c r="AD467" s="271"/>
      <c r="AE467" s="271"/>
      <c r="AF467" s="271"/>
      <c r="AG467" s="271"/>
      <c r="AH467" s="271"/>
      <c r="AI467" s="271"/>
      <c r="AJ467" s="271"/>
      <c r="AK467" s="271"/>
      <c r="AL467" s="271"/>
      <c r="AM467" s="271"/>
      <c r="AN467" s="271"/>
      <c r="AO467" s="271"/>
      <c r="AP467" s="271"/>
    </row>
    <row r="468" ht="12.75" customHeight="1">
      <c r="A468" s="270"/>
      <c r="B468" s="270"/>
      <c r="C468" s="270"/>
      <c r="D468" s="270"/>
      <c r="E468" s="270"/>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c r="AG468" s="271"/>
      <c r="AH468" s="271"/>
      <c r="AI468" s="271"/>
      <c r="AJ468" s="271"/>
      <c r="AK468" s="271"/>
      <c r="AL468" s="271"/>
      <c r="AM468" s="271"/>
      <c r="AN468" s="271"/>
      <c r="AO468" s="271"/>
      <c r="AP468" s="271"/>
    </row>
    <row r="469" ht="12.75" customHeight="1">
      <c r="A469" s="270"/>
      <c r="B469" s="270"/>
      <c r="C469" s="270"/>
      <c r="D469" s="270"/>
      <c r="E469" s="270"/>
      <c r="F469" s="271"/>
      <c r="G469" s="271"/>
      <c r="H469" s="271"/>
      <c r="I469" s="271"/>
      <c r="J469" s="271"/>
      <c r="K469" s="271"/>
      <c r="L469" s="271"/>
      <c r="M469" s="271"/>
      <c r="N469" s="271"/>
      <c r="O469" s="271"/>
      <c r="P469" s="271"/>
      <c r="Q469" s="271"/>
      <c r="R469" s="271"/>
      <c r="S469" s="271"/>
      <c r="T469" s="271"/>
      <c r="U469" s="271"/>
      <c r="V469" s="271"/>
      <c r="W469" s="271"/>
      <c r="X469" s="271"/>
      <c r="Y469" s="271"/>
      <c r="Z469" s="271"/>
      <c r="AA469" s="271"/>
      <c r="AB469" s="271"/>
      <c r="AC469" s="271"/>
      <c r="AD469" s="271"/>
      <c r="AE469" s="271"/>
      <c r="AF469" s="271"/>
      <c r="AG469" s="271"/>
      <c r="AH469" s="271"/>
      <c r="AI469" s="271"/>
      <c r="AJ469" s="271"/>
      <c r="AK469" s="271"/>
      <c r="AL469" s="271"/>
      <c r="AM469" s="271"/>
      <c r="AN469" s="271"/>
      <c r="AO469" s="271"/>
      <c r="AP469" s="271"/>
    </row>
    <row r="470" ht="12.75" customHeight="1">
      <c r="A470" s="270"/>
      <c r="B470" s="270"/>
      <c r="C470" s="270"/>
      <c r="D470" s="270"/>
      <c r="E470" s="270"/>
      <c r="F470" s="271"/>
      <c r="G470" s="271"/>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row>
    <row r="471" ht="12.75" customHeight="1">
      <c r="A471" s="270"/>
      <c r="B471" s="270"/>
      <c r="C471" s="270"/>
      <c r="D471" s="270"/>
      <c r="E471" s="270"/>
      <c r="F471" s="271"/>
      <c r="G471" s="271"/>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c r="AO471" s="271"/>
      <c r="AP471" s="271"/>
    </row>
    <row r="472" ht="12.75" customHeight="1">
      <c r="A472" s="270"/>
      <c r="B472" s="270"/>
      <c r="C472" s="270"/>
      <c r="D472" s="270"/>
      <c r="E472" s="270"/>
      <c r="F472" s="271"/>
      <c r="G472" s="271"/>
      <c r="H472" s="271"/>
      <c r="I472" s="271"/>
      <c r="J472" s="271"/>
      <c r="K472" s="271"/>
      <c r="L472" s="271"/>
      <c r="M472" s="271"/>
      <c r="N472" s="271"/>
      <c r="O472" s="271"/>
      <c r="P472" s="271"/>
      <c r="Q472" s="271"/>
      <c r="R472" s="271"/>
      <c r="S472" s="271"/>
      <c r="T472" s="271"/>
      <c r="U472" s="271"/>
      <c r="V472" s="271"/>
      <c r="W472" s="271"/>
      <c r="X472" s="271"/>
      <c r="Y472" s="271"/>
      <c r="Z472" s="271"/>
      <c r="AA472" s="271"/>
      <c r="AB472" s="271"/>
      <c r="AC472" s="271"/>
      <c r="AD472" s="271"/>
      <c r="AE472" s="271"/>
      <c r="AF472" s="271"/>
      <c r="AG472" s="271"/>
      <c r="AH472" s="271"/>
      <c r="AI472" s="271"/>
      <c r="AJ472" s="271"/>
      <c r="AK472" s="271"/>
      <c r="AL472" s="271"/>
      <c r="AM472" s="271"/>
      <c r="AN472" s="271"/>
      <c r="AO472" s="271"/>
      <c r="AP472" s="271"/>
    </row>
    <row r="473" ht="12.75" customHeight="1">
      <c r="A473" s="270"/>
      <c r="B473" s="270"/>
      <c r="C473" s="270"/>
      <c r="D473" s="270"/>
      <c r="E473" s="270"/>
      <c r="F473" s="271"/>
      <c r="G473" s="271"/>
      <c r="H473" s="271"/>
      <c r="I473" s="271"/>
      <c r="J473" s="271"/>
      <c r="K473" s="271"/>
      <c r="L473" s="271"/>
      <c r="M473" s="271"/>
      <c r="N473" s="271"/>
      <c r="O473" s="271"/>
      <c r="P473" s="271"/>
      <c r="Q473" s="271"/>
      <c r="R473" s="271"/>
      <c r="S473" s="271"/>
      <c r="T473" s="271"/>
      <c r="U473" s="271"/>
      <c r="V473" s="271"/>
      <c r="W473" s="271"/>
      <c r="X473" s="271"/>
      <c r="Y473" s="271"/>
      <c r="Z473" s="271"/>
      <c r="AA473" s="271"/>
      <c r="AB473" s="271"/>
      <c r="AC473" s="271"/>
      <c r="AD473" s="271"/>
      <c r="AE473" s="271"/>
      <c r="AF473" s="271"/>
      <c r="AG473" s="271"/>
      <c r="AH473" s="271"/>
      <c r="AI473" s="271"/>
      <c r="AJ473" s="271"/>
      <c r="AK473" s="271"/>
      <c r="AL473" s="271"/>
      <c r="AM473" s="271"/>
      <c r="AN473" s="271"/>
      <c r="AO473" s="271"/>
      <c r="AP473" s="271"/>
    </row>
    <row r="474" ht="12.75" customHeight="1">
      <c r="A474" s="270"/>
      <c r="B474" s="270"/>
      <c r="C474" s="270"/>
      <c r="D474" s="270"/>
      <c r="E474" s="270"/>
      <c r="F474" s="271"/>
      <c r="G474" s="271"/>
      <c r="H474" s="271"/>
      <c r="I474" s="271"/>
      <c r="J474" s="271"/>
      <c r="K474" s="271"/>
      <c r="L474" s="271"/>
      <c r="M474" s="271"/>
      <c r="N474" s="271"/>
      <c r="O474" s="271"/>
      <c r="P474" s="271"/>
      <c r="Q474" s="271"/>
      <c r="R474" s="271"/>
      <c r="S474" s="271"/>
      <c r="T474" s="271"/>
      <c r="U474" s="271"/>
      <c r="V474" s="271"/>
      <c r="W474" s="271"/>
      <c r="X474" s="271"/>
      <c r="Y474" s="271"/>
      <c r="Z474" s="271"/>
      <c r="AA474" s="271"/>
      <c r="AB474" s="271"/>
      <c r="AC474" s="271"/>
      <c r="AD474" s="271"/>
      <c r="AE474" s="271"/>
      <c r="AF474" s="271"/>
      <c r="AG474" s="271"/>
      <c r="AH474" s="271"/>
      <c r="AI474" s="271"/>
      <c r="AJ474" s="271"/>
      <c r="AK474" s="271"/>
      <c r="AL474" s="271"/>
      <c r="AM474" s="271"/>
      <c r="AN474" s="271"/>
      <c r="AO474" s="271"/>
      <c r="AP474" s="271"/>
    </row>
    <row r="475" ht="12.75" customHeight="1">
      <c r="A475" s="270"/>
      <c r="B475" s="270"/>
      <c r="C475" s="270"/>
      <c r="D475" s="270"/>
      <c r="E475" s="270"/>
      <c r="F475" s="271"/>
      <c r="G475" s="271"/>
      <c r="H475" s="271"/>
      <c r="I475" s="271"/>
      <c r="J475" s="271"/>
      <c r="K475" s="271"/>
      <c r="L475" s="271"/>
      <c r="M475" s="271"/>
      <c r="N475" s="271"/>
      <c r="O475" s="271"/>
      <c r="P475" s="271"/>
      <c r="Q475" s="271"/>
      <c r="R475" s="271"/>
      <c r="S475" s="271"/>
      <c r="T475" s="271"/>
      <c r="U475" s="271"/>
      <c r="V475" s="271"/>
      <c r="W475" s="271"/>
      <c r="X475" s="271"/>
      <c r="Y475" s="271"/>
      <c r="Z475" s="271"/>
      <c r="AA475" s="271"/>
      <c r="AB475" s="271"/>
      <c r="AC475" s="271"/>
      <c r="AD475" s="271"/>
      <c r="AE475" s="271"/>
      <c r="AF475" s="271"/>
      <c r="AG475" s="271"/>
      <c r="AH475" s="271"/>
      <c r="AI475" s="271"/>
      <c r="AJ475" s="271"/>
      <c r="AK475" s="271"/>
      <c r="AL475" s="271"/>
      <c r="AM475" s="271"/>
      <c r="AN475" s="271"/>
      <c r="AO475" s="271"/>
      <c r="AP475" s="271"/>
    </row>
    <row r="476" ht="12.75" customHeight="1">
      <c r="A476" s="270"/>
      <c r="B476" s="270"/>
      <c r="C476" s="270"/>
      <c r="D476" s="270"/>
      <c r="E476" s="270"/>
      <c r="F476" s="271"/>
      <c r="G476" s="271"/>
      <c r="H476" s="271"/>
      <c r="I476" s="271"/>
      <c r="J476" s="271"/>
      <c r="K476" s="271"/>
      <c r="L476" s="271"/>
      <c r="M476" s="271"/>
      <c r="N476" s="271"/>
      <c r="O476" s="271"/>
      <c r="P476" s="271"/>
      <c r="Q476" s="271"/>
      <c r="R476" s="271"/>
      <c r="S476" s="271"/>
      <c r="T476" s="271"/>
      <c r="U476" s="271"/>
      <c r="V476" s="271"/>
      <c r="W476" s="271"/>
      <c r="X476" s="271"/>
      <c r="Y476" s="271"/>
      <c r="Z476" s="271"/>
      <c r="AA476" s="271"/>
      <c r="AB476" s="271"/>
      <c r="AC476" s="271"/>
      <c r="AD476" s="271"/>
      <c r="AE476" s="271"/>
      <c r="AF476" s="271"/>
      <c r="AG476" s="271"/>
      <c r="AH476" s="271"/>
      <c r="AI476" s="271"/>
      <c r="AJ476" s="271"/>
      <c r="AK476" s="271"/>
      <c r="AL476" s="271"/>
      <c r="AM476" s="271"/>
      <c r="AN476" s="271"/>
      <c r="AO476" s="271"/>
      <c r="AP476" s="271"/>
    </row>
    <row r="477" ht="12.75" customHeight="1">
      <c r="A477" s="270"/>
      <c r="B477" s="270"/>
      <c r="C477" s="270"/>
      <c r="D477" s="270"/>
      <c r="E477" s="270"/>
      <c r="F477" s="271"/>
      <c r="G477" s="271"/>
      <c r="H477" s="271"/>
      <c r="I477" s="271"/>
      <c r="J477" s="271"/>
      <c r="K477" s="27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c r="AI477" s="271"/>
      <c r="AJ477" s="271"/>
      <c r="AK477" s="271"/>
      <c r="AL477" s="271"/>
      <c r="AM477" s="271"/>
      <c r="AN477" s="271"/>
      <c r="AO477" s="271"/>
      <c r="AP477" s="271"/>
    </row>
    <row r="478" ht="12.75" customHeight="1">
      <c r="A478" s="270"/>
      <c r="B478" s="270"/>
      <c r="C478" s="270"/>
      <c r="D478" s="270"/>
      <c r="E478" s="270"/>
      <c r="F478" s="271"/>
      <c r="G478" s="271"/>
      <c r="H478" s="271"/>
      <c r="I478" s="271"/>
      <c r="J478" s="271"/>
      <c r="K478" s="27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c r="AO478" s="271"/>
      <c r="AP478" s="271"/>
    </row>
    <row r="479" ht="12.75" customHeight="1">
      <c r="A479" s="270"/>
      <c r="B479" s="270"/>
      <c r="C479" s="270"/>
      <c r="D479" s="270"/>
      <c r="E479" s="270"/>
      <c r="F479" s="271"/>
      <c r="G479" s="271"/>
      <c r="H479" s="271"/>
      <c r="I479" s="271"/>
      <c r="J479" s="271"/>
      <c r="K479" s="271"/>
      <c r="L479" s="271"/>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c r="AI479" s="271"/>
      <c r="AJ479" s="271"/>
      <c r="AK479" s="271"/>
      <c r="AL479" s="271"/>
      <c r="AM479" s="271"/>
      <c r="AN479" s="271"/>
      <c r="AO479" s="271"/>
      <c r="AP479" s="271"/>
    </row>
    <row r="480" ht="12.75" customHeight="1">
      <c r="A480" s="270"/>
      <c r="B480" s="270"/>
      <c r="C480" s="270"/>
      <c r="D480" s="270"/>
      <c r="E480" s="270"/>
      <c r="F480" s="271"/>
      <c r="G480" s="271"/>
      <c r="H480" s="271"/>
      <c r="I480" s="271"/>
      <c r="J480" s="271"/>
      <c r="K480" s="271"/>
      <c r="L480" s="271"/>
      <c r="M480" s="271"/>
      <c r="N480" s="271"/>
      <c r="O480" s="271"/>
      <c r="P480" s="271"/>
      <c r="Q480" s="271"/>
      <c r="R480" s="271"/>
      <c r="S480" s="271"/>
      <c r="T480" s="271"/>
      <c r="U480" s="271"/>
      <c r="V480" s="271"/>
      <c r="W480" s="271"/>
      <c r="X480" s="271"/>
      <c r="Y480" s="271"/>
      <c r="Z480" s="271"/>
      <c r="AA480" s="271"/>
      <c r="AB480" s="271"/>
      <c r="AC480" s="271"/>
      <c r="AD480" s="271"/>
      <c r="AE480" s="271"/>
      <c r="AF480" s="271"/>
      <c r="AG480" s="271"/>
      <c r="AH480" s="271"/>
      <c r="AI480" s="271"/>
      <c r="AJ480" s="271"/>
      <c r="AK480" s="271"/>
      <c r="AL480" s="271"/>
      <c r="AM480" s="271"/>
      <c r="AN480" s="271"/>
      <c r="AO480" s="271"/>
      <c r="AP480" s="271"/>
    </row>
    <row r="481" ht="12.75" customHeight="1">
      <c r="A481" s="270"/>
      <c r="B481" s="270"/>
      <c r="C481" s="270"/>
      <c r="D481" s="270"/>
      <c r="E481" s="270"/>
      <c r="F481" s="271"/>
      <c r="G481" s="271"/>
      <c r="H481" s="271"/>
      <c r="I481" s="271"/>
      <c r="J481" s="271"/>
      <c r="K481" s="27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c r="AI481" s="271"/>
      <c r="AJ481" s="271"/>
      <c r="AK481" s="271"/>
      <c r="AL481" s="271"/>
      <c r="AM481" s="271"/>
      <c r="AN481" s="271"/>
      <c r="AO481" s="271"/>
      <c r="AP481" s="271"/>
    </row>
    <row r="482" ht="12.75" customHeight="1">
      <c r="A482" s="270"/>
      <c r="B482" s="270"/>
      <c r="C482" s="270"/>
      <c r="D482" s="270"/>
      <c r="E482" s="270"/>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row>
    <row r="483" ht="12.75" customHeight="1">
      <c r="A483" s="270"/>
      <c r="B483" s="270"/>
      <c r="C483" s="270"/>
      <c r="D483" s="270"/>
      <c r="E483" s="270"/>
      <c r="F483" s="271"/>
      <c r="G483" s="271"/>
      <c r="H483" s="271"/>
      <c r="I483" s="271"/>
      <c r="J483" s="271"/>
      <c r="K483" s="271"/>
      <c r="L483" s="271"/>
      <c r="M483" s="271"/>
      <c r="N483" s="271"/>
      <c r="O483" s="271"/>
      <c r="P483" s="271"/>
      <c r="Q483" s="271"/>
      <c r="R483" s="271"/>
      <c r="S483" s="271"/>
      <c r="T483" s="271"/>
      <c r="U483" s="271"/>
      <c r="V483" s="271"/>
      <c r="W483" s="271"/>
      <c r="X483" s="271"/>
      <c r="Y483" s="271"/>
      <c r="Z483" s="271"/>
      <c r="AA483" s="271"/>
      <c r="AB483" s="271"/>
      <c r="AC483" s="271"/>
      <c r="AD483" s="271"/>
      <c r="AE483" s="271"/>
      <c r="AF483" s="271"/>
      <c r="AG483" s="271"/>
      <c r="AH483" s="271"/>
      <c r="AI483" s="271"/>
      <c r="AJ483" s="271"/>
      <c r="AK483" s="271"/>
      <c r="AL483" s="271"/>
      <c r="AM483" s="271"/>
      <c r="AN483" s="271"/>
      <c r="AO483" s="271"/>
      <c r="AP483" s="271"/>
    </row>
    <row r="484" ht="12.75" customHeight="1">
      <c r="A484" s="270"/>
      <c r="B484" s="270"/>
      <c r="C484" s="270"/>
      <c r="D484" s="270"/>
      <c r="E484" s="270"/>
      <c r="F484" s="271"/>
      <c r="G484" s="271"/>
      <c r="H484" s="271"/>
      <c r="I484" s="271"/>
      <c r="J484" s="271"/>
      <c r="K484" s="271"/>
      <c r="L484" s="271"/>
      <c r="M484" s="271"/>
      <c r="N484" s="271"/>
      <c r="O484" s="271"/>
      <c r="P484" s="271"/>
      <c r="Q484" s="271"/>
      <c r="R484" s="271"/>
      <c r="S484" s="271"/>
      <c r="T484" s="271"/>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row>
    <row r="485" ht="12.75" customHeight="1">
      <c r="A485" s="270"/>
      <c r="B485" s="270"/>
      <c r="C485" s="270"/>
      <c r="D485" s="270"/>
      <c r="E485" s="270"/>
      <c r="F485" s="271"/>
      <c r="G485" s="271"/>
      <c r="H485" s="271"/>
      <c r="I485" s="271"/>
      <c r="J485" s="271"/>
      <c r="K485" s="271"/>
      <c r="L485" s="271"/>
      <c r="M485" s="271"/>
      <c r="N485" s="271"/>
      <c r="O485" s="271"/>
      <c r="P485" s="271"/>
      <c r="Q485" s="271"/>
      <c r="R485" s="271"/>
      <c r="S485" s="271"/>
      <c r="T485" s="271"/>
      <c r="U485" s="271"/>
      <c r="V485" s="271"/>
      <c r="W485" s="271"/>
      <c r="X485" s="271"/>
      <c r="Y485" s="271"/>
      <c r="Z485" s="271"/>
      <c r="AA485" s="271"/>
      <c r="AB485" s="271"/>
      <c r="AC485" s="271"/>
      <c r="AD485" s="271"/>
      <c r="AE485" s="271"/>
      <c r="AF485" s="271"/>
      <c r="AG485" s="271"/>
      <c r="AH485" s="271"/>
      <c r="AI485" s="271"/>
      <c r="AJ485" s="271"/>
      <c r="AK485" s="271"/>
      <c r="AL485" s="271"/>
      <c r="AM485" s="271"/>
      <c r="AN485" s="271"/>
      <c r="AO485" s="271"/>
      <c r="AP485" s="271"/>
    </row>
    <row r="486" ht="12.75" customHeight="1">
      <c r="A486" s="270"/>
      <c r="B486" s="270"/>
      <c r="C486" s="270"/>
      <c r="D486" s="270"/>
      <c r="E486" s="270"/>
      <c r="F486" s="271"/>
      <c r="G486" s="271"/>
      <c r="H486" s="271"/>
      <c r="I486" s="271"/>
      <c r="J486" s="271"/>
      <c r="K486" s="271"/>
      <c r="L486" s="271"/>
      <c r="M486" s="271"/>
      <c r="N486" s="271"/>
      <c r="O486" s="271"/>
      <c r="P486" s="271"/>
      <c r="Q486" s="271"/>
      <c r="R486" s="271"/>
      <c r="S486" s="271"/>
      <c r="T486" s="271"/>
      <c r="U486" s="271"/>
      <c r="V486" s="271"/>
      <c r="W486" s="271"/>
      <c r="X486" s="271"/>
      <c r="Y486" s="271"/>
      <c r="Z486" s="271"/>
      <c r="AA486" s="271"/>
      <c r="AB486" s="271"/>
      <c r="AC486" s="271"/>
      <c r="AD486" s="271"/>
      <c r="AE486" s="271"/>
      <c r="AF486" s="271"/>
      <c r="AG486" s="271"/>
      <c r="AH486" s="271"/>
      <c r="AI486" s="271"/>
      <c r="AJ486" s="271"/>
      <c r="AK486" s="271"/>
      <c r="AL486" s="271"/>
      <c r="AM486" s="271"/>
      <c r="AN486" s="271"/>
      <c r="AO486" s="271"/>
      <c r="AP486" s="271"/>
    </row>
    <row r="487" ht="12.75" customHeight="1">
      <c r="A487" s="270"/>
      <c r="B487" s="270"/>
      <c r="C487" s="270"/>
      <c r="D487" s="270"/>
      <c r="E487" s="270"/>
      <c r="F487" s="271"/>
      <c r="G487" s="271"/>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1"/>
      <c r="AE487" s="271"/>
      <c r="AF487" s="271"/>
      <c r="AG487" s="271"/>
      <c r="AH487" s="271"/>
      <c r="AI487" s="271"/>
      <c r="AJ487" s="271"/>
      <c r="AK487" s="271"/>
      <c r="AL487" s="271"/>
      <c r="AM487" s="271"/>
      <c r="AN487" s="271"/>
      <c r="AO487" s="271"/>
      <c r="AP487" s="271"/>
    </row>
    <row r="488" ht="12.75" customHeight="1">
      <c r="A488" s="270"/>
      <c r="B488" s="270"/>
      <c r="C488" s="270"/>
      <c r="D488" s="270"/>
      <c r="E488" s="270"/>
      <c r="F488" s="271"/>
      <c r="G488" s="271"/>
      <c r="H488" s="271"/>
      <c r="I488" s="271"/>
      <c r="J488" s="271"/>
      <c r="K488" s="271"/>
      <c r="L488" s="271"/>
      <c r="M488" s="271"/>
      <c r="N488" s="271"/>
      <c r="O488" s="271"/>
      <c r="P488" s="271"/>
      <c r="Q488" s="271"/>
      <c r="R488" s="271"/>
      <c r="S488" s="271"/>
      <c r="T488" s="271"/>
      <c r="U488" s="271"/>
      <c r="V488" s="271"/>
      <c r="W488" s="271"/>
      <c r="X488" s="271"/>
      <c r="Y488" s="271"/>
      <c r="Z488" s="271"/>
      <c r="AA488" s="271"/>
      <c r="AB488" s="271"/>
      <c r="AC488" s="271"/>
      <c r="AD488" s="271"/>
      <c r="AE488" s="271"/>
      <c r="AF488" s="271"/>
      <c r="AG488" s="271"/>
      <c r="AH488" s="271"/>
      <c r="AI488" s="271"/>
      <c r="AJ488" s="271"/>
      <c r="AK488" s="271"/>
      <c r="AL488" s="271"/>
      <c r="AM488" s="271"/>
      <c r="AN488" s="271"/>
      <c r="AO488" s="271"/>
      <c r="AP488" s="271"/>
    </row>
    <row r="489" ht="12.75" customHeight="1">
      <c r="A489" s="270"/>
      <c r="B489" s="270"/>
      <c r="C489" s="270"/>
      <c r="D489" s="270"/>
      <c r="E489" s="270"/>
      <c r="F489" s="271"/>
      <c r="G489" s="271"/>
      <c r="H489" s="271"/>
      <c r="I489" s="271"/>
      <c r="J489" s="271"/>
      <c r="K489" s="271"/>
      <c r="L489" s="271"/>
      <c r="M489" s="271"/>
      <c r="N489" s="271"/>
      <c r="O489" s="271"/>
      <c r="P489" s="271"/>
      <c r="Q489" s="271"/>
      <c r="R489" s="271"/>
      <c r="S489" s="271"/>
      <c r="T489" s="271"/>
      <c r="U489" s="271"/>
      <c r="V489" s="271"/>
      <c r="W489" s="271"/>
      <c r="X489" s="271"/>
      <c r="Y489" s="271"/>
      <c r="Z489" s="271"/>
      <c r="AA489" s="271"/>
      <c r="AB489" s="271"/>
      <c r="AC489" s="271"/>
      <c r="AD489" s="271"/>
      <c r="AE489" s="271"/>
      <c r="AF489" s="271"/>
      <c r="AG489" s="271"/>
      <c r="AH489" s="271"/>
      <c r="AI489" s="271"/>
      <c r="AJ489" s="271"/>
      <c r="AK489" s="271"/>
      <c r="AL489" s="271"/>
      <c r="AM489" s="271"/>
      <c r="AN489" s="271"/>
      <c r="AO489" s="271"/>
      <c r="AP489" s="271"/>
    </row>
    <row r="490" ht="12.75" customHeight="1">
      <c r="A490" s="270"/>
      <c r="B490" s="270"/>
      <c r="C490" s="270"/>
      <c r="D490" s="270"/>
      <c r="E490" s="270"/>
      <c r="F490" s="271"/>
      <c r="G490" s="271"/>
      <c r="H490" s="271"/>
      <c r="I490" s="271"/>
      <c r="J490" s="271"/>
      <c r="K490" s="271"/>
      <c r="L490" s="271"/>
      <c r="M490" s="271"/>
      <c r="N490" s="271"/>
      <c r="O490" s="271"/>
      <c r="P490" s="271"/>
      <c r="Q490" s="271"/>
      <c r="R490" s="271"/>
      <c r="S490" s="271"/>
      <c r="T490" s="271"/>
      <c r="U490" s="271"/>
      <c r="V490" s="271"/>
      <c r="W490" s="271"/>
      <c r="X490" s="271"/>
      <c r="Y490" s="271"/>
      <c r="Z490" s="271"/>
      <c r="AA490" s="271"/>
      <c r="AB490" s="271"/>
      <c r="AC490" s="271"/>
      <c r="AD490" s="271"/>
      <c r="AE490" s="271"/>
      <c r="AF490" s="271"/>
      <c r="AG490" s="271"/>
      <c r="AH490" s="271"/>
      <c r="AI490" s="271"/>
      <c r="AJ490" s="271"/>
      <c r="AK490" s="271"/>
      <c r="AL490" s="271"/>
      <c r="AM490" s="271"/>
      <c r="AN490" s="271"/>
      <c r="AO490" s="271"/>
      <c r="AP490" s="271"/>
    </row>
    <row r="491" ht="12.75" customHeight="1">
      <c r="A491" s="270"/>
      <c r="B491" s="270"/>
      <c r="C491" s="270"/>
      <c r="D491" s="270"/>
      <c r="E491" s="270"/>
      <c r="F491" s="271"/>
      <c r="G491" s="271"/>
      <c r="H491" s="271"/>
      <c r="I491" s="271"/>
      <c r="J491" s="271"/>
      <c r="K491" s="271"/>
      <c r="L491" s="271"/>
      <c r="M491" s="271"/>
      <c r="N491" s="271"/>
      <c r="O491" s="271"/>
      <c r="P491" s="271"/>
      <c r="Q491" s="271"/>
      <c r="R491" s="271"/>
      <c r="S491" s="271"/>
      <c r="T491" s="271"/>
      <c r="U491" s="271"/>
      <c r="V491" s="271"/>
      <c r="W491" s="271"/>
      <c r="X491" s="271"/>
      <c r="Y491" s="271"/>
      <c r="Z491" s="271"/>
      <c r="AA491" s="271"/>
      <c r="AB491" s="271"/>
      <c r="AC491" s="271"/>
      <c r="AD491" s="271"/>
      <c r="AE491" s="271"/>
      <c r="AF491" s="271"/>
      <c r="AG491" s="271"/>
      <c r="AH491" s="271"/>
      <c r="AI491" s="271"/>
      <c r="AJ491" s="271"/>
      <c r="AK491" s="271"/>
      <c r="AL491" s="271"/>
      <c r="AM491" s="271"/>
      <c r="AN491" s="271"/>
      <c r="AO491" s="271"/>
      <c r="AP491" s="271"/>
    </row>
    <row r="492" ht="12.75" customHeight="1">
      <c r="A492" s="270"/>
      <c r="B492" s="270"/>
      <c r="C492" s="270"/>
      <c r="D492" s="270"/>
      <c r="E492" s="270"/>
      <c r="F492" s="271"/>
      <c r="G492" s="271"/>
      <c r="H492" s="271"/>
      <c r="I492" s="271"/>
      <c r="J492" s="271"/>
      <c r="K492" s="271"/>
      <c r="L492" s="271"/>
      <c r="M492" s="271"/>
      <c r="N492" s="271"/>
      <c r="O492" s="271"/>
      <c r="P492" s="271"/>
      <c r="Q492" s="271"/>
      <c r="R492" s="271"/>
      <c r="S492" s="271"/>
      <c r="T492" s="271"/>
      <c r="U492" s="271"/>
      <c r="V492" s="271"/>
      <c r="W492" s="271"/>
      <c r="X492" s="271"/>
      <c r="Y492" s="271"/>
      <c r="Z492" s="271"/>
      <c r="AA492" s="271"/>
      <c r="AB492" s="271"/>
      <c r="AC492" s="271"/>
      <c r="AD492" s="271"/>
      <c r="AE492" s="271"/>
      <c r="AF492" s="271"/>
      <c r="AG492" s="271"/>
      <c r="AH492" s="271"/>
      <c r="AI492" s="271"/>
      <c r="AJ492" s="271"/>
      <c r="AK492" s="271"/>
      <c r="AL492" s="271"/>
      <c r="AM492" s="271"/>
      <c r="AN492" s="271"/>
      <c r="AO492" s="271"/>
      <c r="AP492" s="271"/>
    </row>
    <row r="493" ht="12.75" customHeight="1">
      <c r="A493" s="270"/>
      <c r="B493" s="270"/>
      <c r="C493" s="270"/>
      <c r="D493" s="270"/>
      <c r="E493" s="270"/>
      <c r="F493" s="271"/>
      <c r="G493" s="271"/>
      <c r="H493" s="271"/>
      <c r="I493" s="271"/>
      <c r="J493" s="271"/>
      <c r="K493" s="271"/>
      <c r="L493" s="271"/>
      <c r="M493" s="271"/>
      <c r="N493" s="271"/>
      <c r="O493" s="271"/>
      <c r="P493" s="271"/>
      <c r="Q493" s="271"/>
      <c r="R493" s="271"/>
      <c r="S493" s="271"/>
      <c r="T493" s="271"/>
      <c r="U493" s="271"/>
      <c r="V493" s="271"/>
      <c r="W493" s="271"/>
      <c r="X493" s="271"/>
      <c r="Y493" s="271"/>
      <c r="Z493" s="271"/>
      <c r="AA493" s="271"/>
      <c r="AB493" s="271"/>
      <c r="AC493" s="271"/>
      <c r="AD493" s="271"/>
      <c r="AE493" s="271"/>
      <c r="AF493" s="271"/>
      <c r="AG493" s="271"/>
      <c r="AH493" s="271"/>
      <c r="AI493" s="271"/>
      <c r="AJ493" s="271"/>
      <c r="AK493" s="271"/>
      <c r="AL493" s="271"/>
      <c r="AM493" s="271"/>
      <c r="AN493" s="271"/>
      <c r="AO493" s="271"/>
      <c r="AP493" s="271"/>
    </row>
    <row r="494" ht="12.75" customHeight="1">
      <c r="A494" s="270"/>
      <c r="B494" s="270"/>
      <c r="C494" s="270"/>
      <c r="D494" s="270"/>
      <c r="E494" s="270"/>
      <c r="F494" s="271"/>
      <c r="G494" s="271"/>
      <c r="H494" s="271"/>
      <c r="I494" s="271"/>
      <c r="J494" s="271"/>
      <c r="K494" s="271"/>
      <c r="L494" s="271"/>
      <c r="M494" s="271"/>
      <c r="N494" s="271"/>
      <c r="O494" s="271"/>
      <c r="P494" s="271"/>
      <c r="Q494" s="271"/>
      <c r="R494" s="271"/>
      <c r="S494" s="271"/>
      <c r="T494" s="271"/>
      <c r="U494" s="271"/>
      <c r="V494" s="271"/>
      <c r="W494" s="271"/>
      <c r="X494" s="271"/>
      <c r="Y494" s="271"/>
      <c r="Z494" s="271"/>
      <c r="AA494" s="271"/>
      <c r="AB494" s="271"/>
      <c r="AC494" s="271"/>
      <c r="AD494" s="271"/>
      <c r="AE494" s="271"/>
      <c r="AF494" s="271"/>
      <c r="AG494" s="271"/>
      <c r="AH494" s="271"/>
      <c r="AI494" s="271"/>
      <c r="AJ494" s="271"/>
      <c r="AK494" s="271"/>
      <c r="AL494" s="271"/>
      <c r="AM494" s="271"/>
      <c r="AN494" s="271"/>
      <c r="AO494" s="271"/>
      <c r="AP494" s="271"/>
    </row>
    <row r="495" ht="12.75" customHeight="1">
      <c r="A495" s="270"/>
      <c r="B495" s="270"/>
      <c r="C495" s="270"/>
      <c r="D495" s="270"/>
      <c r="E495" s="270"/>
      <c r="F495" s="271"/>
      <c r="G495" s="271"/>
      <c r="H495" s="271"/>
      <c r="I495" s="271"/>
      <c r="J495" s="271"/>
      <c r="K495" s="271"/>
      <c r="L495" s="271"/>
      <c r="M495" s="271"/>
      <c r="N495" s="271"/>
      <c r="O495" s="271"/>
      <c r="P495" s="271"/>
      <c r="Q495" s="271"/>
      <c r="R495" s="271"/>
      <c r="S495" s="271"/>
      <c r="T495" s="271"/>
      <c r="U495" s="271"/>
      <c r="V495" s="271"/>
      <c r="W495" s="271"/>
      <c r="X495" s="271"/>
      <c r="Y495" s="271"/>
      <c r="Z495" s="271"/>
      <c r="AA495" s="271"/>
      <c r="AB495" s="271"/>
      <c r="AC495" s="271"/>
      <c r="AD495" s="271"/>
      <c r="AE495" s="271"/>
      <c r="AF495" s="271"/>
      <c r="AG495" s="271"/>
      <c r="AH495" s="271"/>
      <c r="AI495" s="271"/>
      <c r="AJ495" s="271"/>
      <c r="AK495" s="271"/>
      <c r="AL495" s="271"/>
      <c r="AM495" s="271"/>
      <c r="AN495" s="271"/>
      <c r="AO495" s="271"/>
      <c r="AP495" s="271"/>
    </row>
    <row r="496" ht="12.75" customHeight="1">
      <c r="A496" s="270"/>
      <c r="B496" s="270"/>
      <c r="C496" s="270"/>
      <c r="D496" s="270"/>
      <c r="E496" s="270"/>
      <c r="F496" s="271"/>
      <c r="G496" s="271"/>
      <c r="H496" s="271"/>
      <c r="I496" s="271"/>
      <c r="J496" s="271"/>
      <c r="K496" s="27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c r="AO496" s="271"/>
      <c r="AP496" s="271"/>
    </row>
    <row r="497" ht="12.75" customHeight="1">
      <c r="A497" s="270"/>
      <c r="B497" s="270"/>
      <c r="C497" s="270"/>
      <c r="D497" s="270"/>
      <c r="E497" s="270"/>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c r="AG497" s="271"/>
      <c r="AH497" s="271"/>
      <c r="AI497" s="271"/>
      <c r="AJ497" s="271"/>
      <c r="AK497" s="271"/>
      <c r="AL497" s="271"/>
      <c r="AM497" s="271"/>
      <c r="AN497" s="271"/>
      <c r="AO497" s="271"/>
      <c r="AP497" s="271"/>
    </row>
    <row r="498" ht="12.75" customHeight="1">
      <c r="A498" s="270"/>
      <c r="B498" s="270"/>
      <c r="C498" s="270"/>
      <c r="D498" s="270"/>
      <c r="E498" s="270"/>
      <c r="F498" s="271"/>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c r="AI498" s="271"/>
      <c r="AJ498" s="271"/>
      <c r="AK498" s="271"/>
      <c r="AL498" s="271"/>
      <c r="AM498" s="271"/>
      <c r="AN498" s="271"/>
      <c r="AO498" s="271"/>
      <c r="AP498" s="271"/>
    </row>
    <row r="499" ht="12.75" customHeight="1">
      <c r="A499" s="270"/>
      <c r="B499" s="270"/>
      <c r="C499" s="270"/>
      <c r="D499" s="270"/>
      <c r="E499" s="270"/>
      <c r="F499" s="271"/>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271"/>
      <c r="AE499" s="271"/>
      <c r="AF499" s="271"/>
      <c r="AG499" s="271"/>
      <c r="AH499" s="271"/>
      <c r="AI499" s="271"/>
      <c r="AJ499" s="271"/>
      <c r="AK499" s="271"/>
      <c r="AL499" s="271"/>
      <c r="AM499" s="271"/>
      <c r="AN499" s="271"/>
      <c r="AO499" s="271"/>
      <c r="AP499" s="271"/>
    </row>
    <row r="500" ht="12.75" customHeight="1">
      <c r="A500" s="270"/>
      <c r="B500" s="270"/>
      <c r="C500" s="270"/>
      <c r="D500" s="270"/>
      <c r="E500" s="270"/>
      <c r="F500" s="271"/>
      <c r="G500" s="271"/>
      <c r="H500" s="271"/>
      <c r="I500" s="271"/>
      <c r="J500" s="271"/>
      <c r="K500" s="271"/>
      <c r="L500" s="271"/>
      <c r="M500" s="271"/>
      <c r="N500" s="271"/>
      <c r="O500" s="271"/>
      <c r="P500" s="271"/>
      <c r="Q500" s="271"/>
      <c r="R500" s="271"/>
      <c r="S500" s="271"/>
      <c r="T500" s="271"/>
      <c r="U500" s="271"/>
      <c r="V500" s="271"/>
      <c r="W500" s="271"/>
      <c r="X500" s="271"/>
      <c r="Y500" s="271"/>
      <c r="Z500" s="271"/>
      <c r="AA500" s="271"/>
      <c r="AB500" s="271"/>
      <c r="AC500" s="271"/>
      <c r="AD500" s="271"/>
      <c r="AE500" s="271"/>
      <c r="AF500" s="271"/>
      <c r="AG500" s="271"/>
      <c r="AH500" s="271"/>
      <c r="AI500" s="271"/>
      <c r="AJ500" s="271"/>
      <c r="AK500" s="271"/>
      <c r="AL500" s="271"/>
      <c r="AM500" s="271"/>
      <c r="AN500" s="271"/>
      <c r="AO500" s="271"/>
      <c r="AP500" s="271"/>
    </row>
    <row r="501" ht="12.75" customHeight="1">
      <c r="A501" s="270"/>
      <c r="B501" s="270"/>
      <c r="C501" s="270"/>
      <c r="D501" s="270"/>
      <c r="E501" s="270"/>
      <c r="F501" s="271"/>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c r="AI501" s="271"/>
      <c r="AJ501" s="271"/>
      <c r="AK501" s="271"/>
      <c r="AL501" s="271"/>
      <c r="AM501" s="271"/>
      <c r="AN501" s="271"/>
      <c r="AO501" s="271"/>
      <c r="AP501" s="271"/>
    </row>
    <row r="502" ht="12.75" customHeight="1">
      <c r="A502" s="270"/>
      <c r="B502" s="270"/>
      <c r="C502" s="270"/>
      <c r="D502" s="270"/>
      <c r="E502" s="270"/>
      <c r="F502" s="271"/>
      <c r="G502" s="271"/>
      <c r="H502" s="271"/>
      <c r="I502" s="271"/>
      <c r="J502" s="271"/>
      <c r="K502" s="27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c r="AI502" s="271"/>
      <c r="AJ502" s="271"/>
      <c r="AK502" s="271"/>
      <c r="AL502" s="271"/>
      <c r="AM502" s="271"/>
      <c r="AN502" s="271"/>
      <c r="AO502" s="271"/>
      <c r="AP502" s="271"/>
    </row>
    <row r="503" ht="12.75" customHeight="1">
      <c r="A503" s="270"/>
      <c r="B503" s="270"/>
      <c r="C503" s="270"/>
      <c r="D503" s="270"/>
      <c r="E503" s="270"/>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row>
    <row r="504" ht="12.75" customHeight="1">
      <c r="A504" s="270"/>
      <c r="B504" s="270"/>
      <c r="C504" s="270"/>
      <c r="D504" s="270"/>
      <c r="E504" s="270"/>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row>
    <row r="505" ht="12.75" customHeight="1">
      <c r="A505" s="270"/>
      <c r="B505" s="270"/>
      <c r="C505" s="270"/>
      <c r="D505" s="270"/>
      <c r="E505" s="270"/>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row>
    <row r="506" ht="12.75" customHeight="1">
      <c r="A506" s="270"/>
      <c r="B506" s="270"/>
      <c r="C506" s="270"/>
      <c r="D506" s="270"/>
      <c r="E506" s="270"/>
      <c r="F506" s="271"/>
      <c r="G506" s="271"/>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c r="AO506" s="271"/>
      <c r="AP506" s="271"/>
    </row>
    <row r="507" ht="12.75" customHeight="1">
      <c r="A507" s="270"/>
      <c r="B507" s="270"/>
      <c r="C507" s="270"/>
      <c r="D507" s="270"/>
      <c r="E507" s="270"/>
      <c r="F507" s="271"/>
      <c r="G507" s="271"/>
      <c r="H507" s="271"/>
      <c r="I507" s="271"/>
      <c r="J507" s="271"/>
      <c r="K507" s="271"/>
      <c r="L507" s="271"/>
      <c r="M507" s="271"/>
      <c r="N507" s="271"/>
      <c r="O507" s="271"/>
      <c r="P507" s="271"/>
      <c r="Q507" s="271"/>
      <c r="R507" s="271"/>
      <c r="S507" s="271"/>
      <c r="T507" s="271"/>
      <c r="U507" s="271"/>
      <c r="V507" s="271"/>
      <c r="W507" s="271"/>
      <c r="X507" s="271"/>
      <c r="Y507" s="271"/>
      <c r="Z507" s="271"/>
      <c r="AA507" s="271"/>
      <c r="AB507" s="271"/>
      <c r="AC507" s="271"/>
      <c r="AD507" s="271"/>
      <c r="AE507" s="271"/>
      <c r="AF507" s="271"/>
      <c r="AG507" s="271"/>
      <c r="AH507" s="271"/>
      <c r="AI507" s="271"/>
      <c r="AJ507" s="271"/>
      <c r="AK507" s="271"/>
      <c r="AL507" s="271"/>
      <c r="AM507" s="271"/>
      <c r="AN507" s="271"/>
      <c r="AO507" s="271"/>
      <c r="AP507" s="271"/>
    </row>
    <row r="508" ht="12.75" customHeight="1">
      <c r="A508" s="270"/>
      <c r="B508" s="270"/>
      <c r="C508" s="270"/>
      <c r="D508" s="270"/>
      <c r="E508" s="270"/>
      <c r="F508" s="271"/>
      <c r="G508" s="271"/>
      <c r="H508" s="271"/>
      <c r="I508" s="271"/>
      <c r="J508" s="271"/>
      <c r="K508" s="271"/>
      <c r="L508" s="271"/>
      <c r="M508" s="271"/>
      <c r="N508" s="271"/>
      <c r="O508" s="271"/>
      <c r="P508" s="271"/>
      <c r="Q508" s="271"/>
      <c r="R508" s="271"/>
      <c r="S508" s="271"/>
      <c r="T508" s="271"/>
      <c r="U508" s="271"/>
      <c r="V508" s="271"/>
      <c r="W508" s="271"/>
      <c r="X508" s="271"/>
      <c r="Y508" s="271"/>
      <c r="Z508" s="271"/>
      <c r="AA508" s="271"/>
      <c r="AB508" s="271"/>
      <c r="AC508" s="271"/>
      <c r="AD508" s="271"/>
      <c r="AE508" s="271"/>
      <c r="AF508" s="271"/>
      <c r="AG508" s="271"/>
      <c r="AH508" s="271"/>
      <c r="AI508" s="271"/>
      <c r="AJ508" s="271"/>
      <c r="AK508" s="271"/>
      <c r="AL508" s="271"/>
      <c r="AM508" s="271"/>
      <c r="AN508" s="271"/>
      <c r="AO508" s="271"/>
      <c r="AP508" s="271"/>
    </row>
    <row r="509" ht="12.75" customHeight="1">
      <c r="A509" s="270"/>
      <c r="B509" s="270"/>
      <c r="C509" s="270"/>
      <c r="D509" s="270"/>
      <c r="E509" s="270"/>
      <c r="F509" s="271"/>
      <c r="G509" s="271"/>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271"/>
      <c r="AL509" s="271"/>
      <c r="AM509" s="271"/>
      <c r="AN509" s="271"/>
      <c r="AO509" s="271"/>
      <c r="AP509" s="271"/>
    </row>
    <row r="510" ht="12.75" customHeight="1">
      <c r="A510" s="270"/>
      <c r="B510" s="270"/>
      <c r="C510" s="270"/>
      <c r="D510" s="270"/>
      <c r="E510" s="270"/>
      <c r="F510" s="271"/>
      <c r="G510" s="271"/>
      <c r="H510" s="271"/>
      <c r="I510" s="271"/>
      <c r="J510" s="271"/>
      <c r="K510" s="271"/>
      <c r="L510" s="271"/>
      <c r="M510" s="271"/>
      <c r="N510" s="271"/>
      <c r="O510" s="271"/>
      <c r="P510" s="271"/>
      <c r="Q510" s="271"/>
      <c r="R510" s="271"/>
      <c r="S510" s="271"/>
      <c r="T510" s="271"/>
      <c r="U510" s="271"/>
      <c r="V510" s="271"/>
      <c r="W510" s="271"/>
      <c r="X510" s="271"/>
      <c r="Y510" s="271"/>
      <c r="Z510" s="271"/>
      <c r="AA510" s="271"/>
      <c r="AB510" s="271"/>
      <c r="AC510" s="271"/>
      <c r="AD510" s="271"/>
      <c r="AE510" s="271"/>
      <c r="AF510" s="271"/>
      <c r="AG510" s="271"/>
      <c r="AH510" s="271"/>
      <c r="AI510" s="271"/>
      <c r="AJ510" s="271"/>
      <c r="AK510" s="271"/>
      <c r="AL510" s="271"/>
      <c r="AM510" s="271"/>
      <c r="AN510" s="271"/>
      <c r="AO510" s="271"/>
      <c r="AP510" s="271"/>
    </row>
    <row r="511" ht="12.75" customHeight="1">
      <c r="A511" s="270"/>
      <c r="B511" s="270"/>
      <c r="C511" s="270"/>
      <c r="D511" s="270"/>
      <c r="E511" s="270"/>
      <c r="F511" s="271"/>
      <c r="G511" s="271"/>
      <c r="H511" s="271"/>
      <c r="I511" s="271"/>
      <c r="J511" s="271"/>
      <c r="K511" s="271"/>
      <c r="L511" s="271"/>
      <c r="M511" s="271"/>
      <c r="N511" s="271"/>
      <c r="O511" s="271"/>
      <c r="P511" s="271"/>
      <c r="Q511" s="271"/>
      <c r="R511" s="271"/>
      <c r="S511" s="271"/>
      <c r="T511" s="271"/>
      <c r="U511" s="271"/>
      <c r="V511" s="271"/>
      <c r="W511" s="271"/>
      <c r="X511" s="271"/>
      <c r="Y511" s="271"/>
      <c r="Z511" s="271"/>
      <c r="AA511" s="271"/>
      <c r="AB511" s="271"/>
      <c r="AC511" s="271"/>
      <c r="AD511" s="271"/>
      <c r="AE511" s="271"/>
      <c r="AF511" s="271"/>
      <c r="AG511" s="271"/>
      <c r="AH511" s="271"/>
      <c r="AI511" s="271"/>
      <c r="AJ511" s="271"/>
      <c r="AK511" s="271"/>
      <c r="AL511" s="271"/>
      <c r="AM511" s="271"/>
      <c r="AN511" s="271"/>
      <c r="AO511" s="271"/>
      <c r="AP511" s="271"/>
    </row>
    <row r="512" ht="12.75" customHeight="1">
      <c r="A512" s="270"/>
      <c r="B512" s="270"/>
      <c r="C512" s="270"/>
      <c r="D512" s="270"/>
      <c r="E512" s="270"/>
      <c r="F512" s="271"/>
      <c r="G512" s="271"/>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c r="AI512" s="271"/>
      <c r="AJ512" s="271"/>
      <c r="AK512" s="271"/>
      <c r="AL512" s="271"/>
      <c r="AM512" s="271"/>
      <c r="AN512" s="271"/>
      <c r="AO512" s="271"/>
      <c r="AP512" s="271"/>
    </row>
    <row r="513" ht="12.75" customHeight="1">
      <c r="A513" s="270"/>
      <c r="B513" s="270"/>
      <c r="C513" s="270"/>
      <c r="D513" s="270"/>
      <c r="E513" s="270"/>
      <c r="F513" s="271"/>
      <c r="G513" s="271"/>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row>
    <row r="514" ht="12.75" customHeight="1">
      <c r="A514" s="270"/>
      <c r="B514" s="270"/>
      <c r="C514" s="270"/>
      <c r="D514" s="270"/>
      <c r="E514" s="270"/>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row>
    <row r="515" ht="12.75" customHeight="1">
      <c r="A515" s="270"/>
      <c r="B515" s="270"/>
      <c r="C515" s="270"/>
      <c r="D515" s="270"/>
      <c r="E515" s="270"/>
      <c r="F515" s="271"/>
      <c r="G515" s="271"/>
      <c r="H515" s="271"/>
      <c r="I515" s="271"/>
      <c r="J515" s="271"/>
      <c r="K515" s="271"/>
      <c r="L515" s="271"/>
      <c r="M515" s="271"/>
      <c r="N515" s="271"/>
      <c r="O515" s="271"/>
      <c r="P515" s="271"/>
      <c r="Q515" s="271"/>
      <c r="R515" s="271"/>
      <c r="S515" s="271"/>
      <c r="T515" s="271"/>
      <c r="U515" s="271"/>
      <c r="V515" s="271"/>
      <c r="W515" s="271"/>
      <c r="X515" s="271"/>
      <c r="Y515" s="271"/>
      <c r="Z515" s="271"/>
      <c r="AA515" s="271"/>
      <c r="AB515" s="271"/>
      <c r="AC515" s="271"/>
      <c r="AD515" s="271"/>
      <c r="AE515" s="271"/>
      <c r="AF515" s="271"/>
      <c r="AG515" s="271"/>
      <c r="AH515" s="271"/>
      <c r="AI515" s="271"/>
      <c r="AJ515" s="271"/>
      <c r="AK515" s="271"/>
      <c r="AL515" s="271"/>
      <c r="AM515" s="271"/>
      <c r="AN515" s="271"/>
      <c r="AO515" s="271"/>
      <c r="AP515" s="271"/>
    </row>
    <row r="516" ht="12.75" customHeight="1">
      <c r="A516" s="270"/>
      <c r="B516" s="270"/>
      <c r="C516" s="270"/>
      <c r="D516" s="270"/>
      <c r="E516" s="270"/>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1"/>
      <c r="AL516" s="271"/>
      <c r="AM516" s="271"/>
      <c r="AN516" s="271"/>
      <c r="AO516" s="271"/>
      <c r="AP516" s="271"/>
    </row>
    <row r="517" ht="12.75" customHeight="1">
      <c r="A517" s="270"/>
      <c r="B517" s="270"/>
      <c r="C517" s="270"/>
      <c r="D517" s="270"/>
      <c r="E517" s="270"/>
      <c r="F517" s="271"/>
      <c r="G517" s="271"/>
      <c r="H517" s="271"/>
      <c r="I517" s="271"/>
      <c r="J517" s="271"/>
      <c r="K517" s="27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c r="AI517" s="271"/>
      <c r="AJ517" s="271"/>
      <c r="AK517" s="271"/>
      <c r="AL517" s="271"/>
      <c r="AM517" s="271"/>
      <c r="AN517" s="271"/>
      <c r="AO517" s="271"/>
      <c r="AP517" s="271"/>
    </row>
    <row r="518" ht="12.75" customHeight="1">
      <c r="A518" s="270"/>
      <c r="B518" s="270"/>
      <c r="C518" s="270"/>
      <c r="D518" s="270"/>
      <c r="E518" s="270"/>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row>
    <row r="519" ht="12.75" customHeight="1">
      <c r="A519" s="270"/>
      <c r="B519" s="270"/>
      <c r="C519" s="270"/>
      <c r="D519" s="270"/>
      <c r="E519" s="270"/>
      <c r="F519" s="271"/>
      <c r="G519" s="271"/>
      <c r="H519" s="271"/>
      <c r="I519" s="271"/>
      <c r="J519" s="271"/>
      <c r="K519" s="27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c r="AI519" s="271"/>
      <c r="AJ519" s="271"/>
      <c r="AK519" s="271"/>
      <c r="AL519" s="271"/>
      <c r="AM519" s="271"/>
      <c r="AN519" s="271"/>
      <c r="AO519" s="271"/>
      <c r="AP519" s="271"/>
    </row>
    <row r="520" ht="12.75" customHeight="1">
      <c r="A520" s="270"/>
      <c r="B520" s="270"/>
      <c r="C520" s="270"/>
      <c r="D520" s="270"/>
      <c r="E520" s="270"/>
      <c r="F520" s="271"/>
      <c r="G520" s="271"/>
      <c r="H520" s="271"/>
      <c r="I520" s="271"/>
      <c r="J520" s="271"/>
      <c r="K520" s="27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row>
    <row r="521" ht="12.75" customHeight="1">
      <c r="A521" s="270"/>
      <c r="B521" s="270"/>
      <c r="C521" s="270"/>
      <c r="D521" s="270"/>
      <c r="E521" s="270"/>
      <c r="F521" s="271"/>
      <c r="G521" s="271"/>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c r="AO521" s="271"/>
      <c r="AP521" s="271"/>
    </row>
    <row r="522" ht="12.75" customHeight="1">
      <c r="A522" s="270"/>
      <c r="B522" s="270"/>
      <c r="C522" s="270"/>
      <c r="D522" s="270"/>
      <c r="E522" s="270"/>
      <c r="F522" s="271"/>
      <c r="G522" s="271"/>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c r="AO522" s="271"/>
      <c r="AP522" s="271"/>
    </row>
    <row r="523" ht="12.75" customHeight="1">
      <c r="A523" s="270"/>
      <c r="B523" s="270"/>
      <c r="C523" s="270"/>
      <c r="D523" s="270"/>
      <c r="E523" s="270"/>
      <c r="F523" s="271"/>
      <c r="G523" s="271"/>
      <c r="H523" s="271"/>
      <c r="I523" s="271"/>
      <c r="J523" s="271"/>
      <c r="K523" s="271"/>
      <c r="L523" s="271"/>
      <c r="M523" s="271"/>
      <c r="N523" s="271"/>
      <c r="O523" s="271"/>
      <c r="P523" s="271"/>
      <c r="Q523" s="271"/>
      <c r="R523" s="271"/>
      <c r="S523" s="271"/>
      <c r="T523" s="271"/>
      <c r="U523" s="271"/>
      <c r="V523" s="271"/>
      <c r="W523" s="271"/>
      <c r="X523" s="271"/>
      <c r="Y523" s="271"/>
      <c r="Z523" s="271"/>
      <c r="AA523" s="271"/>
      <c r="AB523" s="271"/>
      <c r="AC523" s="271"/>
      <c r="AD523" s="271"/>
      <c r="AE523" s="271"/>
      <c r="AF523" s="271"/>
      <c r="AG523" s="271"/>
      <c r="AH523" s="271"/>
      <c r="AI523" s="271"/>
      <c r="AJ523" s="271"/>
      <c r="AK523" s="271"/>
      <c r="AL523" s="271"/>
      <c r="AM523" s="271"/>
      <c r="AN523" s="271"/>
      <c r="AO523" s="271"/>
      <c r="AP523" s="271"/>
    </row>
    <row r="524" ht="12.75" customHeight="1">
      <c r="A524" s="270"/>
      <c r="B524" s="270"/>
      <c r="C524" s="270"/>
      <c r="D524" s="270"/>
      <c r="E524" s="270"/>
      <c r="F524" s="271"/>
      <c r="G524" s="271"/>
      <c r="H524" s="271"/>
      <c r="I524" s="271"/>
      <c r="J524" s="271"/>
      <c r="K524" s="27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c r="AI524" s="271"/>
      <c r="AJ524" s="271"/>
      <c r="AK524" s="271"/>
      <c r="AL524" s="271"/>
      <c r="AM524" s="271"/>
      <c r="AN524" s="271"/>
      <c r="AO524" s="271"/>
      <c r="AP524" s="271"/>
    </row>
    <row r="525" ht="12.75" customHeight="1">
      <c r="A525" s="270"/>
      <c r="B525" s="270"/>
      <c r="C525" s="270"/>
      <c r="D525" s="270"/>
      <c r="E525" s="270"/>
      <c r="F525" s="271"/>
      <c r="G525" s="271"/>
      <c r="H525" s="271"/>
      <c r="I525" s="271"/>
      <c r="J525" s="271"/>
      <c r="K525" s="27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c r="AI525" s="271"/>
      <c r="AJ525" s="271"/>
      <c r="AK525" s="271"/>
      <c r="AL525" s="271"/>
      <c r="AM525" s="271"/>
      <c r="AN525" s="271"/>
      <c r="AO525" s="271"/>
      <c r="AP525" s="271"/>
    </row>
    <row r="526" ht="12.75" customHeight="1">
      <c r="A526" s="270"/>
      <c r="B526" s="270"/>
      <c r="C526" s="270"/>
      <c r="D526" s="270"/>
      <c r="E526" s="270"/>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c r="AG526" s="271"/>
      <c r="AH526" s="271"/>
      <c r="AI526" s="271"/>
      <c r="AJ526" s="271"/>
      <c r="AK526" s="271"/>
      <c r="AL526" s="271"/>
      <c r="AM526" s="271"/>
      <c r="AN526" s="271"/>
      <c r="AO526" s="271"/>
      <c r="AP526" s="271"/>
    </row>
    <row r="527" ht="12.75" customHeight="1">
      <c r="A527" s="270"/>
      <c r="B527" s="270"/>
      <c r="C527" s="270"/>
      <c r="D527" s="270"/>
      <c r="E527" s="270"/>
      <c r="F527" s="271"/>
      <c r="G527" s="271"/>
      <c r="H527" s="271"/>
      <c r="I527" s="271"/>
      <c r="J527" s="271"/>
      <c r="K527" s="271"/>
      <c r="L527" s="271"/>
      <c r="M527" s="271"/>
      <c r="N527" s="271"/>
      <c r="O527" s="271"/>
      <c r="P527" s="271"/>
      <c r="Q527" s="271"/>
      <c r="R527" s="271"/>
      <c r="S527" s="271"/>
      <c r="T527" s="271"/>
      <c r="U527" s="271"/>
      <c r="V527" s="271"/>
      <c r="W527" s="271"/>
      <c r="X527" s="271"/>
      <c r="Y527" s="271"/>
      <c r="Z527" s="271"/>
      <c r="AA527" s="271"/>
      <c r="AB527" s="271"/>
      <c r="AC527" s="271"/>
      <c r="AD527" s="271"/>
      <c r="AE527" s="271"/>
      <c r="AF527" s="271"/>
      <c r="AG527" s="271"/>
      <c r="AH527" s="271"/>
      <c r="AI527" s="271"/>
      <c r="AJ527" s="271"/>
      <c r="AK527" s="271"/>
      <c r="AL527" s="271"/>
      <c r="AM527" s="271"/>
      <c r="AN527" s="271"/>
      <c r="AO527" s="271"/>
      <c r="AP527" s="271"/>
    </row>
    <row r="528" ht="12.75" customHeight="1">
      <c r="A528" s="270"/>
      <c r="B528" s="270"/>
      <c r="C528" s="270"/>
      <c r="D528" s="270"/>
      <c r="E528" s="270"/>
      <c r="F528" s="271"/>
      <c r="G528" s="271"/>
      <c r="H528" s="271"/>
      <c r="I528" s="271"/>
      <c r="J528" s="271"/>
      <c r="K528" s="271"/>
      <c r="L528" s="271"/>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row>
    <row r="529" ht="12.75" customHeight="1">
      <c r="A529" s="270"/>
      <c r="B529" s="270"/>
      <c r="C529" s="270"/>
      <c r="D529" s="270"/>
      <c r="E529" s="270"/>
      <c r="F529" s="271"/>
      <c r="G529" s="271"/>
      <c r="H529" s="271"/>
      <c r="I529" s="271"/>
      <c r="J529" s="271"/>
      <c r="K529" s="271"/>
      <c r="L529" s="271"/>
      <c r="M529" s="271"/>
      <c r="N529" s="271"/>
      <c r="O529" s="271"/>
      <c r="P529" s="271"/>
      <c r="Q529" s="271"/>
      <c r="R529" s="271"/>
      <c r="S529" s="271"/>
      <c r="T529" s="271"/>
      <c r="U529" s="271"/>
      <c r="V529" s="271"/>
      <c r="W529" s="271"/>
      <c r="X529" s="271"/>
      <c r="Y529" s="271"/>
      <c r="Z529" s="271"/>
      <c r="AA529" s="271"/>
      <c r="AB529" s="271"/>
      <c r="AC529" s="271"/>
      <c r="AD529" s="271"/>
      <c r="AE529" s="271"/>
      <c r="AF529" s="271"/>
      <c r="AG529" s="271"/>
      <c r="AH529" s="271"/>
      <c r="AI529" s="271"/>
      <c r="AJ529" s="271"/>
      <c r="AK529" s="271"/>
      <c r="AL529" s="271"/>
      <c r="AM529" s="271"/>
      <c r="AN529" s="271"/>
      <c r="AO529" s="271"/>
      <c r="AP529" s="271"/>
    </row>
    <row r="530" ht="12.75" customHeight="1">
      <c r="A530" s="270"/>
      <c r="B530" s="270"/>
      <c r="C530" s="270"/>
      <c r="D530" s="270"/>
      <c r="E530" s="270"/>
      <c r="F530" s="271"/>
      <c r="G530" s="271"/>
      <c r="H530" s="271"/>
      <c r="I530" s="271"/>
      <c r="J530" s="271"/>
      <c r="K530" s="271"/>
      <c r="L530" s="271"/>
      <c r="M530" s="271"/>
      <c r="N530" s="271"/>
      <c r="O530" s="271"/>
      <c r="P530" s="271"/>
      <c r="Q530" s="271"/>
      <c r="R530" s="271"/>
      <c r="S530" s="271"/>
      <c r="T530" s="271"/>
      <c r="U530" s="271"/>
      <c r="V530" s="271"/>
      <c r="W530" s="271"/>
      <c r="X530" s="271"/>
      <c r="Y530" s="271"/>
      <c r="Z530" s="271"/>
      <c r="AA530" s="271"/>
      <c r="AB530" s="271"/>
      <c r="AC530" s="271"/>
      <c r="AD530" s="271"/>
      <c r="AE530" s="271"/>
      <c r="AF530" s="271"/>
      <c r="AG530" s="271"/>
      <c r="AH530" s="271"/>
      <c r="AI530" s="271"/>
      <c r="AJ530" s="271"/>
      <c r="AK530" s="271"/>
      <c r="AL530" s="271"/>
      <c r="AM530" s="271"/>
      <c r="AN530" s="271"/>
      <c r="AO530" s="271"/>
      <c r="AP530" s="271"/>
    </row>
    <row r="531" ht="12.75" customHeight="1">
      <c r="A531" s="270"/>
      <c r="B531" s="270"/>
      <c r="C531" s="270"/>
      <c r="D531" s="270"/>
      <c r="E531" s="270"/>
      <c r="F531" s="271"/>
      <c r="G531" s="271"/>
      <c r="H531" s="271"/>
      <c r="I531" s="271"/>
      <c r="J531" s="271"/>
      <c r="K531" s="271"/>
      <c r="L531" s="271"/>
      <c r="M531" s="271"/>
      <c r="N531" s="271"/>
      <c r="O531" s="271"/>
      <c r="P531" s="271"/>
      <c r="Q531" s="271"/>
      <c r="R531" s="271"/>
      <c r="S531" s="271"/>
      <c r="T531" s="271"/>
      <c r="U531" s="271"/>
      <c r="V531" s="271"/>
      <c r="W531" s="271"/>
      <c r="X531" s="271"/>
      <c r="Y531" s="271"/>
      <c r="Z531" s="271"/>
      <c r="AA531" s="271"/>
      <c r="AB531" s="271"/>
      <c r="AC531" s="271"/>
      <c r="AD531" s="271"/>
      <c r="AE531" s="271"/>
      <c r="AF531" s="271"/>
      <c r="AG531" s="271"/>
      <c r="AH531" s="271"/>
      <c r="AI531" s="271"/>
      <c r="AJ531" s="271"/>
      <c r="AK531" s="271"/>
      <c r="AL531" s="271"/>
      <c r="AM531" s="271"/>
      <c r="AN531" s="271"/>
      <c r="AO531" s="271"/>
      <c r="AP531" s="271"/>
    </row>
    <row r="532" ht="12.75" customHeight="1">
      <c r="A532" s="270"/>
      <c r="B532" s="270"/>
      <c r="C532" s="270"/>
      <c r="D532" s="270"/>
      <c r="E532" s="270"/>
      <c r="F532" s="271"/>
      <c r="G532" s="271"/>
      <c r="H532" s="271"/>
      <c r="I532" s="271"/>
      <c r="J532" s="271"/>
      <c r="K532" s="271"/>
      <c r="L532" s="271"/>
      <c r="M532" s="271"/>
      <c r="N532" s="271"/>
      <c r="O532" s="271"/>
      <c r="P532" s="271"/>
      <c r="Q532" s="271"/>
      <c r="R532" s="271"/>
      <c r="S532" s="271"/>
      <c r="T532" s="271"/>
      <c r="U532" s="271"/>
      <c r="V532" s="271"/>
      <c r="W532" s="271"/>
      <c r="X532" s="271"/>
      <c r="Y532" s="271"/>
      <c r="Z532" s="271"/>
      <c r="AA532" s="271"/>
      <c r="AB532" s="271"/>
      <c r="AC532" s="271"/>
      <c r="AD532" s="271"/>
      <c r="AE532" s="271"/>
      <c r="AF532" s="271"/>
      <c r="AG532" s="271"/>
      <c r="AH532" s="271"/>
      <c r="AI532" s="271"/>
      <c r="AJ532" s="271"/>
      <c r="AK532" s="271"/>
      <c r="AL532" s="271"/>
      <c r="AM532" s="271"/>
      <c r="AN532" s="271"/>
      <c r="AO532" s="271"/>
      <c r="AP532" s="271"/>
    </row>
    <row r="533" ht="12.75" customHeight="1">
      <c r="A533" s="270"/>
      <c r="B533" s="270"/>
      <c r="C533" s="270"/>
      <c r="D533" s="270"/>
      <c r="E533" s="270"/>
      <c r="F533" s="271"/>
      <c r="G533" s="271"/>
      <c r="H533" s="271"/>
      <c r="I533" s="271"/>
      <c r="J533" s="271"/>
      <c r="K533" s="27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c r="AI533" s="271"/>
      <c r="AJ533" s="271"/>
      <c r="AK533" s="271"/>
      <c r="AL533" s="271"/>
      <c r="AM533" s="271"/>
      <c r="AN533" s="271"/>
      <c r="AO533" s="271"/>
      <c r="AP533" s="271"/>
    </row>
    <row r="534" ht="12.75" customHeight="1">
      <c r="A534" s="270"/>
      <c r="B534" s="270"/>
      <c r="C534" s="270"/>
      <c r="D534" s="270"/>
      <c r="E534" s="270"/>
      <c r="F534" s="271"/>
      <c r="G534" s="271"/>
      <c r="H534" s="271"/>
      <c r="I534" s="271"/>
      <c r="J534" s="271"/>
      <c r="K534" s="27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c r="AI534" s="271"/>
      <c r="AJ534" s="271"/>
      <c r="AK534" s="271"/>
      <c r="AL534" s="271"/>
      <c r="AM534" s="271"/>
      <c r="AN534" s="271"/>
      <c r="AO534" s="271"/>
      <c r="AP534" s="271"/>
    </row>
    <row r="535" ht="12.75" customHeight="1">
      <c r="A535" s="270"/>
      <c r="B535" s="270"/>
      <c r="C535" s="270"/>
      <c r="D535" s="270"/>
      <c r="E535" s="270"/>
      <c r="F535" s="271"/>
      <c r="G535" s="271"/>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c r="AO535" s="271"/>
      <c r="AP535" s="271"/>
    </row>
    <row r="536" ht="12.75" customHeight="1">
      <c r="A536" s="270"/>
      <c r="B536" s="270"/>
      <c r="C536" s="270"/>
      <c r="D536" s="270"/>
      <c r="E536" s="270"/>
      <c r="F536" s="271"/>
      <c r="G536" s="271"/>
      <c r="H536" s="271"/>
      <c r="I536" s="271"/>
      <c r="J536" s="271"/>
      <c r="K536" s="27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c r="AI536" s="271"/>
      <c r="AJ536" s="271"/>
      <c r="AK536" s="271"/>
      <c r="AL536" s="271"/>
      <c r="AM536" s="271"/>
      <c r="AN536" s="271"/>
      <c r="AO536" s="271"/>
      <c r="AP536" s="271"/>
    </row>
    <row r="537" ht="12.75" customHeight="1">
      <c r="A537" s="270"/>
      <c r="B537" s="270"/>
      <c r="C537" s="270"/>
      <c r="D537" s="270"/>
      <c r="E537" s="270"/>
      <c r="F537" s="271"/>
      <c r="G537" s="271"/>
      <c r="H537" s="271"/>
      <c r="I537" s="271"/>
      <c r="J537" s="271"/>
      <c r="K537" s="271"/>
      <c r="L537" s="271"/>
      <c r="M537" s="271"/>
      <c r="N537" s="271"/>
      <c r="O537" s="271"/>
      <c r="P537" s="271"/>
      <c r="Q537" s="271"/>
      <c r="R537" s="271"/>
      <c r="S537" s="271"/>
      <c r="T537" s="271"/>
      <c r="U537" s="271"/>
      <c r="V537" s="271"/>
      <c r="W537" s="271"/>
      <c r="X537" s="271"/>
      <c r="Y537" s="271"/>
      <c r="Z537" s="271"/>
      <c r="AA537" s="271"/>
      <c r="AB537" s="271"/>
      <c r="AC537" s="271"/>
      <c r="AD537" s="271"/>
      <c r="AE537" s="271"/>
      <c r="AF537" s="271"/>
      <c r="AG537" s="271"/>
      <c r="AH537" s="271"/>
      <c r="AI537" s="271"/>
      <c r="AJ537" s="271"/>
      <c r="AK537" s="271"/>
      <c r="AL537" s="271"/>
      <c r="AM537" s="271"/>
      <c r="AN537" s="271"/>
      <c r="AO537" s="271"/>
      <c r="AP537" s="271"/>
    </row>
    <row r="538" ht="12.75" customHeight="1">
      <c r="A538" s="270"/>
      <c r="B538" s="270"/>
      <c r="C538" s="270"/>
      <c r="D538" s="270"/>
      <c r="E538" s="270"/>
      <c r="F538" s="271"/>
      <c r="G538" s="271"/>
      <c r="H538" s="271"/>
      <c r="I538" s="271"/>
      <c r="J538" s="271"/>
      <c r="K538" s="271"/>
      <c r="L538" s="271"/>
      <c r="M538" s="271"/>
      <c r="N538" s="271"/>
      <c r="O538" s="271"/>
      <c r="P538" s="271"/>
      <c r="Q538" s="271"/>
      <c r="R538" s="271"/>
      <c r="S538" s="271"/>
      <c r="T538" s="271"/>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row>
    <row r="539" ht="12.75" customHeight="1">
      <c r="A539" s="270"/>
      <c r="B539" s="270"/>
      <c r="C539" s="270"/>
      <c r="D539" s="270"/>
      <c r="E539" s="270"/>
      <c r="F539" s="271"/>
      <c r="G539" s="271"/>
      <c r="H539" s="271"/>
      <c r="I539" s="271"/>
      <c r="J539" s="271"/>
      <c r="K539" s="271"/>
      <c r="L539" s="271"/>
      <c r="M539" s="271"/>
      <c r="N539" s="271"/>
      <c r="O539" s="271"/>
      <c r="P539" s="271"/>
      <c r="Q539" s="271"/>
      <c r="R539" s="271"/>
      <c r="S539" s="271"/>
      <c r="T539" s="271"/>
      <c r="U539" s="271"/>
      <c r="V539" s="271"/>
      <c r="W539" s="271"/>
      <c r="X539" s="271"/>
      <c r="Y539" s="271"/>
      <c r="Z539" s="271"/>
      <c r="AA539" s="271"/>
      <c r="AB539" s="271"/>
      <c r="AC539" s="271"/>
      <c r="AD539" s="271"/>
      <c r="AE539" s="271"/>
      <c r="AF539" s="271"/>
      <c r="AG539" s="271"/>
      <c r="AH539" s="271"/>
      <c r="AI539" s="271"/>
      <c r="AJ539" s="271"/>
      <c r="AK539" s="271"/>
      <c r="AL539" s="271"/>
      <c r="AM539" s="271"/>
      <c r="AN539" s="271"/>
      <c r="AO539" s="271"/>
      <c r="AP539" s="271"/>
    </row>
    <row r="540" ht="12.75" customHeight="1">
      <c r="A540" s="270"/>
      <c r="B540" s="270"/>
      <c r="C540" s="270"/>
      <c r="D540" s="270"/>
      <c r="E540" s="270"/>
      <c r="F540" s="271"/>
      <c r="G540" s="271"/>
      <c r="H540" s="271"/>
      <c r="I540" s="271"/>
      <c r="J540" s="271"/>
      <c r="K540" s="271"/>
      <c r="L540" s="271"/>
      <c r="M540" s="271"/>
      <c r="N540" s="271"/>
      <c r="O540" s="271"/>
      <c r="P540" s="271"/>
      <c r="Q540" s="271"/>
      <c r="R540" s="271"/>
      <c r="S540" s="271"/>
      <c r="T540" s="271"/>
      <c r="U540" s="271"/>
      <c r="V540" s="271"/>
      <c r="W540" s="271"/>
      <c r="X540" s="271"/>
      <c r="Y540" s="271"/>
      <c r="Z540" s="271"/>
      <c r="AA540" s="271"/>
      <c r="AB540" s="271"/>
      <c r="AC540" s="271"/>
      <c r="AD540" s="271"/>
      <c r="AE540" s="271"/>
      <c r="AF540" s="271"/>
      <c r="AG540" s="271"/>
      <c r="AH540" s="271"/>
      <c r="AI540" s="271"/>
      <c r="AJ540" s="271"/>
      <c r="AK540" s="271"/>
      <c r="AL540" s="271"/>
      <c r="AM540" s="271"/>
      <c r="AN540" s="271"/>
      <c r="AO540" s="271"/>
      <c r="AP540" s="271"/>
    </row>
    <row r="541" ht="12.75" customHeight="1">
      <c r="A541" s="270"/>
      <c r="B541" s="270"/>
      <c r="C541" s="270"/>
      <c r="D541" s="270"/>
      <c r="E541" s="270"/>
      <c r="F541" s="271"/>
      <c r="G541" s="271"/>
      <c r="H541" s="271"/>
      <c r="I541" s="271"/>
      <c r="J541" s="271"/>
      <c r="K541" s="271"/>
      <c r="L541" s="271"/>
      <c r="M541" s="271"/>
      <c r="N541" s="271"/>
      <c r="O541" s="271"/>
      <c r="P541" s="271"/>
      <c r="Q541" s="271"/>
      <c r="R541" s="271"/>
      <c r="S541" s="271"/>
      <c r="T541" s="271"/>
      <c r="U541" s="271"/>
      <c r="V541" s="271"/>
      <c r="W541" s="271"/>
      <c r="X541" s="271"/>
      <c r="Y541" s="271"/>
      <c r="Z541" s="271"/>
      <c r="AA541" s="271"/>
      <c r="AB541" s="271"/>
      <c r="AC541" s="271"/>
      <c r="AD541" s="271"/>
      <c r="AE541" s="271"/>
      <c r="AF541" s="271"/>
      <c r="AG541" s="271"/>
      <c r="AH541" s="271"/>
      <c r="AI541" s="271"/>
      <c r="AJ541" s="271"/>
      <c r="AK541" s="271"/>
      <c r="AL541" s="271"/>
      <c r="AM541" s="271"/>
      <c r="AN541" s="271"/>
      <c r="AO541" s="271"/>
      <c r="AP541" s="271"/>
    </row>
    <row r="542" ht="12.75" customHeight="1">
      <c r="A542" s="270"/>
      <c r="B542" s="270"/>
      <c r="C542" s="270"/>
      <c r="D542" s="270"/>
      <c r="E542" s="270"/>
      <c r="F542" s="271"/>
      <c r="G542" s="271"/>
      <c r="H542" s="271"/>
      <c r="I542" s="271"/>
      <c r="J542" s="271"/>
      <c r="K542" s="271"/>
      <c r="L542" s="271"/>
      <c r="M542" s="271"/>
      <c r="N542" s="271"/>
      <c r="O542" s="271"/>
      <c r="P542" s="271"/>
      <c r="Q542" s="271"/>
      <c r="R542" s="271"/>
      <c r="S542" s="271"/>
      <c r="T542" s="271"/>
      <c r="U542" s="271"/>
      <c r="V542" s="271"/>
      <c r="W542" s="271"/>
      <c r="X542" s="271"/>
      <c r="Y542" s="271"/>
      <c r="Z542" s="271"/>
      <c r="AA542" s="271"/>
      <c r="AB542" s="271"/>
      <c r="AC542" s="271"/>
      <c r="AD542" s="271"/>
      <c r="AE542" s="271"/>
      <c r="AF542" s="271"/>
      <c r="AG542" s="271"/>
      <c r="AH542" s="271"/>
      <c r="AI542" s="271"/>
      <c r="AJ542" s="271"/>
      <c r="AK542" s="271"/>
      <c r="AL542" s="271"/>
      <c r="AM542" s="271"/>
      <c r="AN542" s="271"/>
      <c r="AO542" s="271"/>
      <c r="AP542" s="271"/>
    </row>
    <row r="543" ht="12.75" customHeight="1">
      <c r="A543" s="270"/>
      <c r="B543" s="270"/>
      <c r="C543" s="270"/>
      <c r="D543" s="270"/>
      <c r="E543" s="270"/>
      <c r="F543" s="271"/>
      <c r="G543" s="271"/>
      <c r="H543" s="271"/>
      <c r="I543" s="271"/>
      <c r="J543" s="271"/>
      <c r="K543" s="271"/>
      <c r="L543" s="271"/>
      <c r="M543" s="271"/>
      <c r="N543" s="271"/>
      <c r="O543" s="271"/>
      <c r="P543" s="271"/>
      <c r="Q543" s="271"/>
      <c r="R543" s="271"/>
      <c r="S543" s="271"/>
      <c r="T543" s="271"/>
      <c r="U543" s="271"/>
      <c r="V543" s="271"/>
      <c r="W543" s="271"/>
      <c r="X543" s="271"/>
      <c r="Y543" s="271"/>
      <c r="Z543" s="271"/>
      <c r="AA543" s="271"/>
      <c r="AB543" s="271"/>
      <c r="AC543" s="271"/>
      <c r="AD543" s="271"/>
      <c r="AE543" s="271"/>
      <c r="AF543" s="271"/>
      <c r="AG543" s="271"/>
      <c r="AH543" s="271"/>
      <c r="AI543" s="271"/>
      <c r="AJ543" s="271"/>
      <c r="AK543" s="271"/>
      <c r="AL543" s="271"/>
      <c r="AM543" s="271"/>
      <c r="AN543" s="271"/>
      <c r="AO543" s="271"/>
      <c r="AP543" s="271"/>
    </row>
    <row r="544" ht="12.75" customHeight="1">
      <c r="A544" s="270"/>
      <c r="B544" s="270"/>
      <c r="C544" s="270"/>
      <c r="D544" s="270"/>
      <c r="E544" s="270"/>
      <c r="F544" s="271"/>
      <c r="G544" s="271"/>
      <c r="H544" s="271"/>
      <c r="I544" s="271"/>
      <c r="J544" s="271"/>
      <c r="K544" s="271"/>
      <c r="L544" s="271"/>
      <c r="M544" s="271"/>
      <c r="N544" s="271"/>
      <c r="O544" s="271"/>
      <c r="P544" s="271"/>
      <c r="Q544" s="271"/>
      <c r="R544" s="271"/>
      <c r="S544" s="271"/>
      <c r="T544" s="271"/>
      <c r="U544" s="271"/>
      <c r="V544" s="271"/>
      <c r="W544" s="271"/>
      <c r="X544" s="271"/>
      <c r="Y544" s="271"/>
      <c r="Z544" s="271"/>
      <c r="AA544" s="271"/>
      <c r="AB544" s="271"/>
      <c r="AC544" s="271"/>
      <c r="AD544" s="271"/>
      <c r="AE544" s="271"/>
      <c r="AF544" s="271"/>
      <c r="AG544" s="271"/>
      <c r="AH544" s="271"/>
      <c r="AI544" s="271"/>
      <c r="AJ544" s="271"/>
      <c r="AK544" s="271"/>
      <c r="AL544" s="271"/>
      <c r="AM544" s="271"/>
      <c r="AN544" s="271"/>
      <c r="AO544" s="271"/>
      <c r="AP544" s="271"/>
    </row>
    <row r="545" ht="12.75" customHeight="1">
      <c r="A545" s="270"/>
      <c r="B545" s="270"/>
      <c r="C545" s="270"/>
      <c r="D545" s="270"/>
      <c r="E545" s="270"/>
      <c r="F545" s="271"/>
      <c r="G545" s="271"/>
      <c r="H545" s="271"/>
      <c r="I545" s="271"/>
      <c r="J545" s="271"/>
      <c r="K545" s="271"/>
      <c r="L545" s="271"/>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c r="AO545" s="271"/>
      <c r="AP545" s="271"/>
    </row>
    <row r="546" ht="12.75" customHeight="1">
      <c r="A546" s="270"/>
      <c r="B546" s="270"/>
      <c r="C546" s="270"/>
      <c r="D546" s="270"/>
      <c r="E546" s="270"/>
      <c r="F546" s="271"/>
      <c r="G546" s="271"/>
      <c r="H546" s="271"/>
      <c r="I546" s="271"/>
      <c r="J546" s="271"/>
      <c r="K546" s="27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c r="AI546" s="271"/>
      <c r="AJ546" s="271"/>
      <c r="AK546" s="271"/>
      <c r="AL546" s="271"/>
      <c r="AM546" s="271"/>
      <c r="AN546" s="271"/>
      <c r="AO546" s="271"/>
      <c r="AP546" s="271"/>
    </row>
    <row r="547" ht="12.75" customHeight="1">
      <c r="A547" s="270"/>
      <c r="B547" s="270"/>
      <c r="C547" s="270"/>
      <c r="D547" s="270"/>
      <c r="E547" s="270"/>
      <c r="F547" s="271"/>
      <c r="G547" s="271"/>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c r="AI547" s="271"/>
      <c r="AJ547" s="271"/>
      <c r="AK547" s="271"/>
      <c r="AL547" s="271"/>
      <c r="AM547" s="271"/>
      <c r="AN547" s="271"/>
      <c r="AO547" s="271"/>
      <c r="AP547" s="271"/>
    </row>
    <row r="548" ht="12.75" customHeight="1">
      <c r="A548" s="270"/>
      <c r="B548" s="270"/>
      <c r="C548" s="270"/>
      <c r="D548" s="270"/>
      <c r="E548" s="270"/>
      <c r="F548" s="271"/>
      <c r="G548" s="271"/>
      <c r="H548" s="271"/>
      <c r="I548" s="271"/>
      <c r="J548" s="271"/>
      <c r="K548" s="27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c r="AI548" s="271"/>
      <c r="AJ548" s="271"/>
      <c r="AK548" s="271"/>
      <c r="AL548" s="271"/>
      <c r="AM548" s="271"/>
      <c r="AN548" s="271"/>
      <c r="AO548" s="271"/>
      <c r="AP548" s="271"/>
    </row>
    <row r="549" ht="12.75" customHeight="1">
      <c r="A549" s="270"/>
      <c r="B549" s="270"/>
      <c r="C549" s="270"/>
      <c r="D549" s="270"/>
      <c r="E549" s="270"/>
      <c r="F549" s="271"/>
      <c r="G549" s="271"/>
      <c r="H549" s="271"/>
      <c r="I549" s="271"/>
      <c r="J549" s="271"/>
      <c r="K549" s="27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c r="AI549" s="271"/>
      <c r="AJ549" s="271"/>
      <c r="AK549" s="271"/>
      <c r="AL549" s="271"/>
      <c r="AM549" s="271"/>
      <c r="AN549" s="271"/>
      <c r="AO549" s="271"/>
      <c r="AP549" s="271"/>
    </row>
    <row r="550" ht="12.75" customHeight="1">
      <c r="A550" s="270"/>
      <c r="B550" s="270"/>
      <c r="C550" s="270"/>
      <c r="D550" s="270"/>
      <c r="E550" s="270"/>
      <c r="F550" s="271"/>
      <c r="G550" s="271"/>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c r="AI550" s="271"/>
      <c r="AJ550" s="271"/>
      <c r="AK550" s="271"/>
      <c r="AL550" s="271"/>
      <c r="AM550" s="271"/>
      <c r="AN550" s="271"/>
      <c r="AO550" s="271"/>
      <c r="AP550" s="271"/>
    </row>
    <row r="551" ht="12.75" customHeight="1">
      <c r="A551" s="270"/>
      <c r="B551" s="270"/>
      <c r="C551" s="270"/>
      <c r="D551" s="270"/>
      <c r="E551" s="270"/>
      <c r="F551" s="271"/>
      <c r="G551" s="271"/>
      <c r="H551" s="271"/>
      <c r="I551" s="271"/>
      <c r="J551" s="271"/>
      <c r="K551" s="27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c r="AI551" s="271"/>
      <c r="AJ551" s="271"/>
      <c r="AK551" s="271"/>
      <c r="AL551" s="271"/>
      <c r="AM551" s="271"/>
      <c r="AN551" s="271"/>
      <c r="AO551" s="271"/>
      <c r="AP551" s="271"/>
    </row>
    <row r="552" ht="12.75" customHeight="1">
      <c r="A552" s="270"/>
      <c r="B552" s="270"/>
      <c r="C552" s="270"/>
      <c r="D552" s="270"/>
      <c r="E552" s="270"/>
      <c r="F552" s="271"/>
      <c r="G552" s="271"/>
      <c r="H552" s="271"/>
      <c r="I552" s="271"/>
      <c r="J552" s="271"/>
      <c r="K552" s="27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c r="AI552" s="271"/>
      <c r="AJ552" s="271"/>
      <c r="AK552" s="271"/>
      <c r="AL552" s="271"/>
      <c r="AM552" s="271"/>
      <c r="AN552" s="271"/>
      <c r="AO552" s="271"/>
      <c r="AP552" s="271"/>
    </row>
    <row r="553" ht="12.75" customHeight="1">
      <c r="A553" s="270"/>
      <c r="B553" s="270"/>
      <c r="C553" s="270"/>
      <c r="D553" s="270"/>
      <c r="E553" s="270"/>
      <c r="F553" s="271"/>
      <c r="G553" s="271"/>
      <c r="H553" s="271"/>
      <c r="I553" s="271"/>
      <c r="J553" s="271"/>
      <c r="K553" s="27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c r="AI553" s="271"/>
      <c r="AJ553" s="271"/>
      <c r="AK553" s="271"/>
      <c r="AL553" s="271"/>
      <c r="AM553" s="271"/>
      <c r="AN553" s="271"/>
      <c r="AO553" s="271"/>
      <c r="AP553" s="271"/>
    </row>
    <row r="554" ht="12.75" customHeight="1">
      <c r="A554" s="270"/>
      <c r="B554" s="270"/>
      <c r="C554" s="270"/>
      <c r="D554" s="270"/>
      <c r="E554" s="270"/>
      <c r="F554" s="271"/>
      <c r="G554" s="271"/>
      <c r="H554" s="271"/>
      <c r="I554" s="271"/>
      <c r="J554" s="271"/>
      <c r="K554" s="27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c r="AI554" s="271"/>
      <c r="AJ554" s="271"/>
      <c r="AK554" s="271"/>
      <c r="AL554" s="271"/>
      <c r="AM554" s="271"/>
      <c r="AN554" s="271"/>
      <c r="AO554" s="271"/>
      <c r="AP554" s="271"/>
    </row>
    <row r="555" ht="12.75" customHeight="1">
      <c r="A555" s="270"/>
      <c r="B555" s="270"/>
      <c r="C555" s="270"/>
      <c r="D555" s="270"/>
      <c r="E555" s="270"/>
      <c r="F555" s="271"/>
      <c r="G555" s="271"/>
      <c r="H555" s="271"/>
      <c r="I555" s="271"/>
      <c r="J555" s="271"/>
      <c r="K555" s="271"/>
      <c r="L555" s="271"/>
      <c r="M555" s="271"/>
      <c r="N555" s="271"/>
      <c r="O555" s="271"/>
      <c r="P555" s="271"/>
      <c r="Q555" s="271"/>
      <c r="R555" s="271"/>
      <c r="S555" s="271"/>
      <c r="T555" s="271"/>
      <c r="U555" s="271"/>
      <c r="V555" s="271"/>
      <c r="W555" s="271"/>
      <c r="X555" s="271"/>
      <c r="Y555" s="271"/>
      <c r="Z555" s="271"/>
      <c r="AA555" s="271"/>
      <c r="AB555" s="271"/>
      <c r="AC555" s="271"/>
      <c r="AD555" s="271"/>
      <c r="AE555" s="271"/>
      <c r="AF555" s="271"/>
      <c r="AG555" s="271"/>
      <c r="AH555" s="271"/>
      <c r="AI555" s="271"/>
      <c r="AJ555" s="271"/>
      <c r="AK555" s="271"/>
      <c r="AL555" s="271"/>
      <c r="AM555" s="271"/>
      <c r="AN555" s="271"/>
      <c r="AO555" s="271"/>
      <c r="AP555" s="271"/>
    </row>
    <row r="556" ht="12.75" customHeight="1">
      <c r="A556" s="270"/>
      <c r="B556" s="270"/>
      <c r="C556" s="270"/>
      <c r="D556" s="270"/>
      <c r="E556" s="270"/>
      <c r="F556" s="271"/>
      <c r="G556" s="271"/>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c r="AO556" s="271"/>
      <c r="AP556" s="271"/>
    </row>
    <row r="557" ht="12.75" customHeight="1">
      <c r="A557" s="270"/>
      <c r="B557" s="270"/>
      <c r="C557" s="270"/>
      <c r="D557" s="270"/>
      <c r="E557" s="270"/>
      <c r="F557" s="271"/>
      <c r="G557" s="271"/>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1"/>
      <c r="AL557" s="271"/>
      <c r="AM557" s="271"/>
      <c r="AN557" s="271"/>
      <c r="AO557" s="271"/>
      <c r="AP557" s="271"/>
    </row>
    <row r="558" ht="12.75" customHeight="1">
      <c r="A558" s="270"/>
      <c r="B558" s="270"/>
      <c r="C558" s="270"/>
      <c r="D558" s="270"/>
      <c r="E558" s="270"/>
      <c r="F558" s="271"/>
      <c r="G558" s="271"/>
      <c r="H558" s="271"/>
      <c r="I558" s="271"/>
      <c r="J558" s="271"/>
      <c r="K558" s="27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c r="AI558" s="271"/>
      <c r="AJ558" s="271"/>
      <c r="AK558" s="271"/>
      <c r="AL558" s="271"/>
      <c r="AM558" s="271"/>
      <c r="AN558" s="271"/>
      <c r="AO558" s="271"/>
      <c r="AP558" s="271"/>
    </row>
    <row r="559" ht="12.75" customHeight="1">
      <c r="A559" s="270"/>
      <c r="B559" s="270"/>
      <c r="C559" s="270"/>
      <c r="D559" s="270"/>
      <c r="E559" s="270"/>
      <c r="F559" s="271"/>
      <c r="G559" s="271"/>
      <c r="H559" s="271"/>
      <c r="I559" s="271"/>
      <c r="J559" s="271"/>
      <c r="K559" s="27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c r="AI559" s="271"/>
      <c r="AJ559" s="271"/>
      <c r="AK559" s="271"/>
      <c r="AL559" s="271"/>
      <c r="AM559" s="271"/>
      <c r="AN559" s="271"/>
      <c r="AO559" s="271"/>
      <c r="AP559" s="271"/>
    </row>
    <row r="560" ht="12.75" customHeight="1">
      <c r="A560" s="270"/>
      <c r="B560" s="270"/>
      <c r="C560" s="270"/>
      <c r="D560" s="270"/>
      <c r="E560" s="270"/>
      <c r="F560" s="271"/>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1"/>
      <c r="AL560" s="271"/>
      <c r="AM560" s="271"/>
      <c r="AN560" s="271"/>
      <c r="AO560" s="271"/>
      <c r="AP560" s="271"/>
    </row>
    <row r="561" ht="12.75" customHeight="1">
      <c r="A561" s="270"/>
      <c r="B561" s="270"/>
      <c r="C561" s="270"/>
      <c r="D561" s="270"/>
      <c r="E561" s="270"/>
      <c r="F561" s="271"/>
      <c r="G561" s="271"/>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1"/>
      <c r="AL561" s="271"/>
      <c r="AM561" s="271"/>
      <c r="AN561" s="271"/>
      <c r="AO561" s="271"/>
      <c r="AP561" s="271"/>
    </row>
    <row r="562" ht="12.75" customHeight="1">
      <c r="A562" s="270"/>
      <c r="B562" s="270"/>
      <c r="C562" s="270"/>
      <c r="D562" s="270"/>
      <c r="E562" s="270"/>
      <c r="F562" s="271"/>
      <c r="G562" s="271"/>
      <c r="H562" s="271"/>
      <c r="I562" s="271"/>
      <c r="J562" s="271"/>
      <c r="K562" s="271"/>
      <c r="L562" s="271"/>
      <c r="M562" s="271"/>
      <c r="N562" s="271"/>
      <c r="O562" s="271"/>
      <c r="P562" s="271"/>
      <c r="Q562" s="271"/>
      <c r="R562" s="271"/>
      <c r="S562" s="271"/>
      <c r="T562" s="271"/>
      <c r="U562" s="271"/>
      <c r="V562" s="271"/>
      <c r="W562" s="271"/>
      <c r="X562" s="271"/>
      <c r="Y562" s="271"/>
      <c r="Z562" s="271"/>
      <c r="AA562" s="271"/>
      <c r="AB562" s="271"/>
      <c r="AC562" s="271"/>
      <c r="AD562" s="271"/>
      <c r="AE562" s="271"/>
      <c r="AF562" s="271"/>
      <c r="AG562" s="271"/>
      <c r="AH562" s="271"/>
      <c r="AI562" s="271"/>
      <c r="AJ562" s="271"/>
      <c r="AK562" s="271"/>
      <c r="AL562" s="271"/>
      <c r="AM562" s="271"/>
      <c r="AN562" s="271"/>
      <c r="AO562" s="271"/>
      <c r="AP562" s="271"/>
    </row>
    <row r="563" ht="12.75" customHeight="1">
      <c r="A563" s="270"/>
      <c r="B563" s="270"/>
      <c r="C563" s="270"/>
      <c r="D563" s="270"/>
      <c r="E563" s="270"/>
      <c r="F563" s="271"/>
      <c r="G563" s="271"/>
      <c r="H563" s="271"/>
      <c r="I563" s="271"/>
      <c r="J563" s="271"/>
      <c r="K563" s="271"/>
      <c r="L563" s="271"/>
      <c r="M563" s="271"/>
      <c r="N563" s="271"/>
      <c r="O563" s="271"/>
      <c r="P563" s="271"/>
      <c r="Q563" s="271"/>
      <c r="R563" s="271"/>
      <c r="S563" s="271"/>
      <c r="T563" s="271"/>
      <c r="U563" s="271"/>
      <c r="V563" s="271"/>
      <c r="W563" s="271"/>
      <c r="X563" s="271"/>
      <c r="Y563" s="271"/>
      <c r="Z563" s="271"/>
      <c r="AA563" s="271"/>
      <c r="AB563" s="271"/>
      <c r="AC563" s="271"/>
      <c r="AD563" s="271"/>
      <c r="AE563" s="271"/>
      <c r="AF563" s="271"/>
      <c r="AG563" s="271"/>
      <c r="AH563" s="271"/>
      <c r="AI563" s="271"/>
      <c r="AJ563" s="271"/>
      <c r="AK563" s="271"/>
      <c r="AL563" s="271"/>
      <c r="AM563" s="271"/>
      <c r="AN563" s="271"/>
      <c r="AO563" s="271"/>
      <c r="AP563" s="271"/>
    </row>
    <row r="564" ht="12.75" customHeight="1">
      <c r="A564" s="270"/>
      <c r="B564" s="270"/>
      <c r="C564" s="270"/>
      <c r="D564" s="270"/>
      <c r="E564" s="270"/>
      <c r="F564" s="271"/>
      <c r="G564" s="271"/>
      <c r="H564" s="271"/>
      <c r="I564" s="271"/>
      <c r="J564" s="271"/>
      <c r="K564" s="271"/>
      <c r="L564" s="271"/>
      <c r="M564" s="271"/>
      <c r="N564" s="271"/>
      <c r="O564" s="271"/>
      <c r="P564" s="271"/>
      <c r="Q564" s="271"/>
      <c r="R564" s="271"/>
      <c r="S564" s="271"/>
      <c r="T564" s="271"/>
      <c r="U564" s="271"/>
      <c r="V564" s="271"/>
      <c r="W564" s="271"/>
      <c r="X564" s="271"/>
      <c r="Y564" s="271"/>
      <c r="Z564" s="271"/>
      <c r="AA564" s="271"/>
      <c r="AB564" s="271"/>
      <c r="AC564" s="271"/>
      <c r="AD564" s="271"/>
      <c r="AE564" s="271"/>
      <c r="AF564" s="271"/>
      <c r="AG564" s="271"/>
      <c r="AH564" s="271"/>
      <c r="AI564" s="271"/>
      <c r="AJ564" s="271"/>
      <c r="AK564" s="271"/>
      <c r="AL564" s="271"/>
      <c r="AM564" s="271"/>
      <c r="AN564" s="271"/>
      <c r="AO564" s="271"/>
      <c r="AP564" s="271"/>
    </row>
    <row r="565" ht="12.75" customHeight="1">
      <c r="A565" s="270"/>
      <c r="B565" s="270"/>
      <c r="C565" s="270"/>
      <c r="D565" s="270"/>
      <c r="E565" s="270"/>
      <c r="F565" s="271"/>
      <c r="G565" s="271"/>
      <c r="H565" s="271"/>
      <c r="I565" s="271"/>
      <c r="J565" s="271"/>
      <c r="K565" s="271"/>
      <c r="L565" s="271"/>
      <c r="M565" s="271"/>
      <c r="N565" s="271"/>
      <c r="O565" s="271"/>
      <c r="P565" s="271"/>
      <c r="Q565" s="271"/>
      <c r="R565" s="271"/>
      <c r="S565" s="271"/>
      <c r="T565" s="271"/>
      <c r="U565" s="271"/>
      <c r="V565" s="271"/>
      <c r="W565" s="271"/>
      <c r="X565" s="271"/>
      <c r="Y565" s="271"/>
      <c r="Z565" s="271"/>
      <c r="AA565" s="271"/>
      <c r="AB565" s="271"/>
      <c r="AC565" s="271"/>
      <c r="AD565" s="271"/>
      <c r="AE565" s="271"/>
      <c r="AF565" s="271"/>
      <c r="AG565" s="271"/>
      <c r="AH565" s="271"/>
      <c r="AI565" s="271"/>
      <c r="AJ565" s="271"/>
      <c r="AK565" s="271"/>
      <c r="AL565" s="271"/>
      <c r="AM565" s="271"/>
      <c r="AN565" s="271"/>
      <c r="AO565" s="271"/>
      <c r="AP565" s="271"/>
    </row>
    <row r="566" ht="12.75" customHeight="1">
      <c r="A566" s="270"/>
      <c r="B566" s="270"/>
      <c r="C566" s="270"/>
      <c r="D566" s="270"/>
      <c r="E566" s="270"/>
      <c r="F566" s="271"/>
      <c r="G566" s="271"/>
      <c r="H566" s="271"/>
      <c r="I566" s="271"/>
      <c r="J566" s="271"/>
      <c r="K566" s="271"/>
      <c r="L566" s="271"/>
      <c r="M566" s="271"/>
      <c r="N566" s="271"/>
      <c r="O566" s="271"/>
      <c r="P566" s="271"/>
      <c r="Q566" s="271"/>
      <c r="R566" s="271"/>
      <c r="S566" s="271"/>
      <c r="T566" s="271"/>
      <c r="U566" s="271"/>
      <c r="V566" s="271"/>
      <c r="W566" s="271"/>
      <c r="X566" s="271"/>
      <c r="Y566" s="271"/>
      <c r="Z566" s="271"/>
      <c r="AA566" s="271"/>
      <c r="AB566" s="271"/>
      <c r="AC566" s="271"/>
      <c r="AD566" s="271"/>
      <c r="AE566" s="271"/>
      <c r="AF566" s="271"/>
      <c r="AG566" s="271"/>
      <c r="AH566" s="271"/>
      <c r="AI566" s="271"/>
      <c r="AJ566" s="271"/>
      <c r="AK566" s="271"/>
      <c r="AL566" s="271"/>
      <c r="AM566" s="271"/>
      <c r="AN566" s="271"/>
      <c r="AO566" s="271"/>
      <c r="AP566" s="271"/>
    </row>
    <row r="567" ht="12.75" customHeight="1">
      <c r="A567" s="270"/>
      <c r="B567" s="270"/>
      <c r="C567" s="270"/>
      <c r="D567" s="270"/>
      <c r="E567" s="270"/>
      <c r="F567" s="271"/>
      <c r="G567" s="271"/>
      <c r="H567" s="271"/>
      <c r="I567" s="271"/>
      <c r="J567" s="271"/>
      <c r="K567" s="271"/>
      <c r="L567" s="271"/>
      <c r="M567" s="271"/>
      <c r="N567" s="271"/>
      <c r="O567" s="271"/>
      <c r="P567" s="271"/>
      <c r="Q567" s="271"/>
      <c r="R567" s="271"/>
      <c r="S567" s="271"/>
      <c r="T567" s="271"/>
      <c r="U567" s="271"/>
      <c r="V567" s="271"/>
      <c r="W567" s="271"/>
      <c r="X567" s="271"/>
      <c r="Y567" s="271"/>
      <c r="Z567" s="271"/>
      <c r="AA567" s="271"/>
      <c r="AB567" s="271"/>
      <c r="AC567" s="271"/>
      <c r="AD567" s="271"/>
      <c r="AE567" s="271"/>
      <c r="AF567" s="271"/>
      <c r="AG567" s="271"/>
      <c r="AH567" s="271"/>
      <c r="AI567" s="271"/>
      <c r="AJ567" s="271"/>
      <c r="AK567" s="271"/>
      <c r="AL567" s="271"/>
      <c r="AM567" s="271"/>
      <c r="AN567" s="271"/>
      <c r="AO567" s="271"/>
      <c r="AP567" s="271"/>
    </row>
    <row r="568" ht="12.75" customHeight="1">
      <c r="A568" s="270"/>
      <c r="B568" s="270"/>
      <c r="C568" s="270"/>
      <c r="D568" s="270"/>
      <c r="E568" s="270"/>
      <c r="F568" s="271"/>
      <c r="G568" s="271"/>
      <c r="H568" s="271"/>
      <c r="I568" s="271"/>
      <c r="J568" s="271"/>
      <c r="K568" s="271"/>
      <c r="L568" s="271"/>
      <c r="M568" s="271"/>
      <c r="N568" s="271"/>
      <c r="O568" s="271"/>
      <c r="P568" s="271"/>
      <c r="Q568" s="271"/>
      <c r="R568" s="271"/>
      <c r="S568" s="271"/>
      <c r="T568" s="271"/>
      <c r="U568" s="271"/>
      <c r="V568" s="271"/>
      <c r="W568" s="271"/>
      <c r="X568" s="271"/>
      <c r="Y568" s="271"/>
      <c r="Z568" s="271"/>
      <c r="AA568" s="271"/>
      <c r="AB568" s="271"/>
      <c r="AC568" s="271"/>
      <c r="AD568" s="271"/>
      <c r="AE568" s="271"/>
      <c r="AF568" s="271"/>
      <c r="AG568" s="271"/>
      <c r="AH568" s="271"/>
      <c r="AI568" s="271"/>
      <c r="AJ568" s="271"/>
      <c r="AK568" s="271"/>
      <c r="AL568" s="271"/>
      <c r="AM568" s="271"/>
      <c r="AN568" s="271"/>
      <c r="AO568" s="271"/>
      <c r="AP568" s="271"/>
    </row>
    <row r="569" ht="12.75" customHeight="1">
      <c r="A569" s="270"/>
      <c r="B569" s="270"/>
      <c r="C569" s="270"/>
      <c r="D569" s="270"/>
      <c r="E569" s="270"/>
      <c r="F569" s="271"/>
      <c r="G569" s="271"/>
      <c r="H569" s="271"/>
      <c r="I569" s="271"/>
      <c r="J569" s="271"/>
      <c r="K569" s="27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c r="AI569" s="271"/>
      <c r="AJ569" s="271"/>
      <c r="AK569" s="271"/>
      <c r="AL569" s="271"/>
      <c r="AM569" s="271"/>
      <c r="AN569" s="271"/>
      <c r="AO569" s="271"/>
      <c r="AP569" s="271"/>
    </row>
    <row r="570" ht="12.75" customHeight="1">
      <c r="A570" s="270"/>
      <c r="B570" s="270"/>
      <c r="C570" s="270"/>
      <c r="D570" s="270"/>
      <c r="E570" s="270"/>
      <c r="F570" s="271"/>
      <c r="G570" s="271"/>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1"/>
      <c r="AP570" s="271"/>
    </row>
    <row r="571" ht="12.75" customHeight="1">
      <c r="A571" s="270"/>
      <c r="B571" s="270"/>
      <c r="C571" s="270"/>
      <c r="D571" s="270"/>
      <c r="E571" s="270"/>
      <c r="F571" s="271"/>
      <c r="G571" s="271"/>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c r="AI571" s="271"/>
      <c r="AJ571" s="271"/>
      <c r="AK571" s="271"/>
      <c r="AL571" s="271"/>
      <c r="AM571" s="271"/>
      <c r="AN571" s="271"/>
      <c r="AO571" s="271"/>
      <c r="AP571" s="271"/>
    </row>
    <row r="572" ht="12.75" customHeight="1">
      <c r="A572" s="270"/>
      <c r="B572" s="270"/>
      <c r="C572" s="270"/>
      <c r="D572" s="270"/>
      <c r="E572" s="270"/>
      <c r="F572" s="271"/>
      <c r="G572" s="271"/>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c r="AO572" s="271"/>
      <c r="AP572" s="271"/>
    </row>
    <row r="573" ht="12.75" customHeight="1">
      <c r="A573" s="270"/>
      <c r="B573" s="270"/>
      <c r="C573" s="270"/>
      <c r="D573" s="270"/>
      <c r="E573" s="270"/>
      <c r="F573" s="271"/>
      <c r="G573" s="271"/>
      <c r="H573" s="271"/>
      <c r="I573" s="271"/>
      <c r="J573" s="271"/>
      <c r="K573" s="271"/>
      <c r="L573" s="271"/>
      <c r="M573" s="271"/>
      <c r="N573" s="271"/>
      <c r="O573" s="271"/>
      <c r="P573" s="271"/>
      <c r="Q573" s="271"/>
      <c r="R573" s="271"/>
      <c r="S573" s="271"/>
      <c r="T573" s="271"/>
      <c r="U573" s="271"/>
      <c r="V573" s="271"/>
      <c r="W573" s="271"/>
      <c r="X573" s="271"/>
      <c r="Y573" s="271"/>
      <c r="Z573" s="271"/>
      <c r="AA573" s="271"/>
      <c r="AB573" s="271"/>
      <c r="AC573" s="271"/>
      <c r="AD573" s="271"/>
      <c r="AE573" s="271"/>
      <c r="AF573" s="271"/>
      <c r="AG573" s="271"/>
      <c r="AH573" s="271"/>
      <c r="AI573" s="271"/>
      <c r="AJ573" s="271"/>
      <c r="AK573" s="271"/>
      <c r="AL573" s="271"/>
      <c r="AM573" s="271"/>
      <c r="AN573" s="271"/>
      <c r="AO573" s="271"/>
      <c r="AP573" s="271"/>
    </row>
    <row r="574" ht="12.75" customHeight="1">
      <c r="A574" s="270"/>
      <c r="B574" s="270"/>
      <c r="C574" s="270"/>
      <c r="D574" s="270"/>
      <c r="E574" s="270"/>
      <c r="F574" s="271"/>
      <c r="G574" s="271"/>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c r="AI574" s="271"/>
      <c r="AJ574" s="271"/>
      <c r="AK574" s="271"/>
      <c r="AL574" s="271"/>
      <c r="AM574" s="271"/>
      <c r="AN574" s="271"/>
      <c r="AO574" s="271"/>
      <c r="AP574" s="271"/>
    </row>
    <row r="575" ht="12.75" customHeight="1">
      <c r="A575" s="270"/>
      <c r="B575" s="270"/>
      <c r="C575" s="270"/>
      <c r="D575" s="270"/>
      <c r="E575" s="270"/>
      <c r="F575" s="271"/>
      <c r="G575" s="271"/>
      <c r="H575" s="271"/>
      <c r="I575" s="271"/>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c r="AI575" s="271"/>
      <c r="AJ575" s="271"/>
      <c r="AK575" s="271"/>
      <c r="AL575" s="271"/>
      <c r="AM575" s="271"/>
      <c r="AN575" s="271"/>
      <c r="AO575" s="271"/>
      <c r="AP575" s="271"/>
    </row>
    <row r="576" ht="12.75" customHeight="1">
      <c r="A576" s="270"/>
      <c r="B576" s="270"/>
      <c r="C576" s="270"/>
      <c r="D576" s="270"/>
      <c r="E576" s="270"/>
      <c r="F576" s="271"/>
      <c r="G576" s="271"/>
      <c r="H576" s="271"/>
      <c r="I576" s="271"/>
      <c r="J576" s="271"/>
      <c r="K576" s="271"/>
      <c r="L576" s="271"/>
      <c r="M576" s="271"/>
      <c r="N576" s="271"/>
      <c r="O576" s="271"/>
      <c r="P576" s="271"/>
      <c r="Q576" s="271"/>
      <c r="R576" s="271"/>
      <c r="S576" s="271"/>
      <c r="T576" s="271"/>
      <c r="U576" s="271"/>
      <c r="V576" s="271"/>
      <c r="W576" s="271"/>
      <c r="X576" s="271"/>
      <c r="Y576" s="271"/>
      <c r="Z576" s="271"/>
      <c r="AA576" s="271"/>
      <c r="AB576" s="271"/>
      <c r="AC576" s="271"/>
      <c r="AD576" s="271"/>
      <c r="AE576" s="271"/>
      <c r="AF576" s="271"/>
      <c r="AG576" s="271"/>
      <c r="AH576" s="271"/>
      <c r="AI576" s="271"/>
      <c r="AJ576" s="271"/>
      <c r="AK576" s="271"/>
      <c r="AL576" s="271"/>
      <c r="AM576" s="271"/>
      <c r="AN576" s="271"/>
      <c r="AO576" s="271"/>
      <c r="AP576" s="271"/>
    </row>
    <row r="577" ht="12.75" customHeight="1">
      <c r="A577" s="270"/>
      <c r="B577" s="270"/>
      <c r="C577" s="270"/>
      <c r="D577" s="270"/>
      <c r="E577" s="270"/>
      <c r="F577" s="271"/>
      <c r="G577" s="271"/>
      <c r="H577" s="271"/>
      <c r="I577" s="271"/>
      <c r="J577" s="271"/>
      <c r="K577" s="271"/>
      <c r="L577" s="271"/>
      <c r="M577" s="271"/>
      <c r="N577" s="271"/>
      <c r="O577" s="271"/>
      <c r="P577" s="271"/>
      <c r="Q577" s="271"/>
      <c r="R577" s="271"/>
      <c r="S577" s="271"/>
      <c r="T577" s="271"/>
      <c r="U577" s="271"/>
      <c r="V577" s="271"/>
      <c r="W577" s="271"/>
      <c r="X577" s="271"/>
      <c r="Y577" s="271"/>
      <c r="Z577" s="271"/>
      <c r="AA577" s="271"/>
      <c r="AB577" s="271"/>
      <c r="AC577" s="271"/>
      <c r="AD577" s="271"/>
      <c r="AE577" s="271"/>
      <c r="AF577" s="271"/>
      <c r="AG577" s="271"/>
      <c r="AH577" s="271"/>
      <c r="AI577" s="271"/>
      <c r="AJ577" s="271"/>
      <c r="AK577" s="271"/>
      <c r="AL577" s="271"/>
      <c r="AM577" s="271"/>
      <c r="AN577" s="271"/>
      <c r="AO577" s="271"/>
      <c r="AP577" s="271"/>
    </row>
    <row r="578" ht="12.75" customHeight="1">
      <c r="A578" s="270"/>
      <c r="B578" s="270"/>
      <c r="C578" s="270"/>
      <c r="D578" s="270"/>
      <c r="E578" s="270"/>
      <c r="F578" s="271"/>
      <c r="G578" s="271"/>
      <c r="H578" s="271"/>
      <c r="I578" s="271"/>
      <c r="J578" s="271"/>
      <c r="K578" s="271"/>
      <c r="L578" s="271"/>
      <c r="M578" s="271"/>
      <c r="N578" s="271"/>
      <c r="O578" s="271"/>
      <c r="P578" s="271"/>
      <c r="Q578" s="271"/>
      <c r="R578" s="271"/>
      <c r="S578" s="271"/>
      <c r="T578" s="271"/>
      <c r="U578" s="271"/>
      <c r="V578" s="271"/>
      <c r="W578" s="271"/>
      <c r="X578" s="271"/>
      <c r="Y578" s="271"/>
      <c r="Z578" s="271"/>
      <c r="AA578" s="271"/>
      <c r="AB578" s="271"/>
      <c r="AC578" s="271"/>
      <c r="AD578" s="271"/>
      <c r="AE578" s="271"/>
      <c r="AF578" s="271"/>
      <c r="AG578" s="271"/>
      <c r="AH578" s="271"/>
      <c r="AI578" s="271"/>
      <c r="AJ578" s="271"/>
      <c r="AK578" s="271"/>
      <c r="AL578" s="271"/>
      <c r="AM578" s="271"/>
      <c r="AN578" s="271"/>
      <c r="AO578" s="271"/>
      <c r="AP578" s="271"/>
    </row>
    <row r="579" ht="12.75" customHeight="1">
      <c r="A579" s="270"/>
      <c r="B579" s="270"/>
      <c r="C579" s="270"/>
      <c r="D579" s="270"/>
      <c r="E579" s="270"/>
      <c r="F579" s="271"/>
      <c r="G579" s="271"/>
      <c r="H579" s="271"/>
      <c r="I579" s="271"/>
      <c r="J579" s="271"/>
      <c r="K579" s="271"/>
      <c r="L579" s="271"/>
      <c r="M579" s="271"/>
      <c r="N579" s="271"/>
      <c r="O579" s="271"/>
      <c r="P579" s="271"/>
      <c r="Q579" s="271"/>
      <c r="R579" s="271"/>
      <c r="S579" s="271"/>
      <c r="T579" s="271"/>
      <c r="U579" s="271"/>
      <c r="V579" s="271"/>
      <c r="W579" s="271"/>
      <c r="X579" s="271"/>
      <c r="Y579" s="271"/>
      <c r="Z579" s="271"/>
      <c r="AA579" s="271"/>
      <c r="AB579" s="271"/>
      <c r="AC579" s="271"/>
      <c r="AD579" s="271"/>
      <c r="AE579" s="271"/>
      <c r="AF579" s="271"/>
      <c r="AG579" s="271"/>
      <c r="AH579" s="271"/>
      <c r="AI579" s="271"/>
      <c r="AJ579" s="271"/>
      <c r="AK579" s="271"/>
      <c r="AL579" s="271"/>
      <c r="AM579" s="271"/>
      <c r="AN579" s="271"/>
      <c r="AO579" s="271"/>
      <c r="AP579" s="271"/>
    </row>
    <row r="580" ht="12.75" customHeight="1">
      <c r="A580" s="270"/>
      <c r="B580" s="270"/>
      <c r="C580" s="270"/>
      <c r="D580" s="270"/>
      <c r="E580" s="270"/>
      <c r="F580" s="271"/>
      <c r="G580" s="271"/>
      <c r="H580" s="271"/>
      <c r="I580" s="271"/>
      <c r="J580" s="271"/>
      <c r="K580" s="271"/>
      <c r="L580" s="271"/>
      <c r="M580" s="271"/>
      <c r="N580" s="271"/>
      <c r="O580" s="271"/>
      <c r="P580" s="271"/>
      <c r="Q580" s="271"/>
      <c r="R580" s="271"/>
      <c r="S580" s="271"/>
      <c r="T580" s="271"/>
      <c r="U580" s="271"/>
      <c r="V580" s="271"/>
      <c r="W580" s="271"/>
      <c r="X580" s="271"/>
      <c r="Y580" s="271"/>
      <c r="Z580" s="271"/>
      <c r="AA580" s="271"/>
      <c r="AB580" s="271"/>
      <c r="AC580" s="271"/>
      <c r="AD580" s="271"/>
      <c r="AE580" s="271"/>
      <c r="AF580" s="271"/>
      <c r="AG580" s="271"/>
      <c r="AH580" s="271"/>
      <c r="AI580" s="271"/>
      <c r="AJ580" s="271"/>
      <c r="AK580" s="271"/>
      <c r="AL580" s="271"/>
      <c r="AM580" s="271"/>
      <c r="AN580" s="271"/>
      <c r="AO580" s="271"/>
      <c r="AP580" s="271"/>
    </row>
    <row r="581" ht="12.75" customHeight="1">
      <c r="A581" s="270"/>
      <c r="B581" s="270"/>
      <c r="C581" s="270"/>
      <c r="D581" s="270"/>
      <c r="E581" s="270"/>
      <c r="F581" s="271"/>
      <c r="G581" s="271"/>
      <c r="H581" s="271"/>
      <c r="I581" s="271"/>
      <c r="J581" s="271"/>
      <c r="K581" s="27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c r="AI581" s="271"/>
      <c r="AJ581" s="271"/>
      <c r="AK581" s="271"/>
      <c r="AL581" s="271"/>
      <c r="AM581" s="271"/>
      <c r="AN581" s="271"/>
      <c r="AO581" s="271"/>
      <c r="AP581" s="271"/>
    </row>
    <row r="582" ht="12.75" customHeight="1">
      <c r="A582" s="270"/>
      <c r="B582" s="270"/>
      <c r="C582" s="270"/>
      <c r="D582" s="270"/>
      <c r="E582" s="270"/>
      <c r="F582" s="271"/>
      <c r="G582" s="271"/>
      <c r="H582" s="271"/>
      <c r="I582" s="271"/>
      <c r="J582" s="271"/>
      <c r="K582" s="271"/>
      <c r="L582" s="271"/>
      <c r="M582" s="271"/>
      <c r="N582" s="271"/>
      <c r="O582" s="271"/>
      <c r="P582" s="271"/>
      <c r="Q582" s="271"/>
      <c r="R582" s="271"/>
      <c r="S582" s="271"/>
      <c r="T582" s="271"/>
      <c r="U582" s="271"/>
      <c r="V582" s="271"/>
      <c r="W582" s="271"/>
      <c r="X582" s="271"/>
      <c r="Y582" s="271"/>
      <c r="Z582" s="271"/>
      <c r="AA582" s="271"/>
      <c r="AB582" s="271"/>
      <c r="AC582" s="271"/>
      <c r="AD582" s="271"/>
      <c r="AE582" s="271"/>
      <c r="AF582" s="271"/>
      <c r="AG582" s="271"/>
      <c r="AH582" s="271"/>
      <c r="AI582" s="271"/>
      <c r="AJ582" s="271"/>
      <c r="AK582" s="271"/>
      <c r="AL582" s="271"/>
      <c r="AM582" s="271"/>
      <c r="AN582" s="271"/>
      <c r="AO582" s="271"/>
      <c r="AP582" s="271"/>
    </row>
    <row r="583" ht="12.75" customHeight="1">
      <c r="A583" s="270"/>
      <c r="B583" s="270"/>
      <c r="C583" s="270"/>
      <c r="D583" s="270"/>
      <c r="E583" s="270"/>
      <c r="F583" s="271"/>
      <c r="G583" s="271"/>
      <c r="H583" s="271"/>
      <c r="I583" s="271"/>
      <c r="J583" s="271"/>
      <c r="K583" s="271"/>
      <c r="L583" s="271"/>
      <c r="M583" s="271"/>
      <c r="N583" s="271"/>
      <c r="O583" s="271"/>
      <c r="P583" s="271"/>
      <c r="Q583" s="271"/>
      <c r="R583" s="271"/>
      <c r="S583" s="271"/>
      <c r="T583" s="271"/>
      <c r="U583" s="271"/>
      <c r="V583" s="271"/>
      <c r="W583" s="271"/>
      <c r="X583" s="271"/>
      <c r="Y583" s="271"/>
      <c r="Z583" s="271"/>
      <c r="AA583" s="271"/>
      <c r="AB583" s="271"/>
      <c r="AC583" s="271"/>
      <c r="AD583" s="271"/>
      <c r="AE583" s="271"/>
      <c r="AF583" s="271"/>
      <c r="AG583" s="271"/>
      <c r="AH583" s="271"/>
      <c r="AI583" s="271"/>
      <c r="AJ583" s="271"/>
      <c r="AK583" s="271"/>
      <c r="AL583" s="271"/>
      <c r="AM583" s="271"/>
      <c r="AN583" s="271"/>
      <c r="AO583" s="271"/>
      <c r="AP583" s="271"/>
    </row>
    <row r="584" ht="12.75" customHeight="1">
      <c r="A584" s="270"/>
      <c r="B584" s="270"/>
      <c r="C584" s="270"/>
      <c r="D584" s="270"/>
      <c r="E584" s="270"/>
      <c r="F584" s="271"/>
      <c r="G584" s="271"/>
      <c r="H584" s="271"/>
      <c r="I584" s="271"/>
      <c r="J584" s="271"/>
      <c r="K584" s="271"/>
      <c r="L584" s="271"/>
      <c r="M584" s="271"/>
      <c r="N584" s="271"/>
      <c r="O584" s="271"/>
      <c r="P584" s="271"/>
      <c r="Q584" s="271"/>
      <c r="R584" s="271"/>
      <c r="S584" s="271"/>
      <c r="T584" s="271"/>
      <c r="U584" s="271"/>
      <c r="V584" s="271"/>
      <c r="W584" s="271"/>
      <c r="X584" s="271"/>
      <c r="Y584" s="271"/>
      <c r="Z584" s="271"/>
      <c r="AA584" s="271"/>
      <c r="AB584" s="271"/>
      <c r="AC584" s="271"/>
      <c r="AD584" s="271"/>
      <c r="AE584" s="271"/>
      <c r="AF584" s="271"/>
      <c r="AG584" s="271"/>
      <c r="AH584" s="271"/>
      <c r="AI584" s="271"/>
      <c r="AJ584" s="271"/>
      <c r="AK584" s="271"/>
      <c r="AL584" s="271"/>
      <c r="AM584" s="271"/>
      <c r="AN584" s="271"/>
      <c r="AO584" s="271"/>
      <c r="AP584" s="271"/>
    </row>
    <row r="585" ht="12.75" customHeight="1">
      <c r="A585" s="270"/>
      <c r="B585" s="270"/>
      <c r="C585" s="270"/>
      <c r="D585" s="270"/>
      <c r="E585" s="270"/>
      <c r="F585" s="271"/>
      <c r="G585" s="271"/>
      <c r="H585" s="271"/>
      <c r="I585" s="271"/>
      <c r="J585" s="271"/>
      <c r="K585" s="271"/>
      <c r="L585" s="271"/>
      <c r="M585" s="271"/>
      <c r="N585" s="271"/>
      <c r="O585" s="271"/>
      <c r="P585" s="271"/>
      <c r="Q585" s="271"/>
      <c r="R585" s="271"/>
      <c r="S585" s="271"/>
      <c r="T585" s="271"/>
      <c r="U585" s="271"/>
      <c r="V585" s="271"/>
      <c r="W585" s="271"/>
      <c r="X585" s="271"/>
      <c r="Y585" s="271"/>
      <c r="Z585" s="271"/>
      <c r="AA585" s="271"/>
      <c r="AB585" s="271"/>
      <c r="AC585" s="271"/>
      <c r="AD585" s="271"/>
      <c r="AE585" s="271"/>
      <c r="AF585" s="271"/>
      <c r="AG585" s="271"/>
      <c r="AH585" s="271"/>
      <c r="AI585" s="271"/>
      <c r="AJ585" s="271"/>
      <c r="AK585" s="271"/>
      <c r="AL585" s="271"/>
      <c r="AM585" s="271"/>
      <c r="AN585" s="271"/>
      <c r="AO585" s="271"/>
      <c r="AP585" s="271"/>
    </row>
    <row r="586" ht="12.75" customHeight="1">
      <c r="A586" s="270"/>
      <c r="B586" s="270"/>
      <c r="C586" s="270"/>
      <c r="D586" s="270"/>
      <c r="E586" s="270"/>
      <c r="F586" s="271"/>
      <c r="G586" s="271"/>
      <c r="H586" s="271"/>
      <c r="I586" s="271"/>
      <c r="J586" s="271"/>
      <c r="K586" s="271"/>
      <c r="L586" s="271"/>
      <c r="M586" s="271"/>
      <c r="N586" s="271"/>
      <c r="O586" s="271"/>
      <c r="P586" s="271"/>
      <c r="Q586" s="271"/>
      <c r="R586" s="271"/>
      <c r="S586" s="271"/>
      <c r="T586" s="271"/>
      <c r="U586" s="271"/>
      <c r="V586" s="271"/>
      <c r="W586" s="271"/>
      <c r="X586" s="271"/>
      <c r="Y586" s="271"/>
      <c r="Z586" s="271"/>
      <c r="AA586" s="271"/>
      <c r="AB586" s="271"/>
      <c r="AC586" s="271"/>
      <c r="AD586" s="271"/>
      <c r="AE586" s="271"/>
      <c r="AF586" s="271"/>
      <c r="AG586" s="271"/>
      <c r="AH586" s="271"/>
      <c r="AI586" s="271"/>
      <c r="AJ586" s="271"/>
      <c r="AK586" s="271"/>
      <c r="AL586" s="271"/>
      <c r="AM586" s="271"/>
      <c r="AN586" s="271"/>
      <c r="AO586" s="271"/>
      <c r="AP586" s="271"/>
    </row>
    <row r="587" ht="12.75" customHeight="1">
      <c r="A587" s="270"/>
      <c r="B587" s="270"/>
      <c r="C587" s="270"/>
      <c r="D587" s="270"/>
      <c r="E587" s="270"/>
      <c r="F587" s="271"/>
      <c r="G587" s="271"/>
      <c r="H587" s="271"/>
      <c r="I587" s="271"/>
      <c r="J587" s="271"/>
      <c r="K587" s="271"/>
      <c r="L587" s="271"/>
      <c r="M587" s="271"/>
      <c r="N587" s="271"/>
      <c r="O587" s="271"/>
      <c r="P587" s="271"/>
      <c r="Q587" s="271"/>
      <c r="R587" s="271"/>
      <c r="S587" s="271"/>
      <c r="T587" s="271"/>
      <c r="U587" s="271"/>
      <c r="V587" s="271"/>
      <c r="W587" s="271"/>
      <c r="X587" s="271"/>
      <c r="Y587" s="271"/>
      <c r="Z587" s="271"/>
      <c r="AA587" s="271"/>
      <c r="AB587" s="271"/>
      <c r="AC587" s="271"/>
      <c r="AD587" s="271"/>
      <c r="AE587" s="271"/>
      <c r="AF587" s="271"/>
      <c r="AG587" s="271"/>
      <c r="AH587" s="271"/>
      <c r="AI587" s="271"/>
      <c r="AJ587" s="271"/>
      <c r="AK587" s="271"/>
      <c r="AL587" s="271"/>
      <c r="AM587" s="271"/>
      <c r="AN587" s="271"/>
      <c r="AO587" s="271"/>
      <c r="AP587" s="271"/>
    </row>
    <row r="588" ht="12.75" customHeight="1">
      <c r="A588" s="270"/>
      <c r="B588" s="270"/>
      <c r="C588" s="270"/>
      <c r="D588" s="270"/>
      <c r="E588" s="270"/>
      <c r="F588" s="271"/>
      <c r="G588" s="271"/>
      <c r="H588" s="271"/>
      <c r="I588" s="271"/>
      <c r="J588" s="271"/>
      <c r="K588" s="271"/>
      <c r="L588" s="271"/>
      <c r="M588" s="271"/>
      <c r="N588" s="271"/>
      <c r="O588" s="271"/>
      <c r="P588" s="271"/>
      <c r="Q588" s="271"/>
      <c r="R588" s="271"/>
      <c r="S588" s="271"/>
      <c r="T588" s="271"/>
      <c r="U588" s="271"/>
      <c r="V588" s="271"/>
      <c r="W588" s="271"/>
      <c r="X588" s="271"/>
      <c r="Y588" s="271"/>
      <c r="Z588" s="271"/>
      <c r="AA588" s="271"/>
      <c r="AB588" s="271"/>
      <c r="AC588" s="271"/>
      <c r="AD588" s="271"/>
      <c r="AE588" s="271"/>
      <c r="AF588" s="271"/>
      <c r="AG588" s="271"/>
      <c r="AH588" s="271"/>
      <c r="AI588" s="271"/>
      <c r="AJ588" s="271"/>
      <c r="AK588" s="271"/>
      <c r="AL588" s="271"/>
      <c r="AM588" s="271"/>
      <c r="AN588" s="271"/>
      <c r="AO588" s="271"/>
      <c r="AP588" s="271"/>
    </row>
    <row r="589" ht="12.75" customHeight="1">
      <c r="A589" s="270"/>
      <c r="B589" s="270"/>
      <c r="C589" s="270"/>
      <c r="D589" s="270"/>
      <c r="E589" s="270"/>
      <c r="F589" s="271"/>
      <c r="G589" s="271"/>
      <c r="H589" s="271"/>
      <c r="I589" s="271"/>
      <c r="J589" s="271"/>
      <c r="K589" s="27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c r="AI589" s="271"/>
      <c r="AJ589" s="271"/>
      <c r="AK589" s="271"/>
      <c r="AL589" s="271"/>
      <c r="AM589" s="271"/>
      <c r="AN589" s="271"/>
      <c r="AO589" s="271"/>
      <c r="AP589" s="271"/>
    </row>
    <row r="590" ht="12.75" customHeight="1">
      <c r="A590" s="270"/>
      <c r="B590" s="270"/>
      <c r="C590" s="270"/>
      <c r="D590" s="270"/>
      <c r="E590" s="270"/>
      <c r="F590" s="271"/>
      <c r="G590" s="271"/>
      <c r="H590" s="271"/>
      <c r="I590" s="271"/>
      <c r="J590" s="271"/>
      <c r="K590" s="27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c r="AI590" s="271"/>
      <c r="AJ590" s="271"/>
      <c r="AK590" s="271"/>
      <c r="AL590" s="271"/>
      <c r="AM590" s="271"/>
      <c r="AN590" s="271"/>
      <c r="AO590" s="271"/>
      <c r="AP590" s="271"/>
    </row>
    <row r="591" ht="12.75" customHeight="1">
      <c r="A591" s="270"/>
      <c r="B591" s="270"/>
      <c r="C591" s="270"/>
      <c r="D591" s="270"/>
      <c r="E591" s="270"/>
      <c r="F591" s="271"/>
      <c r="G591" s="271"/>
      <c r="H591" s="271"/>
      <c r="I591" s="271"/>
      <c r="J591" s="271"/>
      <c r="K591" s="271"/>
      <c r="L591" s="271"/>
      <c r="M591" s="271"/>
      <c r="N591" s="271"/>
      <c r="O591" s="271"/>
      <c r="P591" s="271"/>
      <c r="Q591" s="271"/>
      <c r="R591" s="271"/>
      <c r="S591" s="271"/>
      <c r="T591" s="271"/>
      <c r="U591" s="271"/>
      <c r="V591" s="271"/>
      <c r="W591" s="271"/>
      <c r="X591" s="271"/>
      <c r="Y591" s="271"/>
      <c r="Z591" s="271"/>
      <c r="AA591" s="271"/>
      <c r="AB591" s="271"/>
      <c r="AC591" s="271"/>
      <c r="AD591" s="271"/>
      <c r="AE591" s="271"/>
      <c r="AF591" s="271"/>
      <c r="AG591" s="271"/>
      <c r="AH591" s="271"/>
      <c r="AI591" s="271"/>
      <c r="AJ591" s="271"/>
      <c r="AK591" s="271"/>
      <c r="AL591" s="271"/>
      <c r="AM591" s="271"/>
      <c r="AN591" s="271"/>
      <c r="AO591" s="271"/>
      <c r="AP591" s="271"/>
    </row>
    <row r="592" ht="12.75" customHeight="1">
      <c r="A592" s="270"/>
      <c r="B592" s="270"/>
      <c r="C592" s="270"/>
      <c r="D592" s="270"/>
      <c r="E592" s="270"/>
      <c r="F592" s="271"/>
      <c r="G592" s="271"/>
      <c r="H592" s="271"/>
      <c r="I592" s="271"/>
      <c r="J592" s="271"/>
      <c r="K592" s="271"/>
      <c r="L592" s="271"/>
      <c r="M592" s="271"/>
      <c r="N592" s="271"/>
      <c r="O592" s="271"/>
      <c r="P592" s="271"/>
      <c r="Q592" s="271"/>
      <c r="R592" s="271"/>
      <c r="S592" s="271"/>
      <c r="T592" s="271"/>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row>
    <row r="593" ht="12.75" customHeight="1">
      <c r="A593" s="270"/>
      <c r="B593" s="270"/>
      <c r="C593" s="270"/>
      <c r="D593" s="270"/>
      <c r="E593" s="270"/>
      <c r="F593" s="271"/>
      <c r="G593" s="271"/>
      <c r="H593" s="271"/>
      <c r="I593" s="271"/>
      <c r="J593" s="271"/>
      <c r="K593" s="271"/>
      <c r="L593" s="271"/>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c r="AI593" s="271"/>
      <c r="AJ593" s="271"/>
      <c r="AK593" s="271"/>
      <c r="AL593" s="271"/>
      <c r="AM593" s="271"/>
      <c r="AN593" s="271"/>
      <c r="AO593" s="271"/>
      <c r="AP593" s="271"/>
    </row>
    <row r="594" ht="12.75" customHeight="1">
      <c r="A594" s="270"/>
      <c r="B594" s="270"/>
      <c r="C594" s="270"/>
      <c r="D594" s="270"/>
      <c r="E594" s="270"/>
      <c r="F594" s="271"/>
      <c r="G594" s="271"/>
      <c r="H594" s="271"/>
      <c r="I594" s="271"/>
      <c r="J594" s="271"/>
      <c r="K594" s="271"/>
      <c r="L594" s="271"/>
      <c r="M594" s="271"/>
      <c r="N594" s="271"/>
      <c r="O594" s="271"/>
      <c r="P594" s="271"/>
      <c r="Q594" s="271"/>
      <c r="R594" s="271"/>
      <c r="S594" s="271"/>
      <c r="T594" s="271"/>
      <c r="U594" s="271"/>
      <c r="V594" s="271"/>
      <c r="W594" s="271"/>
      <c r="X594" s="271"/>
      <c r="Y594" s="271"/>
      <c r="Z594" s="271"/>
      <c r="AA594" s="271"/>
      <c r="AB594" s="271"/>
      <c r="AC594" s="271"/>
      <c r="AD594" s="271"/>
      <c r="AE594" s="271"/>
      <c r="AF594" s="271"/>
      <c r="AG594" s="271"/>
      <c r="AH594" s="271"/>
      <c r="AI594" s="271"/>
      <c r="AJ594" s="271"/>
      <c r="AK594" s="271"/>
      <c r="AL594" s="271"/>
      <c r="AM594" s="271"/>
      <c r="AN594" s="271"/>
      <c r="AO594" s="271"/>
      <c r="AP594" s="271"/>
    </row>
    <row r="595" ht="12.75" customHeight="1">
      <c r="A595" s="270"/>
      <c r="B595" s="270"/>
      <c r="C595" s="270"/>
      <c r="D595" s="270"/>
      <c r="E595" s="270"/>
      <c r="F595" s="271"/>
      <c r="G595" s="271"/>
      <c r="H595" s="271"/>
      <c r="I595" s="271"/>
      <c r="J595" s="271"/>
      <c r="K595" s="271"/>
      <c r="L595" s="271"/>
      <c r="M595" s="271"/>
      <c r="N595" s="271"/>
      <c r="O595" s="271"/>
      <c r="P595" s="271"/>
      <c r="Q595" s="271"/>
      <c r="R595" s="271"/>
      <c r="S595" s="271"/>
      <c r="T595" s="271"/>
      <c r="U595" s="271"/>
      <c r="V595" s="271"/>
      <c r="W595" s="271"/>
      <c r="X595" s="271"/>
      <c r="Y595" s="271"/>
      <c r="Z595" s="271"/>
      <c r="AA595" s="271"/>
      <c r="AB595" s="271"/>
      <c r="AC595" s="271"/>
      <c r="AD595" s="271"/>
      <c r="AE595" s="271"/>
      <c r="AF595" s="271"/>
      <c r="AG595" s="271"/>
      <c r="AH595" s="271"/>
      <c r="AI595" s="271"/>
      <c r="AJ595" s="271"/>
      <c r="AK595" s="271"/>
      <c r="AL595" s="271"/>
      <c r="AM595" s="271"/>
      <c r="AN595" s="271"/>
      <c r="AO595" s="271"/>
      <c r="AP595" s="271"/>
    </row>
    <row r="596" ht="12.75" customHeight="1">
      <c r="A596" s="270"/>
      <c r="B596" s="270"/>
      <c r="C596" s="270"/>
      <c r="D596" s="270"/>
      <c r="E596" s="270"/>
      <c r="F596" s="271"/>
      <c r="G596" s="271"/>
      <c r="H596" s="271"/>
      <c r="I596" s="271"/>
      <c r="J596" s="271"/>
      <c r="K596" s="271"/>
      <c r="L596" s="271"/>
      <c r="M596" s="271"/>
      <c r="N596" s="271"/>
      <c r="O596" s="271"/>
      <c r="P596" s="271"/>
      <c r="Q596" s="271"/>
      <c r="R596" s="271"/>
      <c r="S596" s="271"/>
      <c r="T596" s="271"/>
      <c r="U596" s="271"/>
      <c r="V596" s="271"/>
      <c r="W596" s="271"/>
      <c r="X596" s="271"/>
      <c r="Y596" s="271"/>
      <c r="Z596" s="271"/>
      <c r="AA596" s="271"/>
      <c r="AB596" s="271"/>
      <c r="AC596" s="271"/>
      <c r="AD596" s="271"/>
      <c r="AE596" s="271"/>
      <c r="AF596" s="271"/>
      <c r="AG596" s="271"/>
      <c r="AH596" s="271"/>
      <c r="AI596" s="271"/>
      <c r="AJ596" s="271"/>
      <c r="AK596" s="271"/>
      <c r="AL596" s="271"/>
      <c r="AM596" s="271"/>
      <c r="AN596" s="271"/>
      <c r="AO596" s="271"/>
      <c r="AP596" s="271"/>
    </row>
    <row r="597" ht="12.75" customHeight="1">
      <c r="A597" s="270"/>
      <c r="B597" s="270"/>
      <c r="C597" s="270"/>
      <c r="D597" s="270"/>
      <c r="E597" s="270"/>
      <c r="F597" s="271"/>
      <c r="G597" s="271"/>
      <c r="H597" s="271"/>
      <c r="I597" s="271"/>
      <c r="J597" s="271"/>
      <c r="K597" s="271"/>
      <c r="L597" s="271"/>
      <c r="M597" s="271"/>
      <c r="N597" s="271"/>
      <c r="O597" s="271"/>
      <c r="P597" s="271"/>
      <c r="Q597" s="271"/>
      <c r="R597" s="271"/>
      <c r="S597" s="271"/>
      <c r="T597" s="271"/>
      <c r="U597" s="271"/>
      <c r="V597" s="271"/>
      <c r="W597" s="271"/>
      <c r="X597" s="271"/>
      <c r="Y597" s="271"/>
      <c r="Z597" s="271"/>
      <c r="AA597" s="271"/>
      <c r="AB597" s="271"/>
      <c r="AC597" s="271"/>
      <c r="AD597" s="271"/>
      <c r="AE597" s="271"/>
      <c r="AF597" s="271"/>
      <c r="AG597" s="271"/>
      <c r="AH597" s="271"/>
      <c r="AI597" s="271"/>
      <c r="AJ597" s="271"/>
      <c r="AK597" s="271"/>
      <c r="AL597" s="271"/>
      <c r="AM597" s="271"/>
      <c r="AN597" s="271"/>
      <c r="AO597" s="271"/>
      <c r="AP597" s="271"/>
    </row>
    <row r="598" ht="12.75" customHeight="1">
      <c r="A598" s="270"/>
      <c r="B598" s="270"/>
      <c r="C598" s="270"/>
      <c r="D598" s="270"/>
      <c r="E598" s="270"/>
      <c r="F598" s="271"/>
      <c r="G598" s="271"/>
      <c r="H598" s="271"/>
      <c r="I598" s="271"/>
      <c r="J598" s="271"/>
      <c r="K598" s="271"/>
      <c r="L598" s="271"/>
      <c r="M598" s="271"/>
      <c r="N598" s="271"/>
      <c r="O598" s="271"/>
      <c r="P598" s="271"/>
      <c r="Q598" s="271"/>
      <c r="R598" s="271"/>
      <c r="S598" s="271"/>
      <c r="T598" s="271"/>
      <c r="U598" s="271"/>
      <c r="V598" s="271"/>
      <c r="W598" s="271"/>
      <c r="X598" s="271"/>
      <c r="Y598" s="271"/>
      <c r="Z598" s="271"/>
      <c r="AA598" s="271"/>
      <c r="AB598" s="271"/>
      <c r="AC598" s="271"/>
      <c r="AD598" s="271"/>
      <c r="AE598" s="271"/>
      <c r="AF598" s="271"/>
      <c r="AG598" s="271"/>
      <c r="AH598" s="271"/>
      <c r="AI598" s="271"/>
      <c r="AJ598" s="271"/>
      <c r="AK598" s="271"/>
      <c r="AL598" s="271"/>
      <c r="AM598" s="271"/>
      <c r="AN598" s="271"/>
      <c r="AO598" s="271"/>
      <c r="AP598" s="271"/>
    </row>
    <row r="599" ht="12.75" customHeight="1">
      <c r="A599" s="270"/>
      <c r="B599" s="270"/>
      <c r="C599" s="270"/>
      <c r="D599" s="270"/>
      <c r="E599" s="270"/>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1"/>
      <c r="AL599" s="271"/>
      <c r="AM599" s="271"/>
      <c r="AN599" s="271"/>
      <c r="AO599" s="271"/>
      <c r="AP599" s="271"/>
    </row>
    <row r="600" ht="12.75" customHeight="1">
      <c r="A600" s="270"/>
      <c r="B600" s="270"/>
      <c r="C600" s="270"/>
      <c r="D600" s="270"/>
      <c r="E600" s="270"/>
      <c r="F600" s="271"/>
      <c r="G600" s="271"/>
      <c r="H600" s="271"/>
      <c r="I600" s="271"/>
      <c r="J600" s="271"/>
      <c r="K600" s="271"/>
      <c r="L600" s="271"/>
      <c r="M600" s="271"/>
      <c r="N600" s="271"/>
      <c r="O600" s="271"/>
      <c r="P600" s="271"/>
      <c r="Q600" s="271"/>
      <c r="R600" s="271"/>
      <c r="S600" s="271"/>
      <c r="T600" s="271"/>
      <c r="U600" s="271"/>
      <c r="V600" s="271"/>
      <c r="W600" s="271"/>
      <c r="X600" s="271"/>
      <c r="Y600" s="271"/>
      <c r="Z600" s="271"/>
      <c r="AA600" s="271"/>
      <c r="AB600" s="271"/>
      <c r="AC600" s="271"/>
      <c r="AD600" s="271"/>
      <c r="AE600" s="271"/>
      <c r="AF600" s="271"/>
      <c r="AG600" s="271"/>
      <c r="AH600" s="271"/>
      <c r="AI600" s="271"/>
      <c r="AJ600" s="271"/>
      <c r="AK600" s="271"/>
      <c r="AL600" s="271"/>
      <c r="AM600" s="271"/>
      <c r="AN600" s="271"/>
      <c r="AO600" s="271"/>
      <c r="AP600" s="271"/>
    </row>
    <row r="601" ht="12.75" customHeight="1">
      <c r="A601" s="270"/>
      <c r="B601" s="270"/>
      <c r="C601" s="270"/>
      <c r="D601" s="270"/>
      <c r="E601" s="270"/>
      <c r="F601" s="271"/>
      <c r="G601" s="271"/>
      <c r="H601" s="271"/>
      <c r="I601" s="271"/>
      <c r="J601" s="271"/>
      <c r="K601" s="271"/>
      <c r="L601" s="271"/>
      <c r="M601" s="271"/>
      <c r="N601" s="271"/>
      <c r="O601" s="271"/>
      <c r="P601" s="271"/>
      <c r="Q601" s="271"/>
      <c r="R601" s="271"/>
      <c r="S601" s="271"/>
      <c r="T601" s="271"/>
      <c r="U601" s="271"/>
      <c r="V601" s="271"/>
      <c r="W601" s="271"/>
      <c r="X601" s="271"/>
      <c r="Y601" s="271"/>
      <c r="Z601" s="271"/>
      <c r="AA601" s="271"/>
      <c r="AB601" s="271"/>
      <c r="AC601" s="271"/>
      <c r="AD601" s="271"/>
      <c r="AE601" s="271"/>
      <c r="AF601" s="271"/>
      <c r="AG601" s="271"/>
      <c r="AH601" s="271"/>
      <c r="AI601" s="271"/>
      <c r="AJ601" s="271"/>
      <c r="AK601" s="271"/>
      <c r="AL601" s="271"/>
      <c r="AM601" s="271"/>
      <c r="AN601" s="271"/>
      <c r="AO601" s="271"/>
      <c r="AP601" s="271"/>
    </row>
    <row r="602" ht="12.75" customHeight="1">
      <c r="A602" s="270"/>
      <c r="B602" s="270"/>
      <c r="C602" s="270"/>
      <c r="D602" s="270"/>
      <c r="E602" s="270"/>
      <c r="F602" s="271"/>
      <c r="G602" s="271"/>
      <c r="H602" s="271"/>
      <c r="I602" s="271"/>
      <c r="J602" s="271"/>
      <c r="K602" s="27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c r="AI602" s="271"/>
      <c r="AJ602" s="271"/>
      <c r="AK602" s="271"/>
      <c r="AL602" s="271"/>
      <c r="AM602" s="271"/>
      <c r="AN602" s="271"/>
      <c r="AO602" s="271"/>
      <c r="AP602" s="271"/>
    </row>
    <row r="603" ht="12.75" customHeight="1">
      <c r="A603" s="270"/>
      <c r="B603" s="270"/>
      <c r="C603" s="270"/>
      <c r="D603" s="270"/>
      <c r="E603" s="270"/>
      <c r="F603" s="271"/>
      <c r="G603" s="271"/>
      <c r="H603" s="271"/>
      <c r="I603" s="271"/>
      <c r="J603" s="271"/>
      <c r="K603" s="27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row>
    <row r="604" ht="12.75" customHeight="1">
      <c r="A604" s="270"/>
      <c r="B604" s="270"/>
      <c r="C604" s="270"/>
      <c r="D604" s="270"/>
      <c r="E604" s="270"/>
      <c r="F604" s="271"/>
      <c r="G604" s="271"/>
      <c r="H604" s="271"/>
      <c r="I604" s="271"/>
      <c r="J604" s="271"/>
      <c r="K604" s="271"/>
      <c r="L604" s="271"/>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c r="AO604" s="271"/>
      <c r="AP604" s="271"/>
    </row>
    <row r="605" ht="12.75" customHeight="1">
      <c r="A605" s="270"/>
      <c r="B605" s="270"/>
      <c r="C605" s="270"/>
      <c r="D605" s="270"/>
      <c r="E605" s="270"/>
      <c r="F605" s="271"/>
      <c r="G605" s="271"/>
      <c r="H605" s="271"/>
      <c r="I605" s="271"/>
      <c r="J605" s="271"/>
      <c r="K605" s="271"/>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1"/>
      <c r="AM605" s="271"/>
      <c r="AN605" s="271"/>
      <c r="AO605" s="271"/>
      <c r="AP605" s="271"/>
    </row>
    <row r="606" ht="12.75" customHeight="1">
      <c r="A606" s="270"/>
      <c r="B606" s="270"/>
      <c r="C606" s="270"/>
      <c r="D606" s="270"/>
      <c r="E606" s="270"/>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1"/>
      <c r="AC606" s="271"/>
      <c r="AD606" s="271"/>
      <c r="AE606" s="271"/>
      <c r="AF606" s="271"/>
      <c r="AG606" s="271"/>
      <c r="AH606" s="271"/>
      <c r="AI606" s="271"/>
      <c r="AJ606" s="271"/>
      <c r="AK606" s="271"/>
      <c r="AL606" s="271"/>
      <c r="AM606" s="271"/>
      <c r="AN606" s="271"/>
      <c r="AO606" s="271"/>
      <c r="AP606" s="271"/>
    </row>
    <row r="607" ht="12.75" customHeight="1">
      <c r="A607" s="270"/>
      <c r="B607" s="270"/>
      <c r="C607" s="270"/>
      <c r="D607" s="270"/>
      <c r="E607" s="270"/>
      <c r="F607" s="271"/>
      <c r="G607" s="271"/>
      <c r="H607" s="271"/>
      <c r="I607" s="271"/>
      <c r="J607" s="271"/>
      <c r="K607" s="27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c r="AI607" s="271"/>
      <c r="AJ607" s="271"/>
      <c r="AK607" s="271"/>
      <c r="AL607" s="271"/>
      <c r="AM607" s="271"/>
      <c r="AN607" s="271"/>
      <c r="AO607" s="271"/>
      <c r="AP607" s="271"/>
    </row>
    <row r="608" ht="12.75" customHeight="1">
      <c r="A608" s="270"/>
      <c r="B608" s="270"/>
      <c r="C608" s="270"/>
      <c r="D608" s="270"/>
      <c r="E608" s="270"/>
      <c r="F608" s="271"/>
      <c r="G608" s="271"/>
      <c r="H608" s="271"/>
      <c r="I608" s="271"/>
      <c r="J608" s="271"/>
      <c r="K608" s="27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c r="AI608" s="271"/>
      <c r="AJ608" s="271"/>
      <c r="AK608" s="271"/>
      <c r="AL608" s="271"/>
      <c r="AM608" s="271"/>
      <c r="AN608" s="271"/>
      <c r="AO608" s="271"/>
      <c r="AP608" s="271"/>
    </row>
    <row r="609" ht="12.75" customHeight="1">
      <c r="A609" s="270"/>
      <c r="B609" s="270"/>
      <c r="C609" s="270"/>
      <c r="D609" s="270"/>
      <c r="E609" s="270"/>
      <c r="F609" s="271"/>
      <c r="G609" s="271"/>
      <c r="H609" s="271"/>
      <c r="I609" s="271"/>
      <c r="J609" s="271"/>
      <c r="K609" s="271"/>
      <c r="L609" s="271"/>
      <c r="M609" s="271"/>
      <c r="N609" s="271"/>
      <c r="O609" s="271"/>
      <c r="P609" s="271"/>
      <c r="Q609" s="271"/>
      <c r="R609" s="271"/>
      <c r="S609" s="271"/>
      <c r="T609" s="271"/>
      <c r="U609" s="271"/>
      <c r="V609" s="271"/>
      <c r="W609" s="271"/>
      <c r="X609" s="271"/>
      <c r="Y609" s="271"/>
      <c r="Z609" s="271"/>
      <c r="AA609" s="271"/>
      <c r="AB609" s="271"/>
      <c r="AC609" s="271"/>
      <c r="AD609" s="271"/>
      <c r="AE609" s="271"/>
      <c r="AF609" s="271"/>
      <c r="AG609" s="271"/>
      <c r="AH609" s="271"/>
      <c r="AI609" s="271"/>
      <c r="AJ609" s="271"/>
      <c r="AK609" s="271"/>
      <c r="AL609" s="271"/>
      <c r="AM609" s="271"/>
      <c r="AN609" s="271"/>
      <c r="AO609" s="271"/>
      <c r="AP609" s="271"/>
    </row>
    <row r="610" ht="12.75" customHeight="1">
      <c r="A610" s="270"/>
      <c r="B610" s="270"/>
      <c r="C610" s="270"/>
      <c r="D610" s="270"/>
      <c r="E610" s="270"/>
      <c r="F610" s="271"/>
      <c r="G610" s="271"/>
      <c r="H610" s="271"/>
      <c r="I610" s="271"/>
      <c r="J610" s="271"/>
      <c r="K610" s="271"/>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c r="AI610" s="271"/>
      <c r="AJ610" s="271"/>
      <c r="AK610" s="271"/>
      <c r="AL610" s="271"/>
      <c r="AM610" s="271"/>
      <c r="AN610" s="271"/>
      <c r="AO610" s="271"/>
      <c r="AP610" s="271"/>
    </row>
    <row r="611" ht="12.75" customHeight="1">
      <c r="A611" s="270"/>
      <c r="B611" s="270"/>
      <c r="C611" s="270"/>
      <c r="D611" s="270"/>
      <c r="E611" s="270"/>
      <c r="F611" s="271"/>
      <c r="G611" s="271"/>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c r="AI611" s="271"/>
      <c r="AJ611" s="271"/>
      <c r="AK611" s="271"/>
      <c r="AL611" s="271"/>
      <c r="AM611" s="271"/>
      <c r="AN611" s="271"/>
      <c r="AO611" s="271"/>
      <c r="AP611" s="271"/>
    </row>
    <row r="612" ht="12.75" customHeight="1">
      <c r="A612" s="270"/>
      <c r="B612" s="270"/>
      <c r="C612" s="270"/>
      <c r="D612" s="270"/>
      <c r="E612" s="270"/>
      <c r="F612" s="271"/>
      <c r="G612" s="271"/>
      <c r="H612" s="271"/>
      <c r="I612" s="271"/>
      <c r="J612" s="271"/>
      <c r="K612" s="271"/>
      <c r="L612" s="271"/>
      <c r="M612" s="271"/>
      <c r="N612" s="271"/>
      <c r="O612" s="271"/>
      <c r="P612" s="271"/>
      <c r="Q612" s="271"/>
      <c r="R612" s="271"/>
      <c r="S612" s="271"/>
      <c r="T612" s="271"/>
      <c r="U612" s="271"/>
      <c r="V612" s="271"/>
      <c r="W612" s="271"/>
      <c r="X612" s="271"/>
      <c r="Y612" s="271"/>
      <c r="Z612" s="271"/>
      <c r="AA612" s="271"/>
      <c r="AB612" s="271"/>
      <c r="AC612" s="271"/>
      <c r="AD612" s="271"/>
      <c r="AE612" s="271"/>
      <c r="AF612" s="271"/>
      <c r="AG612" s="271"/>
      <c r="AH612" s="271"/>
      <c r="AI612" s="271"/>
      <c r="AJ612" s="271"/>
      <c r="AK612" s="271"/>
      <c r="AL612" s="271"/>
      <c r="AM612" s="271"/>
      <c r="AN612" s="271"/>
      <c r="AO612" s="271"/>
      <c r="AP612" s="271"/>
    </row>
    <row r="613" ht="12.75" customHeight="1">
      <c r="A613" s="270"/>
      <c r="B613" s="270"/>
      <c r="C613" s="270"/>
      <c r="D613" s="270"/>
      <c r="E613" s="270"/>
      <c r="F613" s="271"/>
      <c r="G613" s="271"/>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1"/>
      <c r="AK613" s="271"/>
      <c r="AL613" s="271"/>
      <c r="AM613" s="271"/>
      <c r="AN613" s="271"/>
      <c r="AO613" s="271"/>
      <c r="AP613" s="271"/>
    </row>
    <row r="614" ht="12.75" customHeight="1">
      <c r="A614" s="270"/>
      <c r="B614" s="270"/>
      <c r="C614" s="270"/>
      <c r="D614" s="270"/>
      <c r="E614" s="270"/>
      <c r="F614" s="271"/>
      <c r="G614" s="271"/>
      <c r="H614" s="271"/>
      <c r="I614" s="271"/>
      <c r="J614" s="271"/>
      <c r="K614" s="27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c r="AI614" s="271"/>
      <c r="AJ614" s="271"/>
      <c r="AK614" s="271"/>
      <c r="AL614" s="271"/>
      <c r="AM614" s="271"/>
      <c r="AN614" s="271"/>
      <c r="AO614" s="271"/>
      <c r="AP614" s="271"/>
    </row>
    <row r="615" ht="12.75" customHeight="1">
      <c r="A615" s="270"/>
      <c r="B615" s="270"/>
      <c r="C615" s="270"/>
      <c r="D615" s="270"/>
      <c r="E615" s="270"/>
      <c r="F615" s="271"/>
      <c r="G615" s="271"/>
      <c r="H615" s="271"/>
      <c r="I615" s="271"/>
      <c r="J615" s="271"/>
      <c r="K615" s="271"/>
      <c r="L615" s="271"/>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c r="AI615" s="271"/>
      <c r="AJ615" s="271"/>
      <c r="AK615" s="271"/>
      <c r="AL615" s="271"/>
      <c r="AM615" s="271"/>
      <c r="AN615" s="271"/>
      <c r="AO615" s="271"/>
      <c r="AP615" s="271"/>
    </row>
    <row r="616" ht="12.75" customHeight="1">
      <c r="A616" s="270"/>
      <c r="B616" s="270"/>
      <c r="C616" s="270"/>
      <c r="D616" s="270"/>
      <c r="E616" s="270"/>
      <c r="F616" s="271"/>
      <c r="G616" s="271"/>
      <c r="H616" s="271"/>
      <c r="I616" s="271"/>
      <c r="J616" s="271"/>
      <c r="K616" s="271"/>
      <c r="L616" s="271"/>
      <c r="M616" s="271"/>
      <c r="N616" s="271"/>
      <c r="O616" s="271"/>
      <c r="P616" s="271"/>
      <c r="Q616" s="271"/>
      <c r="R616" s="271"/>
      <c r="S616" s="271"/>
      <c r="T616" s="271"/>
      <c r="U616" s="271"/>
      <c r="V616" s="271"/>
      <c r="W616" s="271"/>
      <c r="X616" s="271"/>
      <c r="Y616" s="271"/>
      <c r="Z616" s="271"/>
      <c r="AA616" s="271"/>
      <c r="AB616" s="271"/>
      <c r="AC616" s="271"/>
      <c r="AD616" s="271"/>
      <c r="AE616" s="271"/>
      <c r="AF616" s="271"/>
      <c r="AG616" s="271"/>
      <c r="AH616" s="271"/>
      <c r="AI616" s="271"/>
      <c r="AJ616" s="271"/>
      <c r="AK616" s="271"/>
      <c r="AL616" s="271"/>
      <c r="AM616" s="271"/>
      <c r="AN616" s="271"/>
      <c r="AO616" s="271"/>
      <c r="AP616" s="271"/>
    </row>
    <row r="617" ht="12.75" customHeight="1">
      <c r="A617" s="270"/>
      <c r="B617" s="270"/>
      <c r="C617" s="270"/>
      <c r="D617" s="270"/>
      <c r="E617" s="270"/>
      <c r="F617" s="271"/>
      <c r="G617" s="271"/>
      <c r="H617" s="271"/>
      <c r="I617" s="271"/>
      <c r="J617" s="271"/>
      <c r="K617" s="271"/>
      <c r="L617" s="271"/>
      <c r="M617" s="271"/>
      <c r="N617" s="271"/>
      <c r="O617" s="271"/>
      <c r="P617" s="271"/>
      <c r="Q617" s="271"/>
      <c r="R617" s="271"/>
      <c r="S617" s="271"/>
      <c r="T617" s="271"/>
      <c r="U617" s="271"/>
      <c r="V617" s="271"/>
      <c r="W617" s="271"/>
      <c r="X617" s="271"/>
      <c r="Y617" s="271"/>
      <c r="Z617" s="271"/>
      <c r="AA617" s="271"/>
      <c r="AB617" s="271"/>
      <c r="AC617" s="271"/>
      <c r="AD617" s="271"/>
      <c r="AE617" s="271"/>
      <c r="AF617" s="271"/>
      <c r="AG617" s="271"/>
      <c r="AH617" s="271"/>
      <c r="AI617" s="271"/>
      <c r="AJ617" s="271"/>
      <c r="AK617" s="271"/>
      <c r="AL617" s="271"/>
      <c r="AM617" s="271"/>
      <c r="AN617" s="271"/>
      <c r="AO617" s="271"/>
      <c r="AP617" s="271"/>
    </row>
    <row r="618" ht="12.75" customHeight="1">
      <c r="A618" s="270"/>
      <c r="B618" s="270"/>
      <c r="C618" s="270"/>
      <c r="D618" s="270"/>
      <c r="E618" s="270"/>
      <c r="F618" s="271"/>
      <c r="G618" s="271"/>
      <c r="H618" s="271"/>
      <c r="I618" s="271"/>
      <c r="J618" s="271"/>
      <c r="K618" s="271"/>
      <c r="L618" s="271"/>
      <c r="M618" s="271"/>
      <c r="N618" s="271"/>
      <c r="O618" s="271"/>
      <c r="P618" s="271"/>
      <c r="Q618" s="271"/>
      <c r="R618" s="271"/>
      <c r="S618" s="271"/>
      <c r="T618" s="271"/>
      <c r="U618" s="271"/>
      <c r="V618" s="271"/>
      <c r="W618" s="271"/>
      <c r="X618" s="271"/>
      <c r="Y618" s="271"/>
      <c r="Z618" s="271"/>
      <c r="AA618" s="271"/>
      <c r="AB618" s="271"/>
      <c r="AC618" s="271"/>
      <c r="AD618" s="271"/>
      <c r="AE618" s="271"/>
      <c r="AF618" s="271"/>
      <c r="AG618" s="271"/>
      <c r="AH618" s="271"/>
      <c r="AI618" s="271"/>
      <c r="AJ618" s="271"/>
      <c r="AK618" s="271"/>
      <c r="AL618" s="271"/>
      <c r="AM618" s="271"/>
      <c r="AN618" s="271"/>
      <c r="AO618" s="271"/>
      <c r="AP618" s="271"/>
    </row>
    <row r="619" ht="12.75" customHeight="1">
      <c r="A619" s="270"/>
      <c r="B619" s="270"/>
      <c r="C619" s="270"/>
      <c r="D619" s="270"/>
      <c r="E619" s="270"/>
      <c r="F619" s="271"/>
      <c r="G619" s="271"/>
      <c r="H619" s="271"/>
      <c r="I619" s="271"/>
      <c r="J619" s="271"/>
      <c r="K619" s="271"/>
      <c r="L619" s="271"/>
      <c r="M619" s="271"/>
      <c r="N619" s="271"/>
      <c r="O619" s="271"/>
      <c r="P619" s="271"/>
      <c r="Q619" s="271"/>
      <c r="R619" s="271"/>
      <c r="S619" s="271"/>
      <c r="T619" s="271"/>
      <c r="U619" s="271"/>
      <c r="V619" s="271"/>
      <c r="W619" s="271"/>
      <c r="X619" s="271"/>
      <c r="Y619" s="271"/>
      <c r="Z619" s="271"/>
      <c r="AA619" s="271"/>
      <c r="AB619" s="271"/>
      <c r="AC619" s="271"/>
      <c r="AD619" s="271"/>
      <c r="AE619" s="271"/>
      <c r="AF619" s="271"/>
      <c r="AG619" s="271"/>
      <c r="AH619" s="271"/>
      <c r="AI619" s="271"/>
      <c r="AJ619" s="271"/>
      <c r="AK619" s="271"/>
      <c r="AL619" s="271"/>
      <c r="AM619" s="271"/>
      <c r="AN619" s="271"/>
      <c r="AO619" s="271"/>
      <c r="AP619" s="271"/>
    </row>
    <row r="620" ht="12.75" customHeight="1">
      <c r="A620" s="270"/>
      <c r="B620" s="270"/>
      <c r="C620" s="270"/>
      <c r="D620" s="270"/>
      <c r="E620" s="270"/>
      <c r="F620" s="271"/>
      <c r="G620" s="271"/>
      <c r="H620" s="271"/>
      <c r="I620" s="271"/>
      <c r="J620" s="271"/>
      <c r="K620" s="271"/>
      <c r="L620" s="271"/>
      <c r="M620" s="271"/>
      <c r="N620" s="271"/>
      <c r="O620" s="271"/>
      <c r="P620" s="271"/>
      <c r="Q620" s="271"/>
      <c r="R620" s="271"/>
      <c r="S620" s="271"/>
      <c r="T620" s="271"/>
      <c r="U620" s="271"/>
      <c r="V620" s="271"/>
      <c r="W620" s="271"/>
      <c r="X620" s="271"/>
      <c r="Y620" s="271"/>
      <c r="Z620" s="271"/>
      <c r="AA620" s="271"/>
      <c r="AB620" s="271"/>
      <c r="AC620" s="271"/>
      <c r="AD620" s="271"/>
      <c r="AE620" s="271"/>
      <c r="AF620" s="271"/>
      <c r="AG620" s="271"/>
      <c r="AH620" s="271"/>
      <c r="AI620" s="271"/>
      <c r="AJ620" s="271"/>
      <c r="AK620" s="271"/>
      <c r="AL620" s="271"/>
      <c r="AM620" s="271"/>
      <c r="AN620" s="271"/>
      <c r="AO620" s="271"/>
      <c r="AP620" s="271"/>
    </row>
    <row r="621" ht="12.75" customHeight="1">
      <c r="A621" s="270"/>
      <c r="B621" s="270"/>
      <c r="C621" s="270"/>
      <c r="D621" s="270"/>
      <c r="E621" s="270"/>
      <c r="F621" s="271"/>
      <c r="G621" s="271"/>
      <c r="H621" s="271"/>
      <c r="I621" s="271"/>
      <c r="J621" s="271"/>
      <c r="K621" s="271"/>
      <c r="L621" s="271"/>
      <c r="M621" s="271"/>
      <c r="N621" s="271"/>
      <c r="O621" s="271"/>
      <c r="P621" s="271"/>
      <c r="Q621" s="271"/>
      <c r="R621" s="271"/>
      <c r="S621" s="271"/>
      <c r="T621" s="271"/>
      <c r="U621" s="271"/>
      <c r="V621" s="271"/>
      <c r="W621" s="271"/>
      <c r="X621" s="271"/>
      <c r="Y621" s="271"/>
      <c r="Z621" s="271"/>
      <c r="AA621" s="271"/>
      <c r="AB621" s="271"/>
      <c r="AC621" s="271"/>
      <c r="AD621" s="271"/>
      <c r="AE621" s="271"/>
      <c r="AF621" s="271"/>
      <c r="AG621" s="271"/>
      <c r="AH621" s="271"/>
      <c r="AI621" s="271"/>
      <c r="AJ621" s="271"/>
      <c r="AK621" s="271"/>
      <c r="AL621" s="271"/>
      <c r="AM621" s="271"/>
      <c r="AN621" s="271"/>
      <c r="AO621" s="271"/>
      <c r="AP621" s="271"/>
    </row>
    <row r="622" ht="12.75" customHeight="1">
      <c r="A622" s="270"/>
      <c r="B622" s="270"/>
      <c r="C622" s="270"/>
      <c r="D622" s="270"/>
      <c r="E622" s="270"/>
      <c r="F622" s="271"/>
      <c r="G622" s="271"/>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c r="AO622" s="271"/>
      <c r="AP622" s="271"/>
    </row>
    <row r="623" ht="12.75" customHeight="1">
      <c r="A623" s="270"/>
      <c r="B623" s="270"/>
      <c r="C623" s="270"/>
      <c r="D623" s="270"/>
      <c r="E623" s="270"/>
      <c r="F623" s="271"/>
      <c r="G623" s="271"/>
      <c r="H623" s="271"/>
      <c r="I623" s="271"/>
      <c r="J623" s="271"/>
      <c r="K623" s="27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c r="AI623" s="271"/>
      <c r="AJ623" s="271"/>
      <c r="AK623" s="271"/>
      <c r="AL623" s="271"/>
      <c r="AM623" s="271"/>
      <c r="AN623" s="271"/>
      <c r="AO623" s="271"/>
      <c r="AP623" s="271"/>
    </row>
    <row r="624" ht="12.75" customHeight="1">
      <c r="A624" s="270"/>
      <c r="B624" s="270"/>
      <c r="C624" s="270"/>
      <c r="D624" s="270"/>
      <c r="E624" s="270"/>
      <c r="F624" s="271"/>
      <c r="G624" s="271"/>
      <c r="H624" s="271"/>
      <c r="I624" s="271"/>
      <c r="J624" s="271"/>
      <c r="K624" s="27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c r="AI624" s="271"/>
      <c r="AJ624" s="271"/>
      <c r="AK624" s="271"/>
      <c r="AL624" s="271"/>
      <c r="AM624" s="271"/>
      <c r="AN624" s="271"/>
      <c r="AO624" s="271"/>
      <c r="AP624" s="271"/>
    </row>
    <row r="625" ht="12.75" customHeight="1">
      <c r="A625" s="270"/>
      <c r="B625" s="270"/>
      <c r="C625" s="270"/>
      <c r="D625" s="270"/>
      <c r="E625" s="270"/>
      <c r="F625" s="271"/>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c r="AO625" s="271"/>
      <c r="AP625" s="271"/>
    </row>
    <row r="626" ht="12.75" customHeight="1">
      <c r="A626" s="270"/>
      <c r="B626" s="270"/>
      <c r="C626" s="270"/>
      <c r="D626" s="270"/>
      <c r="E626" s="270"/>
      <c r="F626" s="271"/>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row>
    <row r="627" ht="12.75" customHeight="1">
      <c r="A627" s="270"/>
      <c r="B627" s="270"/>
      <c r="C627" s="270"/>
      <c r="D627" s="270"/>
      <c r="E627" s="270"/>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1"/>
      <c r="AL627" s="271"/>
      <c r="AM627" s="271"/>
      <c r="AN627" s="271"/>
      <c r="AO627" s="271"/>
      <c r="AP627" s="271"/>
    </row>
    <row r="628" ht="12.75" customHeight="1">
      <c r="A628" s="270"/>
      <c r="B628" s="270"/>
      <c r="C628" s="270"/>
      <c r="D628" s="270"/>
      <c r="E628" s="270"/>
      <c r="F628" s="271"/>
      <c r="G628" s="271"/>
      <c r="H628" s="271"/>
      <c r="I628" s="271"/>
      <c r="J628" s="271"/>
      <c r="K628" s="271"/>
      <c r="L628" s="271"/>
      <c r="M628" s="271"/>
      <c r="N628" s="271"/>
      <c r="O628" s="271"/>
      <c r="P628" s="271"/>
      <c r="Q628" s="271"/>
      <c r="R628" s="271"/>
      <c r="S628" s="271"/>
      <c r="T628" s="271"/>
      <c r="U628" s="271"/>
      <c r="V628" s="271"/>
      <c r="W628" s="271"/>
      <c r="X628" s="271"/>
      <c r="Y628" s="271"/>
      <c r="Z628" s="271"/>
      <c r="AA628" s="271"/>
      <c r="AB628" s="271"/>
      <c r="AC628" s="271"/>
      <c r="AD628" s="271"/>
      <c r="AE628" s="271"/>
      <c r="AF628" s="271"/>
      <c r="AG628" s="271"/>
      <c r="AH628" s="271"/>
      <c r="AI628" s="271"/>
      <c r="AJ628" s="271"/>
      <c r="AK628" s="271"/>
      <c r="AL628" s="271"/>
      <c r="AM628" s="271"/>
      <c r="AN628" s="271"/>
      <c r="AO628" s="271"/>
      <c r="AP628" s="271"/>
    </row>
    <row r="629" ht="12.75" customHeight="1">
      <c r="A629" s="270"/>
      <c r="B629" s="270"/>
      <c r="C629" s="270"/>
      <c r="D629" s="270"/>
      <c r="E629" s="270"/>
      <c r="F629" s="271"/>
      <c r="G629" s="271"/>
      <c r="H629" s="271"/>
      <c r="I629" s="271"/>
      <c r="J629" s="271"/>
      <c r="K629" s="271"/>
      <c r="L629" s="271"/>
      <c r="M629" s="271"/>
      <c r="N629" s="271"/>
      <c r="O629" s="271"/>
      <c r="P629" s="271"/>
      <c r="Q629" s="271"/>
      <c r="R629" s="271"/>
      <c r="S629" s="271"/>
      <c r="T629" s="271"/>
      <c r="U629" s="271"/>
      <c r="V629" s="271"/>
      <c r="W629" s="271"/>
      <c r="X629" s="271"/>
      <c r="Y629" s="271"/>
      <c r="Z629" s="271"/>
      <c r="AA629" s="271"/>
      <c r="AB629" s="271"/>
      <c r="AC629" s="271"/>
      <c r="AD629" s="271"/>
      <c r="AE629" s="271"/>
      <c r="AF629" s="271"/>
      <c r="AG629" s="271"/>
      <c r="AH629" s="271"/>
      <c r="AI629" s="271"/>
      <c r="AJ629" s="271"/>
      <c r="AK629" s="271"/>
      <c r="AL629" s="271"/>
      <c r="AM629" s="271"/>
      <c r="AN629" s="271"/>
      <c r="AO629" s="271"/>
      <c r="AP629" s="271"/>
    </row>
    <row r="630" ht="12.75" customHeight="1">
      <c r="A630" s="270"/>
      <c r="B630" s="270"/>
      <c r="C630" s="270"/>
      <c r="D630" s="270"/>
      <c r="E630" s="270"/>
      <c r="F630" s="271"/>
      <c r="G630" s="271"/>
      <c r="H630" s="271"/>
      <c r="I630" s="271"/>
      <c r="J630" s="271"/>
      <c r="K630" s="271"/>
      <c r="L630" s="271"/>
      <c r="M630" s="271"/>
      <c r="N630" s="271"/>
      <c r="O630" s="271"/>
      <c r="P630" s="271"/>
      <c r="Q630" s="271"/>
      <c r="R630" s="271"/>
      <c r="S630" s="271"/>
      <c r="T630" s="271"/>
      <c r="U630" s="271"/>
      <c r="V630" s="271"/>
      <c r="W630" s="271"/>
      <c r="X630" s="271"/>
      <c r="Y630" s="271"/>
      <c r="Z630" s="271"/>
      <c r="AA630" s="271"/>
      <c r="AB630" s="271"/>
      <c r="AC630" s="271"/>
      <c r="AD630" s="271"/>
      <c r="AE630" s="271"/>
      <c r="AF630" s="271"/>
      <c r="AG630" s="271"/>
      <c r="AH630" s="271"/>
      <c r="AI630" s="271"/>
      <c r="AJ630" s="271"/>
      <c r="AK630" s="271"/>
      <c r="AL630" s="271"/>
      <c r="AM630" s="271"/>
      <c r="AN630" s="271"/>
      <c r="AO630" s="271"/>
      <c r="AP630" s="271"/>
    </row>
    <row r="631" ht="12.75" customHeight="1">
      <c r="A631" s="270"/>
      <c r="B631" s="270"/>
      <c r="C631" s="270"/>
      <c r="D631" s="270"/>
      <c r="E631" s="270"/>
      <c r="F631" s="271"/>
      <c r="G631" s="271"/>
      <c r="H631" s="271"/>
      <c r="I631" s="271"/>
      <c r="J631" s="271"/>
      <c r="K631" s="27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c r="AI631" s="271"/>
      <c r="AJ631" s="271"/>
      <c r="AK631" s="271"/>
      <c r="AL631" s="271"/>
      <c r="AM631" s="271"/>
      <c r="AN631" s="271"/>
      <c r="AO631" s="271"/>
      <c r="AP631" s="271"/>
    </row>
    <row r="632" ht="12.75" customHeight="1">
      <c r="A632" s="270"/>
      <c r="B632" s="270"/>
      <c r="C632" s="270"/>
      <c r="D632" s="270"/>
      <c r="E632" s="270"/>
      <c r="F632" s="271"/>
      <c r="G632" s="271"/>
      <c r="H632" s="271"/>
      <c r="I632" s="271"/>
      <c r="J632" s="271"/>
      <c r="K632" s="271"/>
      <c r="L632" s="271"/>
      <c r="M632" s="271"/>
      <c r="N632" s="271"/>
      <c r="O632" s="271"/>
      <c r="P632" s="271"/>
      <c r="Q632" s="271"/>
      <c r="R632" s="271"/>
      <c r="S632" s="271"/>
      <c r="T632" s="271"/>
      <c r="U632" s="271"/>
      <c r="V632" s="271"/>
      <c r="W632" s="271"/>
      <c r="X632" s="271"/>
      <c r="Y632" s="271"/>
      <c r="Z632" s="271"/>
      <c r="AA632" s="271"/>
      <c r="AB632" s="271"/>
      <c r="AC632" s="271"/>
      <c r="AD632" s="271"/>
      <c r="AE632" s="271"/>
      <c r="AF632" s="271"/>
      <c r="AG632" s="271"/>
      <c r="AH632" s="271"/>
      <c r="AI632" s="271"/>
      <c r="AJ632" s="271"/>
      <c r="AK632" s="271"/>
      <c r="AL632" s="271"/>
      <c r="AM632" s="271"/>
      <c r="AN632" s="271"/>
      <c r="AO632" s="271"/>
      <c r="AP632" s="271"/>
    </row>
    <row r="633" ht="12.75" customHeight="1">
      <c r="A633" s="270"/>
      <c r="B633" s="270"/>
      <c r="C633" s="270"/>
      <c r="D633" s="270"/>
      <c r="E633" s="270"/>
      <c r="F633" s="271"/>
      <c r="G633" s="271"/>
      <c r="H633" s="271"/>
      <c r="I633" s="271"/>
      <c r="J633" s="271"/>
      <c r="K633" s="271"/>
      <c r="L633" s="271"/>
      <c r="M633" s="271"/>
      <c r="N633" s="271"/>
      <c r="O633" s="271"/>
      <c r="P633" s="271"/>
      <c r="Q633" s="271"/>
      <c r="R633" s="271"/>
      <c r="S633" s="271"/>
      <c r="T633" s="271"/>
      <c r="U633" s="271"/>
      <c r="V633" s="271"/>
      <c r="W633" s="271"/>
      <c r="X633" s="271"/>
      <c r="Y633" s="271"/>
      <c r="Z633" s="271"/>
      <c r="AA633" s="271"/>
      <c r="AB633" s="271"/>
      <c r="AC633" s="271"/>
      <c r="AD633" s="271"/>
      <c r="AE633" s="271"/>
      <c r="AF633" s="271"/>
      <c r="AG633" s="271"/>
      <c r="AH633" s="271"/>
      <c r="AI633" s="271"/>
      <c r="AJ633" s="271"/>
      <c r="AK633" s="271"/>
      <c r="AL633" s="271"/>
      <c r="AM633" s="271"/>
      <c r="AN633" s="271"/>
      <c r="AO633" s="271"/>
      <c r="AP633" s="271"/>
    </row>
    <row r="634" ht="12.75" customHeight="1">
      <c r="A634" s="270"/>
      <c r="B634" s="270"/>
      <c r="C634" s="270"/>
      <c r="D634" s="270"/>
      <c r="E634" s="270"/>
      <c r="F634" s="271"/>
      <c r="G634" s="271"/>
      <c r="H634" s="271"/>
      <c r="I634" s="271"/>
      <c r="J634" s="271"/>
      <c r="K634" s="271"/>
      <c r="L634" s="271"/>
      <c r="M634" s="271"/>
      <c r="N634" s="271"/>
      <c r="O634" s="271"/>
      <c r="P634" s="271"/>
      <c r="Q634" s="271"/>
      <c r="R634" s="271"/>
      <c r="S634" s="271"/>
      <c r="T634" s="271"/>
      <c r="U634" s="271"/>
      <c r="V634" s="271"/>
      <c r="W634" s="271"/>
      <c r="X634" s="271"/>
      <c r="Y634" s="271"/>
      <c r="Z634" s="271"/>
      <c r="AA634" s="271"/>
      <c r="AB634" s="271"/>
      <c r="AC634" s="271"/>
      <c r="AD634" s="271"/>
      <c r="AE634" s="271"/>
      <c r="AF634" s="271"/>
      <c r="AG634" s="271"/>
      <c r="AH634" s="271"/>
      <c r="AI634" s="271"/>
      <c r="AJ634" s="271"/>
      <c r="AK634" s="271"/>
      <c r="AL634" s="271"/>
      <c r="AM634" s="271"/>
      <c r="AN634" s="271"/>
      <c r="AO634" s="271"/>
      <c r="AP634" s="271"/>
    </row>
    <row r="635" ht="12.75" customHeight="1">
      <c r="A635" s="270"/>
      <c r="B635" s="270"/>
      <c r="C635" s="270"/>
      <c r="D635" s="270"/>
      <c r="E635" s="270"/>
      <c r="F635" s="271"/>
      <c r="G635" s="271"/>
      <c r="H635" s="271"/>
      <c r="I635" s="271"/>
      <c r="J635" s="271"/>
      <c r="K635" s="271"/>
      <c r="L635" s="271"/>
      <c r="M635" s="271"/>
      <c r="N635" s="271"/>
      <c r="O635" s="271"/>
      <c r="P635" s="271"/>
      <c r="Q635" s="271"/>
      <c r="R635" s="271"/>
      <c r="S635" s="271"/>
      <c r="T635" s="271"/>
      <c r="U635" s="271"/>
      <c r="V635" s="271"/>
      <c r="W635" s="271"/>
      <c r="X635" s="271"/>
      <c r="Y635" s="271"/>
      <c r="Z635" s="271"/>
      <c r="AA635" s="271"/>
      <c r="AB635" s="271"/>
      <c r="AC635" s="271"/>
      <c r="AD635" s="271"/>
      <c r="AE635" s="271"/>
      <c r="AF635" s="271"/>
      <c r="AG635" s="271"/>
      <c r="AH635" s="271"/>
      <c r="AI635" s="271"/>
      <c r="AJ635" s="271"/>
      <c r="AK635" s="271"/>
      <c r="AL635" s="271"/>
      <c r="AM635" s="271"/>
      <c r="AN635" s="271"/>
      <c r="AO635" s="271"/>
      <c r="AP635" s="271"/>
    </row>
    <row r="636" ht="12.75" customHeight="1">
      <c r="A636" s="270"/>
      <c r="B636" s="270"/>
      <c r="C636" s="270"/>
      <c r="D636" s="270"/>
      <c r="E636" s="270"/>
      <c r="F636" s="271"/>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c r="AI636" s="271"/>
      <c r="AJ636" s="271"/>
      <c r="AK636" s="271"/>
      <c r="AL636" s="271"/>
      <c r="AM636" s="271"/>
      <c r="AN636" s="271"/>
      <c r="AO636" s="271"/>
      <c r="AP636" s="271"/>
    </row>
    <row r="637" ht="12.75" customHeight="1">
      <c r="A637" s="270"/>
      <c r="B637" s="270"/>
      <c r="C637" s="270"/>
      <c r="D637" s="270"/>
      <c r="E637" s="270"/>
      <c r="F637" s="271"/>
      <c r="G637" s="271"/>
      <c r="H637" s="271"/>
      <c r="I637" s="271"/>
      <c r="J637" s="271"/>
      <c r="K637" s="27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c r="AI637" s="271"/>
      <c r="AJ637" s="271"/>
      <c r="AK637" s="271"/>
      <c r="AL637" s="271"/>
      <c r="AM637" s="271"/>
      <c r="AN637" s="271"/>
      <c r="AO637" s="271"/>
      <c r="AP637" s="271"/>
    </row>
    <row r="638" ht="12.75" customHeight="1">
      <c r="A638" s="270"/>
      <c r="B638" s="270"/>
      <c r="C638" s="270"/>
      <c r="D638" s="270"/>
      <c r="E638" s="270"/>
      <c r="F638" s="271"/>
      <c r="G638" s="271"/>
      <c r="H638" s="271"/>
      <c r="I638" s="271"/>
      <c r="J638" s="271"/>
      <c r="K638" s="27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c r="AI638" s="271"/>
      <c r="AJ638" s="271"/>
      <c r="AK638" s="271"/>
      <c r="AL638" s="271"/>
      <c r="AM638" s="271"/>
      <c r="AN638" s="271"/>
      <c r="AO638" s="271"/>
      <c r="AP638" s="271"/>
    </row>
    <row r="639" ht="12.75" customHeight="1">
      <c r="A639" s="270"/>
      <c r="B639" s="270"/>
      <c r="C639" s="270"/>
      <c r="D639" s="270"/>
      <c r="E639" s="270"/>
      <c r="F639" s="271"/>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c r="AO639" s="271"/>
      <c r="AP639" s="271"/>
    </row>
    <row r="640" ht="12.75" customHeight="1">
      <c r="A640" s="270"/>
      <c r="B640" s="270"/>
      <c r="C640" s="270"/>
      <c r="D640" s="270"/>
      <c r="E640" s="270"/>
      <c r="F640" s="271"/>
      <c r="G640" s="271"/>
      <c r="H640" s="271"/>
      <c r="I640" s="271"/>
      <c r="J640" s="271"/>
      <c r="K640" s="27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c r="AI640" s="271"/>
      <c r="AJ640" s="271"/>
      <c r="AK640" s="271"/>
      <c r="AL640" s="271"/>
      <c r="AM640" s="271"/>
      <c r="AN640" s="271"/>
      <c r="AO640" s="271"/>
      <c r="AP640" s="271"/>
    </row>
    <row r="641" ht="12.75" customHeight="1">
      <c r="A641" s="270"/>
      <c r="B641" s="270"/>
      <c r="C641" s="270"/>
      <c r="D641" s="270"/>
      <c r="E641" s="270"/>
      <c r="F641" s="271"/>
      <c r="G641" s="271"/>
      <c r="H641" s="271"/>
      <c r="I641" s="271"/>
      <c r="J641" s="271"/>
      <c r="K641" s="27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c r="AI641" s="271"/>
      <c r="AJ641" s="271"/>
      <c r="AK641" s="271"/>
      <c r="AL641" s="271"/>
      <c r="AM641" s="271"/>
      <c r="AN641" s="271"/>
      <c r="AO641" s="271"/>
      <c r="AP641" s="271"/>
    </row>
    <row r="642" ht="12.75" customHeight="1">
      <c r="A642" s="270"/>
      <c r="B642" s="270"/>
      <c r="C642" s="270"/>
      <c r="D642" s="270"/>
      <c r="E642" s="270"/>
      <c r="F642" s="271"/>
      <c r="G642" s="271"/>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c r="AI642" s="271"/>
      <c r="AJ642" s="271"/>
      <c r="AK642" s="271"/>
      <c r="AL642" s="271"/>
      <c r="AM642" s="271"/>
      <c r="AN642" s="271"/>
      <c r="AO642" s="271"/>
      <c r="AP642" s="271"/>
    </row>
    <row r="643" ht="12.75" customHeight="1">
      <c r="A643" s="270"/>
      <c r="B643" s="270"/>
      <c r="C643" s="270"/>
      <c r="D643" s="270"/>
      <c r="E643" s="270"/>
      <c r="F643" s="271"/>
      <c r="G643" s="271"/>
      <c r="H643" s="271"/>
      <c r="I643" s="271"/>
      <c r="J643" s="271"/>
      <c r="K643" s="27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c r="AI643" s="271"/>
      <c r="AJ643" s="271"/>
      <c r="AK643" s="271"/>
      <c r="AL643" s="271"/>
      <c r="AM643" s="271"/>
      <c r="AN643" s="271"/>
      <c r="AO643" s="271"/>
      <c r="AP643" s="271"/>
    </row>
    <row r="644" ht="12.75" customHeight="1">
      <c r="A644" s="270"/>
      <c r="B644" s="270"/>
      <c r="C644" s="270"/>
      <c r="D644" s="270"/>
      <c r="E644" s="270"/>
      <c r="F644" s="271"/>
      <c r="G644" s="271"/>
      <c r="H644" s="271"/>
      <c r="I644" s="271"/>
      <c r="J644" s="271"/>
      <c r="K644" s="271"/>
      <c r="L644" s="271"/>
      <c r="M644" s="271"/>
      <c r="N644" s="271"/>
      <c r="O644" s="271"/>
      <c r="P644" s="271"/>
      <c r="Q644" s="271"/>
      <c r="R644" s="271"/>
      <c r="S644" s="271"/>
      <c r="T644" s="271"/>
      <c r="U644" s="271"/>
      <c r="V644" s="271"/>
      <c r="W644" s="271"/>
      <c r="X644" s="271"/>
      <c r="Y644" s="271"/>
      <c r="Z644" s="271"/>
      <c r="AA644" s="271"/>
      <c r="AB644" s="271"/>
      <c r="AC644" s="271"/>
      <c r="AD644" s="271"/>
      <c r="AE644" s="271"/>
      <c r="AF644" s="271"/>
      <c r="AG644" s="271"/>
      <c r="AH644" s="271"/>
      <c r="AI644" s="271"/>
      <c r="AJ644" s="271"/>
      <c r="AK644" s="271"/>
      <c r="AL644" s="271"/>
      <c r="AM644" s="271"/>
      <c r="AN644" s="271"/>
      <c r="AO644" s="271"/>
      <c r="AP644" s="271"/>
    </row>
    <row r="645" ht="12.75" customHeight="1">
      <c r="A645" s="270"/>
      <c r="B645" s="270"/>
      <c r="C645" s="270"/>
      <c r="D645" s="270"/>
      <c r="E645" s="270"/>
      <c r="F645" s="271"/>
      <c r="G645" s="271"/>
      <c r="H645" s="271"/>
      <c r="I645" s="271"/>
      <c r="J645" s="271"/>
      <c r="K645" s="271"/>
      <c r="L645" s="271"/>
      <c r="M645" s="271"/>
      <c r="N645" s="271"/>
      <c r="O645" s="271"/>
      <c r="P645" s="271"/>
      <c r="Q645" s="271"/>
      <c r="R645" s="271"/>
      <c r="S645" s="271"/>
      <c r="T645" s="271"/>
      <c r="U645" s="271"/>
      <c r="V645" s="271"/>
      <c r="W645" s="271"/>
      <c r="X645" s="271"/>
      <c r="Y645" s="271"/>
      <c r="Z645" s="271"/>
      <c r="AA645" s="271"/>
      <c r="AB645" s="271"/>
      <c r="AC645" s="271"/>
      <c r="AD645" s="271"/>
      <c r="AE645" s="271"/>
      <c r="AF645" s="271"/>
      <c r="AG645" s="271"/>
      <c r="AH645" s="271"/>
      <c r="AI645" s="271"/>
      <c r="AJ645" s="271"/>
      <c r="AK645" s="271"/>
      <c r="AL645" s="271"/>
      <c r="AM645" s="271"/>
      <c r="AN645" s="271"/>
      <c r="AO645" s="271"/>
      <c r="AP645" s="271"/>
    </row>
    <row r="646" ht="12.75" customHeight="1">
      <c r="A646" s="270"/>
      <c r="B646" s="270"/>
      <c r="C646" s="270"/>
      <c r="D646" s="270"/>
      <c r="E646" s="270"/>
      <c r="F646" s="271"/>
      <c r="G646" s="271"/>
      <c r="H646" s="271"/>
      <c r="I646" s="271"/>
      <c r="J646" s="271"/>
      <c r="K646" s="271"/>
      <c r="L646" s="271"/>
      <c r="M646" s="271"/>
      <c r="N646" s="271"/>
      <c r="O646" s="271"/>
      <c r="P646" s="271"/>
      <c r="Q646" s="271"/>
      <c r="R646" s="271"/>
      <c r="S646" s="271"/>
      <c r="T646" s="271"/>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row>
    <row r="647" ht="12.75" customHeight="1">
      <c r="A647" s="270"/>
      <c r="B647" s="270"/>
      <c r="C647" s="270"/>
      <c r="D647" s="270"/>
      <c r="E647" s="270"/>
      <c r="F647" s="271"/>
      <c r="G647" s="271"/>
      <c r="H647" s="271"/>
      <c r="I647" s="271"/>
      <c r="J647" s="271"/>
      <c r="K647" s="271"/>
      <c r="L647" s="271"/>
      <c r="M647" s="271"/>
      <c r="N647" s="271"/>
      <c r="O647" s="271"/>
      <c r="P647" s="271"/>
      <c r="Q647" s="271"/>
      <c r="R647" s="271"/>
      <c r="S647" s="271"/>
      <c r="T647" s="271"/>
      <c r="U647" s="271"/>
      <c r="V647" s="271"/>
      <c r="W647" s="271"/>
      <c r="X647" s="271"/>
      <c r="Y647" s="271"/>
      <c r="Z647" s="271"/>
      <c r="AA647" s="271"/>
      <c r="AB647" s="271"/>
      <c r="AC647" s="271"/>
      <c r="AD647" s="271"/>
      <c r="AE647" s="271"/>
      <c r="AF647" s="271"/>
      <c r="AG647" s="271"/>
      <c r="AH647" s="271"/>
      <c r="AI647" s="271"/>
      <c r="AJ647" s="271"/>
      <c r="AK647" s="271"/>
      <c r="AL647" s="271"/>
      <c r="AM647" s="271"/>
      <c r="AN647" s="271"/>
      <c r="AO647" s="271"/>
      <c r="AP647" s="271"/>
    </row>
    <row r="648" ht="12.75" customHeight="1">
      <c r="A648" s="270"/>
      <c r="B648" s="270"/>
      <c r="C648" s="270"/>
      <c r="D648" s="270"/>
      <c r="E648" s="270"/>
      <c r="F648" s="271"/>
      <c r="G648" s="271"/>
      <c r="H648" s="271"/>
      <c r="I648" s="271"/>
      <c r="J648" s="271"/>
      <c r="K648" s="271"/>
      <c r="L648" s="271"/>
      <c r="M648" s="271"/>
      <c r="N648" s="271"/>
      <c r="O648" s="271"/>
      <c r="P648" s="271"/>
      <c r="Q648" s="271"/>
      <c r="R648" s="271"/>
      <c r="S648" s="271"/>
      <c r="T648" s="271"/>
      <c r="U648" s="271"/>
      <c r="V648" s="271"/>
      <c r="W648" s="271"/>
      <c r="X648" s="271"/>
      <c r="Y648" s="271"/>
      <c r="Z648" s="271"/>
      <c r="AA648" s="271"/>
      <c r="AB648" s="271"/>
      <c r="AC648" s="271"/>
      <c r="AD648" s="271"/>
      <c r="AE648" s="271"/>
      <c r="AF648" s="271"/>
      <c r="AG648" s="271"/>
      <c r="AH648" s="271"/>
      <c r="AI648" s="271"/>
      <c r="AJ648" s="271"/>
      <c r="AK648" s="271"/>
      <c r="AL648" s="271"/>
      <c r="AM648" s="271"/>
      <c r="AN648" s="271"/>
      <c r="AO648" s="271"/>
      <c r="AP648" s="271"/>
    </row>
    <row r="649" ht="12.75" customHeight="1">
      <c r="A649" s="270"/>
      <c r="B649" s="270"/>
      <c r="C649" s="270"/>
      <c r="D649" s="270"/>
      <c r="E649" s="270"/>
      <c r="F649" s="271"/>
      <c r="G649" s="271"/>
      <c r="H649" s="271"/>
      <c r="I649" s="271"/>
      <c r="J649" s="271"/>
      <c r="K649" s="271"/>
      <c r="L649" s="271"/>
      <c r="M649" s="271"/>
      <c r="N649" s="271"/>
      <c r="O649" s="271"/>
      <c r="P649" s="271"/>
      <c r="Q649" s="271"/>
      <c r="R649" s="271"/>
      <c r="S649" s="271"/>
      <c r="T649" s="271"/>
      <c r="U649" s="271"/>
      <c r="V649" s="271"/>
      <c r="W649" s="271"/>
      <c r="X649" s="271"/>
      <c r="Y649" s="271"/>
      <c r="Z649" s="271"/>
      <c r="AA649" s="271"/>
      <c r="AB649" s="271"/>
      <c r="AC649" s="271"/>
      <c r="AD649" s="271"/>
      <c r="AE649" s="271"/>
      <c r="AF649" s="271"/>
      <c r="AG649" s="271"/>
      <c r="AH649" s="271"/>
      <c r="AI649" s="271"/>
      <c r="AJ649" s="271"/>
      <c r="AK649" s="271"/>
      <c r="AL649" s="271"/>
      <c r="AM649" s="271"/>
      <c r="AN649" s="271"/>
      <c r="AO649" s="271"/>
      <c r="AP649" s="271"/>
    </row>
    <row r="650" ht="12.75" customHeight="1">
      <c r="A650" s="270"/>
      <c r="B650" s="270"/>
      <c r="C650" s="270"/>
      <c r="D650" s="270"/>
      <c r="E650" s="270"/>
      <c r="F650" s="271"/>
      <c r="G650" s="271"/>
      <c r="H650" s="271"/>
      <c r="I650" s="271"/>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1"/>
      <c r="AG650" s="271"/>
      <c r="AH650" s="271"/>
      <c r="AI650" s="271"/>
      <c r="AJ650" s="271"/>
      <c r="AK650" s="271"/>
      <c r="AL650" s="271"/>
      <c r="AM650" s="271"/>
      <c r="AN650" s="271"/>
      <c r="AO650" s="271"/>
      <c r="AP650" s="271"/>
    </row>
    <row r="651" ht="12.75" customHeight="1">
      <c r="A651" s="270"/>
      <c r="B651" s="270"/>
      <c r="C651" s="270"/>
      <c r="D651" s="270"/>
      <c r="E651" s="270"/>
      <c r="F651" s="271"/>
      <c r="G651" s="271"/>
      <c r="H651" s="271"/>
      <c r="I651" s="271"/>
      <c r="J651" s="271"/>
      <c r="K651" s="271"/>
      <c r="L651" s="271"/>
      <c r="M651" s="271"/>
      <c r="N651" s="271"/>
      <c r="O651" s="271"/>
      <c r="P651" s="271"/>
      <c r="Q651" s="271"/>
      <c r="R651" s="271"/>
      <c r="S651" s="271"/>
      <c r="T651" s="271"/>
      <c r="U651" s="271"/>
      <c r="V651" s="271"/>
      <c r="W651" s="271"/>
      <c r="X651" s="271"/>
      <c r="Y651" s="271"/>
      <c r="Z651" s="271"/>
      <c r="AA651" s="271"/>
      <c r="AB651" s="271"/>
      <c r="AC651" s="271"/>
      <c r="AD651" s="271"/>
      <c r="AE651" s="271"/>
      <c r="AF651" s="271"/>
      <c r="AG651" s="271"/>
      <c r="AH651" s="271"/>
      <c r="AI651" s="271"/>
      <c r="AJ651" s="271"/>
      <c r="AK651" s="271"/>
      <c r="AL651" s="271"/>
      <c r="AM651" s="271"/>
      <c r="AN651" s="271"/>
      <c r="AO651" s="271"/>
      <c r="AP651" s="271"/>
    </row>
    <row r="652" ht="12.75" customHeight="1">
      <c r="A652" s="270"/>
      <c r="B652" s="270"/>
      <c r="C652" s="270"/>
      <c r="D652" s="270"/>
      <c r="E652" s="270"/>
      <c r="F652" s="271"/>
      <c r="G652" s="271"/>
      <c r="H652" s="271"/>
      <c r="I652" s="271"/>
      <c r="J652" s="271"/>
      <c r="K652" s="27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c r="AI652" s="271"/>
      <c r="AJ652" s="271"/>
      <c r="AK652" s="271"/>
      <c r="AL652" s="271"/>
      <c r="AM652" s="271"/>
      <c r="AN652" s="271"/>
      <c r="AO652" s="271"/>
      <c r="AP652" s="271"/>
    </row>
    <row r="653" ht="12.75" customHeight="1">
      <c r="A653" s="270"/>
      <c r="B653" s="270"/>
      <c r="C653" s="270"/>
      <c r="D653" s="270"/>
      <c r="E653" s="270"/>
      <c r="F653" s="271"/>
      <c r="G653" s="271"/>
      <c r="H653" s="271"/>
      <c r="I653" s="271"/>
      <c r="J653" s="271"/>
      <c r="K653" s="271"/>
      <c r="L653" s="271"/>
      <c r="M653" s="271"/>
      <c r="N653" s="271"/>
      <c r="O653" s="271"/>
      <c r="P653" s="271"/>
      <c r="Q653" s="271"/>
      <c r="R653" s="271"/>
      <c r="S653" s="271"/>
      <c r="T653" s="271"/>
      <c r="U653" s="271"/>
      <c r="V653" s="271"/>
      <c r="W653" s="271"/>
      <c r="X653" s="271"/>
      <c r="Y653" s="271"/>
      <c r="Z653" s="271"/>
      <c r="AA653" s="271"/>
      <c r="AB653" s="271"/>
      <c r="AC653" s="271"/>
      <c r="AD653" s="271"/>
      <c r="AE653" s="271"/>
      <c r="AF653" s="271"/>
      <c r="AG653" s="271"/>
      <c r="AH653" s="271"/>
      <c r="AI653" s="271"/>
      <c r="AJ653" s="271"/>
      <c r="AK653" s="271"/>
      <c r="AL653" s="271"/>
      <c r="AM653" s="271"/>
      <c r="AN653" s="271"/>
      <c r="AO653" s="271"/>
      <c r="AP653" s="271"/>
    </row>
    <row r="654" ht="12.75" customHeight="1">
      <c r="A654" s="270"/>
      <c r="B654" s="270"/>
      <c r="C654" s="270"/>
      <c r="D654" s="270"/>
      <c r="E654" s="270"/>
      <c r="F654" s="271"/>
      <c r="G654" s="271"/>
      <c r="H654" s="271"/>
      <c r="I654" s="271"/>
      <c r="J654" s="271"/>
      <c r="K654" s="271"/>
      <c r="L654" s="271"/>
      <c r="M654" s="271"/>
      <c r="N654" s="271"/>
      <c r="O654" s="271"/>
      <c r="P654" s="271"/>
      <c r="Q654" s="271"/>
      <c r="R654" s="271"/>
      <c r="S654" s="271"/>
      <c r="T654" s="271"/>
      <c r="U654" s="271"/>
      <c r="V654" s="271"/>
      <c r="W654" s="271"/>
      <c r="X654" s="271"/>
      <c r="Y654" s="271"/>
      <c r="Z654" s="271"/>
      <c r="AA654" s="271"/>
      <c r="AB654" s="271"/>
      <c r="AC654" s="271"/>
      <c r="AD654" s="271"/>
      <c r="AE654" s="271"/>
      <c r="AF654" s="271"/>
      <c r="AG654" s="271"/>
      <c r="AH654" s="271"/>
      <c r="AI654" s="271"/>
      <c r="AJ654" s="271"/>
      <c r="AK654" s="271"/>
      <c r="AL654" s="271"/>
      <c r="AM654" s="271"/>
      <c r="AN654" s="271"/>
      <c r="AO654" s="271"/>
      <c r="AP654" s="271"/>
    </row>
    <row r="655" ht="12.75" customHeight="1">
      <c r="A655" s="270"/>
      <c r="B655" s="270"/>
      <c r="C655" s="270"/>
      <c r="D655" s="270"/>
      <c r="E655" s="270"/>
      <c r="F655" s="271"/>
      <c r="G655" s="271"/>
      <c r="H655" s="271"/>
      <c r="I655" s="271"/>
      <c r="J655" s="271"/>
      <c r="K655" s="271"/>
      <c r="L655" s="271"/>
      <c r="M655" s="271"/>
      <c r="N655" s="271"/>
      <c r="O655" s="271"/>
      <c r="P655" s="271"/>
      <c r="Q655" s="271"/>
      <c r="R655" s="271"/>
      <c r="S655" s="271"/>
      <c r="T655" s="271"/>
      <c r="U655" s="271"/>
      <c r="V655" s="271"/>
      <c r="W655" s="271"/>
      <c r="X655" s="271"/>
      <c r="Y655" s="271"/>
      <c r="Z655" s="271"/>
      <c r="AA655" s="271"/>
      <c r="AB655" s="271"/>
      <c r="AC655" s="271"/>
      <c r="AD655" s="271"/>
      <c r="AE655" s="271"/>
      <c r="AF655" s="271"/>
      <c r="AG655" s="271"/>
      <c r="AH655" s="271"/>
      <c r="AI655" s="271"/>
      <c r="AJ655" s="271"/>
      <c r="AK655" s="271"/>
      <c r="AL655" s="271"/>
      <c r="AM655" s="271"/>
      <c r="AN655" s="271"/>
      <c r="AO655" s="271"/>
      <c r="AP655" s="271"/>
    </row>
    <row r="656" ht="12.75" customHeight="1">
      <c r="A656" s="270"/>
      <c r="B656" s="270"/>
      <c r="C656" s="270"/>
      <c r="D656" s="270"/>
      <c r="E656" s="270"/>
      <c r="F656" s="271"/>
      <c r="G656" s="271"/>
      <c r="H656" s="271"/>
      <c r="I656" s="271"/>
      <c r="J656" s="271"/>
      <c r="K656" s="271"/>
      <c r="L656" s="271"/>
      <c r="M656" s="271"/>
      <c r="N656" s="271"/>
      <c r="O656" s="271"/>
      <c r="P656" s="271"/>
      <c r="Q656" s="271"/>
      <c r="R656" s="271"/>
      <c r="S656" s="271"/>
      <c r="T656" s="271"/>
      <c r="U656" s="271"/>
      <c r="V656" s="271"/>
      <c r="W656" s="271"/>
      <c r="X656" s="271"/>
      <c r="Y656" s="271"/>
      <c r="Z656" s="271"/>
      <c r="AA656" s="271"/>
      <c r="AB656" s="271"/>
      <c r="AC656" s="271"/>
      <c r="AD656" s="271"/>
      <c r="AE656" s="271"/>
      <c r="AF656" s="271"/>
      <c r="AG656" s="271"/>
      <c r="AH656" s="271"/>
      <c r="AI656" s="271"/>
      <c r="AJ656" s="271"/>
      <c r="AK656" s="271"/>
      <c r="AL656" s="271"/>
      <c r="AM656" s="271"/>
      <c r="AN656" s="271"/>
      <c r="AO656" s="271"/>
      <c r="AP656" s="271"/>
    </row>
    <row r="657" ht="12.75" customHeight="1">
      <c r="A657" s="270"/>
      <c r="B657" s="270"/>
      <c r="C657" s="270"/>
      <c r="D657" s="270"/>
      <c r="E657" s="270"/>
      <c r="F657" s="271"/>
      <c r="G657" s="271"/>
      <c r="H657" s="271"/>
      <c r="I657" s="271"/>
      <c r="J657" s="271"/>
      <c r="K657" s="271"/>
      <c r="L657" s="271"/>
      <c r="M657" s="271"/>
      <c r="N657" s="271"/>
      <c r="O657" s="271"/>
      <c r="P657" s="271"/>
      <c r="Q657" s="271"/>
      <c r="R657" s="271"/>
      <c r="S657" s="271"/>
      <c r="T657" s="271"/>
      <c r="U657" s="271"/>
      <c r="V657" s="271"/>
      <c r="W657" s="271"/>
      <c r="X657" s="271"/>
      <c r="Y657" s="271"/>
      <c r="Z657" s="271"/>
      <c r="AA657" s="271"/>
      <c r="AB657" s="271"/>
      <c r="AC657" s="271"/>
      <c r="AD657" s="271"/>
      <c r="AE657" s="271"/>
      <c r="AF657" s="271"/>
      <c r="AG657" s="271"/>
      <c r="AH657" s="271"/>
      <c r="AI657" s="271"/>
      <c r="AJ657" s="271"/>
      <c r="AK657" s="271"/>
      <c r="AL657" s="271"/>
      <c r="AM657" s="271"/>
      <c r="AN657" s="271"/>
      <c r="AO657" s="271"/>
      <c r="AP657" s="271"/>
    </row>
    <row r="658" ht="12.75" customHeight="1">
      <c r="A658" s="270"/>
      <c r="B658" s="270"/>
      <c r="C658" s="270"/>
      <c r="D658" s="270"/>
      <c r="E658" s="270"/>
      <c r="F658" s="271"/>
      <c r="G658" s="271"/>
      <c r="H658" s="271"/>
      <c r="I658" s="271"/>
      <c r="J658" s="271"/>
      <c r="K658" s="27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c r="AI658" s="271"/>
      <c r="AJ658" s="271"/>
      <c r="AK658" s="271"/>
      <c r="AL658" s="271"/>
      <c r="AM658" s="271"/>
      <c r="AN658" s="271"/>
      <c r="AO658" s="271"/>
      <c r="AP658" s="271"/>
    </row>
    <row r="659" ht="12.75" customHeight="1">
      <c r="A659" s="270"/>
      <c r="B659" s="270"/>
      <c r="C659" s="270"/>
      <c r="D659" s="270"/>
      <c r="E659" s="270"/>
      <c r="F659" s="271"/>
      <c r="G659" s="271"/>
      <c r="H659" s="271"/>
      <c r="I659" s="271"/>
      <c r="J659" s="271"/>
      <c r="K659" s="271"/>
      <c r="L659" s="271"/>
      <c r="M659" s="271"/>
      <c r="N659" s="271"/>
      <c r="O659" s="271"/>
      <c r="P659" s="271"/>
      <c r="Q659" s="271"/>
      <c r="R659" s="271"/>
      <c r="S659" s="271"/>
      <c r="T659" s="271"/>
      <c r="U659" s="271"/>
      <c r="V659" s="271"/>
      <c r="W659" s="271"/>
      <c r="X659" s="271"/>
      <c r="Y659" s="271"/>
      <c r="Z659" s="271"/>
      <c r="AA659" s="271"/>
      <c r="AB659" s="271"/>
      <c r="AC659" s="271"/>
      <c r="AD659" s="271"/>
      <c r="AE659" s="271"/>
      <c r="AF659" s="271"/>
      <c r="AG659" s="271"/>
      <c r="AH659" s="271"/>
      <c r="AI659" s="271"/>
      <c r="AJ659" s="271"/>
      <c r="AK659" s="271"/>
      <c r="AL659" s="271"/>
      <c r="AM659" s="271"/>
      <c r="AN659" s="271"/>
      <c r="AO659" s="271"/>
      <c r="AP659" s="271"/>
    </row>
    <row r="660" ht="12.75" customHeight="1">
      <c r="A660" s="270"/>
      <c r="B660" s="270"/>
      <c r="C660" s="270"/>
      <c r="D660" s="270"/>
      <c r="E660" s="270"/>
      <c r="F660" s="271"/>
      <c r="G660" s="271"/>
      <c r="H660" s="271"/>
      <c r="I660" s="271"/>
      <c r="J660" s="271"/>
      <c r="K660" s="27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c r="AI660" s="271"/>
      <c r="AJ660" s="271"/>
      <c r="AK660" s="271"/>
      <c r="AL660" s="271"/>
      <c r="AM660" s="271"/>
      <c r="AN660" s="271"/>
      <c r="AO660" s="271"/>
      <c r="AP660" s="271"/>
    </row>
    <row r="661" ht="12.75" customHeight="1">
      <c r="A661" s="270"/>
      <c r="B661" s="270"/>
      <c r="C661" s="270"/>
      <c r="D661" s="270"/>
      <c r="E661" s="270"/>
      <c r="F661" s="271"/>
      <c r="G661" s="271"/>
      <c r="H661" s="271"/>
      <c r="I661" s="271"/>
      <c r="J661" s="271"/>
      <c r="K661" s="27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c r="AI661" s="271"/>
      <c r="AJ661" s="271"/>
      <c r="AK661" s="271"/>
      <c r="AL661" s="271"/>
      <c r="AM661" s="271"/>
      <c r="AN661" s="271"/>
      <c r="AO661" s="271"/>
      <c r="AP661" s="271"/>
    </row>
    <row r="662" ht="12.75" customHeight="1">
      <c r="A662" s="270"/>
      <c r="B662" s="270"/>
      <c r="C662" s="270"/>
      <c r="D662" s="270"/>
      <c r="E662" s="270"/>
      <c r="F662" s="271"/>
      <c r="G662" s="271"/>
      <c r="H662" s="271"/>
      <c r="I662" s="271"/>
      <c r="J662" s="271"/>
      <c r="K662" s="271"/>
      <c r="L662" s="271"/>
      <c r="M662" s="271"/>
      <c r="N662" s="271"/>
      <c r="O662" s="271"/>
      <c r="P662" s="271"/>
      <c r="Q662" s="271"/>
      <c r="R662" s="271"/>
      <c r="S662" s="271"/>
      <c r="T662" s="271"/>
      <c r="U662" s="271"/>
      <c r="V662" s="271"/>
      <c r="W662" s="271"/>
      <c r="X662" s="271"/>
      <c r="Y662" s="271"/>
      <c r="Z662" s="271"/>
      <c r="AA662" s="271"/>
      <c r="AB662" s="271"/>
      <c r="AC662" s="271"/>
      <c r="AD662" s="271"/>
      <c r="AE662" s="271"/>
      <c r="AF662" s="271"/>
      <c r="AG662" s="271"/>
      <c r="AH662" s="271"/>
      <c r="AI662" s="271"/>
      <c r="AJ662" s="271"/>
      <c r="AK662" s="271"/>
      <c r="AL662" s="271"/>
      <c r="AM662" s="271"/>
      <c r="AN662" s="271"/>
      <c r="AO662" s="271"/>
      <c r="AP662" s="271"/>
    </row>
    <row r="663" ht="12.75" customHeight="1">
      <c r="A663" s="270"/>
      <c r="B663" s="270"/>
      <c r="C663" s="270"/>
      <c r="D663" s="270"/>
      <c r="E663" s="270"/>
      <c r="F663" s="271"/>
      <c r="G663" s="271"/>
      <c r="H663" s="271"/>
      <c r="I663" s="271"/>
      <c r="J663" s="271"/>
      <c r="K663" s="27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c r="AI663" s="271"/>
      <c r="AJ663" s="271"/>
      <c r="AK663" s="271"/>
      <c r="AL663" s="271"/>
      <c r="AM663" s="271"/>
      <c r="AN663" s="271"/>
      <c r="AO663" s="271"/>
      <c r="AP663" s="271"/>
    </row>
    <row r="664" ht="12.75" customHeight="1">
      <c r="A664" s="270"/>
      <c r="B664" s="270"/>
      <c r="C664" s="270"/>
      <c r="D664" s="270"/>
      <c r="E664" s="270"/>
      <c r="F664" s="271"/>
      <c r="G664" s="271"/>
      <c r="H664" s="271"/>
      <c r="I664" s="271"/>
      <c r="J664" s="271"/>
      <c r="K664" s="27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c r="AI664" s="271"/>
      <c r="AJ664" s="271"/>
      <c r="AK664" s="271"/>
      <c r="AL664" s="271"/>
      <c r="AM664" s="271"/>
      <c r="AN664" s="271"/>
      <c r="AO664" s="271"/>
      <c r="AP664" s="271"/>
    </row>
    <row r="665" ht="12.75" customHeight="1">
      <c r="A665" s="270"/>
      <c r="B665" s="270"/>
      <c r="C665" s="270"/>
      <c r="D665" s="270"/>
      <c r="E665" s="270"/>
      <c r="F665" s="271"/>
      <c r="G665" s="271"/>
      <c r="H665" s="271"/>
      <c r="I665" s="271"/>
      <c r="J665" s="271"/>
      <c r="K665" s="27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c r="AI665" s="271"/>
      <c r="AJ665" s="271"/>
      <c r="AK665" s="271"/>
      <c r="AL665" s="271"/>
      <c r="AM665" s="271"/>
      <c r="AN665" s="271"/>
      <c r="AO665" s="271"/>
      <c r="AP665" s="271"/>
    </row>
    <row r="666" ht="12.75" customHeight="1">
      <c r="A666" s="270"/>
      <c r="B666" s="270"/>
      <c r="C666" s="270"/>
      <c r="D666" s="270"/>
      <c r="E666" s="270"/>
      <c r="F666" s="271"/>
      <c r="G666" s="271"/>
      <c r="H666" s="271"/>
      <c r="I666" s="271"/>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271"/>
      <c r="AJ666" s="271"/>
      <c r="AK666" s="271"/>
      <c r="AL666" s="271"/>
      <c r="AM666" s="271"/>
      <c r="AN666" s="271"/>
      <c r="AO666" s="271"/>
      <c r="AP666" s="271"/>
    </row>
    <row r="667" ht="12.75" customHeight="1">
      <c r="A667" s="270"/>
      <c r="B667" s="270"/>
      <c r="C667" s="270"/>
      <c r="D667" s="270"/>
      <c r="E667" s="270"/>
      <c r="F667" s="271"/>
      <c r="G667" s="271"/>
      <c r="H667" s="271"/>
      <c r="I667" s="271"/>
      <c r="J667" s="271"/>
      <c r="K667" s="271"/>
      <c r="L667" s="271"/>
      <c r="M667" s="271"/>
      <c r="N667" s="271"/>
      <c r="O667" s="271"/>
      <c r="P667" s="271"/>
      <c r="Q667" s="271"/>
      <c r="R667" s="271"/>
      <c r="S667" s="271"/>
      <c r="T667" s="271"/>
      <c r="U667" s="271"/>
      <c r="V667" s="271"/>
      <c r="W667" s="271"/>
      <c r="X667" s="271"/>
      <c r="Y667" s="271"/>
      <c r="Z667" s="271"/>
      <c r="AA667" s="271"/>
      <c r="AB667" s="271"/>
      <c r="AC667" s="271"/>
      <c r="AD667" s="271"/>
      <c r="AE667" s="271"/>
      <c r="AF667" s="271"/>
      <c r="AG667" s="271"/>
      <c r="AH667" s="271"/>
      <c r="AI667" s="271"/>
      <c r="AJ667" s="271"/>
      <c r="AK667" s="271"/>
      <c r="AL667" s="271"/>
      <c r="AM667" s="271"/>
      <c r="AN667" s="271"/>
      <c r="AO667" s="271"/>
      <c r="AP667" s="271"/>
    </row>
    <row r="668" ht="12.75" customHeight="1">
      <c r="A668" s="270"/>
      <c r="B668" s="270"/>
      <c r="C668" s="270"/>
      <c r="D668" s="270"/>
      <c r="E668" s="270"/>
      <c r="F668" s="271"/>
      <c r="G668" s="271"/>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c r="AK668" s="271"/>
      <c r="AL668" s="271"/>
      <c r="AM668" s="271"/>
      <c r="AN668" s="271"/>
      <c r="AO668" s="271"/>
      <c r="AP668" s="271"/>
    </row>
    <row r="669" ht="12.75" customHeight="1">
      <c r="A669" s="270"/>
      <c r="B669" s="270"/>
      <c r="C669" s="270"/>
      <c r="D669" s="270"/>
      <c r="E669" s="270"/>
      <c r="F669" s="271"/>
      <c r="G669" s="271"/>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c r="AK669" s="271"/>
      <c r="AL669" s="271"/>
      <c r="AM669" s="271"/>
      <c r="AN669" s="271"/>
      <c r="AO669" s="271"/>
      <c r="AP669" s="271"/>
    </row>
    <row r="670" ht="12.75" customHeight="1">
      <c r="A670" s="270"/>
      <c r="B670" s="270"/>
      <c r="C670" s="270"/>
      <c r="D670" s="270"/>
      <c r="E670" s="270"/>
      <c r="F670" s="271"/>
      <c r="G670" s="271"/>
      <c r="H670" s="271"/>
      <c r="I670" s="271"/>
      <c r="J670" s="271"/>
      <c r="K670" s="27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c r="AI670" s="271"/>
      <c r="AJ670" s="271"/>
      <c r="AK670" s="271"/>
      <c r="AL670" s="271"/>
      <c r="AM670" s="271"/>
      <c r="AN670" s="271"/>
      <c r="AO670" s="271"/>
      <c r="AP670" s="271"/>
    </row>
    <row r="671" ht="12.75" customHeight="1">
      <c r="A671" s="270"/>
      <c r="B671" s="270"/>
      <c r="C671" s="270"/>
      <c r="D671" s="270"/>
      <c r="E671" s="270"/>
      <c r="F671" s="271"/>
      <c r="G671" s="271"/>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c r="AK671" s="271"/>
      <c r="AL671" s="271"/>
      <c r="AM671" s="271"/>
      <c r="AN671" s="271"/>
      <c r="AO671" s="271"/>
      <c r="AP671" s="271"/>
    </row>
    <row r="672" ht="12.75" customHeight="1">
      <c r="A672" s="270"/>
      <c r="B672" s="270"/>
      <c r="C672" s="270"/>
      <c r="D672" s="270"/>
      <c r="E672" s="270"/>
      <c r="F672" s="271"/>
      <c r="G672" s="271"/>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c r="AK672" s="271"/>
      <c r="AL672" s="271"/>
      <c r="AM672" s="271"/>
      <c r="AN672" s="271"/>
      <c r="AO672" s="271"/>
      <c r="AP672" s="271"/>
    </row>
    <row r="673" ht="12.75" customHeight="1">
      <c r="A673" s="270"/>
      <c r="B673" s="270"/>
      <c r="C673" s="270"/>
      <c r="D673" s="270"/>
      <c r="E673" s="270"/>
      <c r="F673" s="271"/>
      <c r="G673" s="271"/>
      <c r="H673" s="271"/>
      <c r="I673" s="271"/>
      <c r="J673" s="271"/>
      <c r="K673" s="271"/>
      <c r="L673" s="271"/>
      <c r="M673" s="271"/>
      <c r="N673" s="271"/>
      <c r="O673" s="271"/>
      <c r="P673" s="271"/>
      <c r="Q673" s="271"/>
      <c r="R673" s="271"/>
      <c r="S673" s="271"/>
      <c r="T673" s="271"/>
      <c r="U673" s="271"/>
      <c r="V673" s="271"/>
      <c r="W673" s="271"/>
      <c r="X673" s="271"/>
      <c r="Y673" s="271"/>
      <c r="Z673" s="271"/>
      <c r="AA673" s="271"/>
      <c r="AB673" s="271"/>
      <c r="AC673" s="271"/>
      <c r="AD673" s="271"/>
      <c r="AE673" s="271"/>
      <c r="AF673" s="271"/>
      <c r="AG673" s="271"/>
      <c r="AH673" s="271"/>
      <c r="AI673" s="271"/>
      <c r="AJ673" s="271"/>
      <c r="AK673" s="271"/>
      <c r="AL673" s="271"/>
      <c r="AM673" s="271"/>
      <c r="AN673" s="271"/>
      <c r="AO673" s="271"/>
      <c r="AP673" s="271"/>
    </row>
    <row r="674" ht="12.75" customHeight="1">
      <c r="A674" s="270"/>
      <c r="B674" s="270"/>
      <c r="C674" s="270"/>
      <c r="D674" s="270"/>
      <c r="E674" s="270"/>
      <c r="F674" s="271"/>
      <c r="G674" s="271"/>
      <c r="H674" s="271"/>
      <c r="I674" s="271"/>
      <c r="J674" s="271"/>
      <c r="K674" s="27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c r="AI674" s="271"/>
      <c r="AJ674" s="271"/>
      <c r="AK674" s="271"/>
      <c r="AL674" s="271"/>
      <c r="AM674" s="271"/>
      <c r="AN674" s="271"/>
      <c r="AO674" s="271"/>
      <c r="AP674" s="271"/>
    </row>
    <row r="675" ht="12.75" customHeight="1">
      <c r="A675" s="270"/>
      <c r="B675" s="270"/>
      <c r="C675" s="270"/>
      <c r="D675" s="270"/>
      <c r="E675" s="270"/>
      <c r="F675" s="271"/>
      <c r="G675" s="271"/>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c r="AI675" s="271"/>
      <c r="AJ675" s="271"/>
      <c r="AK675" s="271"/>
      <c r="AL675" s="271"/>
      <c r="AM675" s="271"/>
      <c r="AN675" s="271"/>
      <c r="AO675" s="271"/>
      <c r="AP675" s="271"/>
    </row>
    <row r="676" ht="12.75" customHeight="1">
      <c r="A676" s="270"/>
      <c r="B676" s="270"/>
      <c r="C676" s="270"/>
      <c r="D676" s="270"/>
      <c r="E676" s="270"/>
      <c r="F676" s="271"/>
      <c r="G676" s="271"/>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c r="AI676" s="271"/>
      <c r="AJ676" s="271"/>
      <c r="AK676" s="271"/>
      <c r="AL676" s="271"/>
      <c r="AM676" s="271"/>
      <c r="AN676" s="271"/>
      <c r="AO676" s="271"/>
      <c r="AP676" s="271"/>
    </row>
    <row r="677" ht="12.75" customHeight="1">
      <c r="A677" s="270"/>
      <c r="B677" s="270"/>
      <c r="C677" s="270"/>
      <c r="D677" s="270"/>
      <c r="E677" s="270"/>
      <c r="F677" s="271"/>
      <c r="G677" s="271"/>
      <c r="H677" s="271"/>
      <c r="I677" s="271"/>
      <c r="J677" s="271"/>
      <c r="K677" s="27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c r="AI677" s="271"/>
      <c r="AJ677" s="271"/>
      <c r="AK677" s="271"/>
      <c r="AL677" s="271"/>
      <c r="AM677" s="271"/>
      <c r="AN677" s="271"/>
      <c r="AO677" s="271"/>
      <c r="AP677" s="271"/>
    </row>
    <row r="678" ht="12.75" customHeight="1">
      <c r="A678" s="270"/>
      <c r="B678" s="270"/>
      <c r="C678" s="270"/>
      <c r="D678" s="270"/>
      <c r="E678" s="270"/>
      <c r="F678" s="271"/>
      <c r="G678" s="271"/>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c r="AI678" s="271"/>
      <c r="AJ678" s="271"/>
      <c r="AK678" s="271"/>
      <c r="AL678" s="271"/>
      <c r="AM678" s="271"/>
      <c r="AN678" s="271"/>
      <c r="AO678" s="271"/>
      <c r="AP678" s="271"/>
    </row>
    <row r="679" ht="12.75" customHeight="1">
      <c r="A679" s="270"/>
      <c r="B679" s="270"/>
      <c r="C679" s="270"/>
      <c r="D679" s="270"/>
      <c r="E679" s="270"/>
      <c r="F679" s="271"/>
      <c r="G679" s="271"/>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c r="AO679" s="271"/>
      <c r="AP679" s="271"/>
    </row>
    <row r="680" ht="12.75" customHeight="1">
      <c r="A680" s="270"/>
      <c r="B680" s="270"/>
      <c r="C680" s="270"/>
      <c r="D680" s="270"/>
      <c r="E680" s="270"/>
      <c r="F680" s="271"/>
      <c r="G680" s="271"/>
      <c r="H680" s="271"/>
      <c r="I680" s="271"/>
      <c r="J680" s="271"/>
      <c r="K680" s="271"/>
      <c r="L680" s="271"/>
      <c r="M680" s="271"/>
      <c r="N680" s="271"/>
      <c r="O680" s="271"/>
      <c r="P680" s="271"/>
      <c r="Q680" s="271"/>
      <c r="R680" s="271"/>
      <c r="S680" s="271"/>
      <c r="T680" s="271"/>
      <c r="U680" s="271"/>
      <c r="V680" s="271"/>
      <c r="W680" s="271"/>
      <c r="X680" s="271"/>
      <c r="Y680" s="271"/>
      <c r="Z680" s="271"/>
      <c r="AA680" s="271"/>
      <c r="AB680" s="271"/>
      <c r="AC680" s="271"/>
      <c r="AD680" s="271"/>
      <c r="AE680" s="271"/>
      <c r="AF680" s="271"/>
      <c r="AG680" s="271"/>
      <c r="AH680" s="271"/>
      <c r="AI680" s="271"/>
      <c r="AJ680" s="271"/>
      <c r="AK680" s="271"/>
      <c r="AL680" s="271"/>
      <c r="AM680" s="271"/>
      <c r="AN680" s="271"/>
      <c r="AO680" s="271"/>
      <c r="AP680" s="271"/>
    </row>
    <row r="681" ht="12.75" customHeight="1">
      <c r="A681" s="270"/>
      <c r="B681" s="270"/>
      <c r="C681" s="270"/>
      <c r="D681" s="270"/>
      <c r="E681" s="270"/>
      <c r="F681" s="271"/>
      <c r="G681" s="271"/>
      <c r="H681" s="271"/>
      <c r="I681" s="271"/>
      <c r="J681" s="271"/>
      <c r="K681" s="271"/>
      <c r="L681" s="271"/>
      <c r="M681" s="271"/>
      <c r="N681" s="271"/>
      <c r="O681" s="271"/>
      <c r="P681" s="271"/>
      <c r="Q681" s="271"/>
      <c r="R681" s="271"/>
      <c r="S681" s="271"/>
      <c r="T681" s="271"/>
      <c r="U681" s="271"/>
      <c r="V681" s="271"/>
      <c r="W681" s="271"/>
      <c r="X681" s="271"/>
      <c r="Y681" s="271"/>
      <c r="Z681" s="271"/>
      <c r="AA681" s="271"/>
      <c r="AB681" s="271"/>
      <c r="AC681" s="271"/>
      <c r="AD681" s="271"/>
      <c r="AE681" s="271"/>
      <c r="AF681" s="271"/>
      <c r="AG681" s="271"/>
      <c r="AH681" s="271"/>
      <c r="AI681" s="271"/>
      <c r="AJ681" s="271"/>
      <c r="AK681" s="271"/>
      <c r="AL681" s="271"/>
      <c r="AM681" s="271"/>
      <c r="AN681" s="271"/>
      <c r="AO681" s="271"/>
      <c r="AP681" s="271"/>
    </row>
    <row r="682" ht="12.75" customHeight="1">
      <c r="A682" s="270"/>
      <c r="B682" s="270"/>
      <c r="C682" s="270"/>
      <c r="D682" s="270"/>
      <c r="E682" s="270"/>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1"/>
      <c r="AD682" s="271"/>
      <c r="AE682" s="271"/>
      <c r="AF682" s="271"/>
      <c r="AG682" s="271"/>
      <c r="AH682" s="271"/>
      <c r="AI682" s="271"/>
      <c r="AJ682" s="271"/>
      <c r="AK682" s="271"/>
      <c r="AL682" s="271"/>
      <c r="AM682" s="271"/>
      <c r="AN682" s="271"/>
      <c r="AO682" s="271"/>
      <c r="AP682" s="271"/>
    </row>
    <row r="683" ht="12.75" customHeight="1">
      <c r="A683" s="270"/>
      <c r="B683" s="270"/>
      <c r="C683" s="270"/>
      <c r="D683" s="270"/>
      <c r="E683" s="270"/>
      <c r="F683" s="271"/>
      <c r="G683" s="271"/>
      <c r="H683" s="271"/>
      <c r="I683" s="271"/>
      <c r="J683" s="271"/>
      <c r="K683" s="271"/>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c r="AI683" s="271"/>
      <c r="AJ683" s="271"/>
      <c r="AK683" s="271"/>
      <c r="AL683" s="271"/>
      <c r="AM683" s="271"/>
      <c r="AN683" s="271"/>
      <c r="AO683" s="271"/>
      <c r="AP683" s="271"/>
    </row>
    <row r="684" ht="12.75" customHeight="1">
      <c r="A684" s="270"/>
      <c r="B684" s="270"/>
      <c r="C684" s="270"/>
      <c r="D684" s="270"/>
      <c r="E684" s="270"/>
      <c r="F684" s="271"/>
      <c r="G684" s="271"/>
      <c r="H684" s="271"/>
      <c r="I684" s="271"/>
      <c r="J684" s="271"/>
      <c r="K684" s="271"/>
      <c r="L684" s="271"/>
      <c r="M684" s="271"/>
      <c r="N684" s="271"/>
      <c r="O684" s="271"/>
      <c r="P684" s="271"/>
      <c r="Q684" s="271"/>
      <c r="R684" s="271"/>
      <c r="S684" s="271"/>
      <c r="T684" s="271"/>
      <c r="U684" s="271"/>
      <c r="V684" s="271"/>
      <c r="W684" s="271"/>
      <c r="X684" s="271"/>
      <c r="Y684" s="271"/>
      <c r="Z684" s="271"/>
      <c r="AA684" s="271"/>
      <c r="AB684" s="271"/>
      <c r="AC684" s="271"/>
      <c r="AD684" s="271"/>
      <c r="AE684" s="271"/>
      <c r="AF684" s="271"/>
      <c r="AG684" s="271"/>
      <c r="AH684" s="271"/>
      <c r="AI684" s="271"/>
      <c r="AJ684" s="271"/>
      <c r="AK684" s="271"/>
      <c r="AL684" s="271"/>
      <c r="AM684" s="271"/>
      <c r="AN684" s="271"/>
      <c r="AO684" s="271"/>
      <c r="AP684" s="271"/>
    </row>
    <row r="685" ht="12.75" customHeight="1">
      <c r="A685" s="270"/>
      <c r="B685" s="270"/>
      <c r="C685" s="270"/>
      <c r="D685" s="270"/>
      <c r="E685" s="270"/>
      <c r="F685" s="271"/>
      <c r="G685" s="271"/>
      <c r="H685" s="271"/>
      <c r="I685" s="271"/>
      <c r="J685" s="271"/>
      <c r="K685" s="271"/>
      <c r="L685" s="271"/>
      <c r="M685" s="271"/>
      <c r="N685" s="271"/>
      <c r="O685" s="271"/>
      <c r="P685" s="271"/>
      <c r="Q685" s="271"/>
      <c r="R685" s="271"/>
      <c r="S685" s="271"/>
      <c r="T685" s="271"/>
      <c r="U685" s="271"/>
      <c r="V685" s="271"/>
      <c r="W685" s="271"/>
      <c r="X685" s="271"/>
      <c r="Y685" s="271"/>
      <c r="Z685" s="271"/>
      <c r="AA685" s="271"/>
      <c r="AB685" s="271"/>
      <c r="AC685" s="271"/>
      <c r="AD685" s="271"/>
      <c r="AE685" s="271"/>
      <c r="AF685" s="271"/>
      <c r="AG685" s="271"/>
      <c r="AH685" s="271"/>
      <c r="AI685" s="271"/>
      <c r="AJ685" s="271"/>
      <c r="AK685" s="271"/>
      <c r="AL685" s="271"/>
      <c r="AM685" s="271"/>
      <c r="AN685" s="271"/>
      <c r="AO685" s="271"/>
      <c r="AP685" s="271"/>
    </row>
    <row r="686" ht="12.75" customHeight="1">
      <c r="A686" s="270"/>
      <c r="B686" s="270"/>
      <c r="C686" s="270"/>
      <c r="D686" s="270"/>
      <c r="E686" s="270"/>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c r="AG686" s="271"/>
      <c r="AH686" s="271"/>
      <c r="AI686" s="271"/>
      <c r="AJ686" s="271"/>
      <c r="AK686" s="271"/>
      <c r="AL686" s="271"/>
      <c r="AM686" s="271"/>
      <c r="AN686" s="271"/>
      <c r="AO686" s="271"/>
      <c r="AP686" s="271"/>
    </row>
    <row r="687" ht="12.75" customHeight="1">
      <c r="A687" s="270"/>
      <c r="B687" s="270"/>
      <c r="C687" s="270"/>
      <c r="D687" s="270"/>
      <c r="E687" s="270"/>
      <c r="F687" s="271"/>
      <c r="G687" s="271"/>
      <c r="H687" s="271"/>
      <c r="I687" s="271"/>
      <c r="J687" s="271"/>
      <c r="K687" s="271"/>
      <c r="L687" s="271"/>
      <c r="M687" s="271"/>
      <c r="N687" s="271"/>
      <c r="O687" s="271"/>
      <c r="P687" s="271"/>
      <c r="Q687" s="271"/>
      <c r="R687" s="271"/>
      <c r="S687" s="271"/>
      <c r="T687" s="271"/>
      <c r="U687" s="271"/>
      <c r="V687" s="271"/>
      <c r="W687" s="271"/>
      <c r="X687" s="271"/>
      <c r="Y687" s="271"/>
      <c r="Z687" s="271"/>
      <c r="AA687" s="271"/>
      <c r="AB687" s="271"/>
      <c r="AC687" s="271"/>
      <c r="AD687" s="271"/>
      <c r="AE687" s="271"/>
      <c r="AF687" s="271"/>
      <c r="AG687" s="271"/>
      <c r="AH687" s="271"/>
      <c r="AI687" s="271"/>
      <c r="AJ687" s="271"/>
      <c r="AK687" s="271"/>
      <c r="AL687" s="271"/>
      <c r="AM687" s="271"/>
      <c r="AN687" s="271"/>
      <c r="AO687" s="271"/>
      <c r="AP687" s="271"/>
    </row>
    <row r="688" ht="12.75" customHeight="1">
      <c r="A688" s="270"/>
      <c r="B688" s="270"/>
      <c r="C688" s="270"/>
      <c r="D688" s="270"/>
      <c r="E688" s="270"/>
      <c r="F688" s="271"/>
      <c r="G688" s="271"/>
      <c r="H688" s="271"/>
      <c r="I688" s="271"/>
      <c r="J688" s="271"/>
      <c r="K688" s="271"/>
      <c r="L688" s="271"/>
      <c r="M688" s="271"/>
      <c r="N688" s="271"/>
      <c r="O688" s="271"/>
      <c r="P688" s="271"/>
      <c r="Q688" s="271"/>
      <c r="R688" s="271"/>
      <c r="S688" s="271"/>
      <c r="T688" s="271"/>
      <c r="U688" s="271"/>
      <c r="V688" s="271"/>
      <c r="W688" s="271"/>
      <c r="X688" s="271"/>
      <c r="Y688" s="271"/>
      <c r="Z688" s="271"/>
      <c r="AA688" s="271"/>
      <c r="AB688" s="271"/>
      <c r="AC688" s="271"/>
      <c r="AD688" s="271"/>
      <c r="AE688" s="271"/>
      <c r="AF688" s="271"/>
      <c r="AG688" s="271"/>
      <c r="AH688" s="271"/>
      <c r="AI688" s="271"/>
      <c r="AJ688" s="271"/>
      <c r="AK688" s="271"/>
      <c r="AL688" s="271"/>
      <c r="AM688" s="271"/>
      <c r="AN688" s="271"/>
      <c r="AO688" s="271"/>
      <c r="AP688" s="271"/>
    </row>
    <row r="689" ht="12.75" customHeight="1">
      <c r="A689" s="270"/>
      <c r="B689" s="270"/>
      <c r="C689" s="270"/>
      <c r="D689" s="270"/>
      <c r="E689" s="270"/>
      <c r="F689" s="271"/>
      <c r="G689" s="271"/>
      <c r="H689" s="271"/>
      <c r="I689" s="271"/>
      <c r="J689" s="271"/>
      <c r="K689" s="271"/>
      <c r="L689" s="271"/>
      <c r="M689" s="271"/>
      <c r="N689" s="271"/>
      <c r="O689" s="271"/>
      <c r="P689" s="271"/>
      <c r="Q689" s="271"/>
      <c r="R689" s="271"/>
      <c r="S689" s="271"/>
      <c r="T689" s="271"/>
      <c r="U689" s="271"/>
      <c r="V689" s="271"/>
      <c r="W689" s="271"/>
      <c r="X689" s="271"/>
      <c r="Y689" s="271"/>
      <c r="Z689" s="271"/>
      <c r="AA689" s="271"/>
      <c r="AB689" s="271"/>
      <c r="AC689" s="271"/>
      <c r="AD689" s="271"/>
      <c r="AE689" s="271"/>
      <c r="AF689" s="271"/>
      <c r="AG689" s="271"/>
      <c r="AH689" s="271"/>
      <c r="AI689" s="271"/>
      <c r="AJ689" s="271"/>
      <c r="AK689" s="271"/>
      <c r="AL689" s="271"/>
      <c r="AM689" s="271"/>
      <c r="AN689" s="271"/>
      <c r="AO689" s="271"/>
      <c r="AP689" s="271"/>
    </row>
    <row r="690" ht="12.75" customHeight="1">
      <c r="A690" s="270"/>
      <c r="B690" s="270"/>
      <c r="C690" s="270"/>
      <c r="D690" s="270"/>
      <c r="E690" s="270"/>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271"/>
      <c r="AE690" s="271"/>
      <c r="AF690" s="271"/>
      <c r="AG690" s="271"/>
      <c r="AH690" s="271"/>
      <c r="AI690" s="271"/>
      <c r="AJ690" s="271"/>
      <c r="AK690" s="271"/>
      <c r="AL690" s="271"/>
      <c r="AM690" s="271"/>
      <c r="AN690" s="271"/>
      <c r="AO690" s="271"/>
      <c r="AP690" s="271"/>
    </row>
    <row r="691" ht="12.75" customHeight="1">
      <c r="A691" s="270"/>
      <c r="B691" s="270"/>
      <c r="C691" s="270"/>
      <c r="D691" s="270"/>
      <c r="E691" s="270"/>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c r="AI691" s="271"/>
      <c r="AJ691" s="271"/>
      <c r="AK691" s="271"/>
      <c r="AL691" s="271"/>
      <c r="AM691" s="271"/>
      <c r="AN691" s="271"/>
      <c r="AO691" s="271"/>
      <c r="AP691" s="271"/>
    </row>
    <row r="692" ht="12.75" customHeight="1">
      <c r="A692" s="270"/>
      <c r="B692" s="270"/>
      <c r="C692" s="270"/>
      <c r="D692" s="270"/>
      <c r="E692" s="270"/>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271"/>
      <c r="AD692" s="271"/>
      <c r="AE692" s="271"/>
      <c r="AF692" s="271"/>
      <c r="AG692" s="271"/>
      <c r="AH692" s="271"/>
      <c r="AI692" s="271"/>
      <c r="AJ692" s="271"/>
      <c r="AK692" s="271"/>
      <c r="AL692" s="271"/>
      <c r="AM692" s="271"/>
      <c r="AN692" s="271"/>
      <c r="AO692" s="271"/>
      <c r="AP692" s="271"/>
    </row>
    <row r="693" ht="12.75" customHeight="1">
      <c r="A693" s="270"/>
      <c r="B693" s="270"/>
      <c r="C693" s="270"/>
      <c r="D693" s="270"/>
      <c r="E693" s="270"/>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271"/>
      <c r="AD693" s="271"/>
      <c r="AE693" s="271"/>
      <c r="AF693" s="271"/>
      <c r="AG693" s="271"/>
      <c r="AH693" s="271"/>
      <c r="AI693" s="271"/>
      <c r="AJ693" s="271"/>
      <c r="AK693" s="271"/>
      <c r="AL693" s="271"/>
      <c r="AM693" s="271"/>
      <c r="AN693" s="271"/>
      <c r="AO693" s="271"/>
      <c r="AP693" s="271"/>
    </row>
    <row r="694" ht="12.75" customHeight="1">
      <c r="A694" s="270"/>
      <c r="B694" s="270"/>
      <c r="C694" s="270"/>
      <c r="D694" s="270"/>
      <c r="E694" s="270"/>
      <c r="F694" s="271"/>
      <c r="G694" s="271"/>
      <c r="H694" s="271"/>
      <c r="I694" s="271"/>
      <c r="J694" s="271"/>
      <c r="K694" s="271"/>
      <c r="L694" s="271"/>
      <c r="M694" s="271"/>
      <c r="N694" s="271"/>
      <c r="O694" s="271"/>
      <c r="P694" s="271"/>
      <c r="Q694" s="271"/>
      <c r="R694" s="271"/>
      <c r="S694" s="271"/>
      <c r="T694" s="271"/>
      <c r="U694" s="271"/>
      <c r="V694" s="271"/>
      <c r="W694" s="271"/>
      <c r="X694" s="271"/>
      <c r="Y694" s="271"/>
      <c r="Z694" s="271"/>
      <c r="AA694" s="271"/>
      <c r="AB694" s="271"/>
      <c r="AC694" s="271"/>
      <c r="AD694" s="271"/>
      <c r="AE694" s="271"/>
      <c r="AF694" s="271"/>
      <c r="AG694" s="271"/>
      <c r="AH694" s="271"/>
      <c r="AI694" s="271"/>
      <c r="AJ694" s="271"/>
      <c r="AK694" s="271"/>
      <c r="AL694" s="271"/>
      <c r="AM694" s="271"/>
      <c r="AN694" s="271"/>
      <c r="AO694" s="271"/>
      <c r="AP694" s="271"/>
    </row>
    <row r="695" ht="12.75" customHeight="1">
      <c r="A695" s="270"/>
      <c r="B695" s="270"/>
      <c r="C695" s="270"/>
      <c r="D695" s="270"/>
      <c r="E695" s="270"/>
      <c r="F695" s="271"/>
      <c r="G695" s="271"/>
      <c r="H695" s="271"/>
      <c r="I695" s="271"/>
      <c r="J695" s="271"/>
      <c r="K695" s="271"/>
      <c r="L695" s="271"/>
      <c r="M695" s="271"/>
      <c r="N695" s="271"/>
      <c r="O695" s="271"/>
      <c r="P695" s="271"/>
      <c r="Q695" s="271"/>
      <c r="R695" s="271"/>
      <c r="S695" s="271"/>
      <c r="T695" s="271"/>
      <c r="U695" s="271"/>
      <c r="V695" s="271"/>
      <c r="W695" s="271"/>
      <c r="X695" s="271"/>
      <c r="Y695" s="271"/>
      <c r="Z695" s="271"/>
      <c r="AA695" s="271"/>
      <c r="AB695" s="271"/>
      <c r="AC695" s="271"/>
      <c r="AD695" s="271"/>
      <c r="AE695" s="271"/>
      <c r="AF695" s="271"/>
      <c r="AG695" s="271"/>
      <c r="AH695" s="271"/>
      <c r="AI695" s="271"/>
      <c r="AJ695" s="271"/>
      <c r="AK695" s="271"/>
      <c r="AL695" s="271"/>
      <c r="AM695" s="271"/>
      <c r="AN695" s="271"/>
      <c r="AO695" s="271"/>
      <c r="AP695" s="271"/>
    </row>
    <row r="696" ht="12.75" customHeight="1">
      <c r="A696" s="270"/>
      <c r="B696" s="270"/>
      <c r="C696" s="270"/>
      <c r="D696" s="270"/>
      <c r="E696" s="270"/>
      <c r="F696" s="271"/>
      <c r="G696" s="271"/>
      <c r="H696" s="271"/>
      <c r="I696" s="271"/>
      <c r="J696" s="271"/>
      <c r="K696" s="271"/>
      <c r="L696" s="271"/>
      <c r="M696" s="271"/>
      <c r="N696" s="271"/>
      <c r="O696" s="271"/>
      <c r="P696" s="271"/>
      <c r="Q696" s="271"/>
      <c r="R696" s="271"/>
      <c r="S696" s="271"/>
      <c r="T696" s="271"/>
      <c r="U696" s="271"/>
      <c r="V696" s="271"/>
      <c r="W696" s="271"/>
      <c r="X696" s="271"/>
      <c r="Y696" s="271"/>
      <c r="Z696" s="271"/>
      <c r="AA696" s="271"/>
      <c r="AB696" s="271"/>
      <c r="AC696" s="271"/>
      <c r="AD696" s="271"/>
      <c r="AE696" s="271"/>
      <c r="AF696" s="271"/>
      <c r="AG696" s="271"/>
      <c r="AH696" s="271"/>
      <c r="AI696" s="271"/>
      <c r="AJ696" s="271"/>
      <c r="AK696" s="271"/>
      <c r="AL696" s="271"/>
      <c r="AM696" s="271"/>
      <c r="AN696" s="271"/>
      <c r="AO696" s="271"/>
      <c r="AP696" s="271"/>
    </row>
    <row r="697" ht="12.75" customHeight="1">
      <c r="A697" s="270"/>
      <c r="B697" s="270"/>
      <c r="C697" s="270"/>
      <c r="D697" s="270"/>
      <c r="E697" s="270"/>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c r="AO697" s="271"/>
      <c r="AP697" s="271"/>
    </row>
    <row r="698" ht="12.75" customHeight="1">
      <c r="A698" s="270"/>
      <c r="B698" s="270"/>
      <c r="C698" s="270"/>
      <c r="D698" s="270"/>
      <c r="E698" s="270"/>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271"/>
      <c r="AE698" s="271"/>
      <c r="AF698" s="271"/>
      <c r="AG698" s="271"/>
      <c r="AH698" s="271"/>
      <c r="AI698" s="271"/>
      <c r="AJ698" s="271"/>
      <c r="AK698" s="271"/>
      <c r="AL698" s="271"/>
      <c r="AM698" s="271"/>
      <c r="AN698" s="271"/>
      <c r="AO698" s="271"/>
      <c r="AP698" s="271"/>
    </row>
    <row r="699" ht="12.75" customHeight="1">
      <c r="A699" s="270"/>
      <c r="B699" s="270"/>
      <c r="C699" s="270"/>
      <c r="D699" s="270"/>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row>
    <row r="700" ht="12.75" customHeight="1">
      <c r="A700" s="270"/>
      <c r="B700" s="270"/>
      <c r="C700" s="270"/>
      <c r="D700" s="270"/>
      <c r="E700" s="270"/>
      <c r="F700" s="271"/>
      <c r="G700" s="271"/>
      <c r="H700" s="271"/>
      <c r="I700" s="271"/>
      <c r="J700" s="271"/>
      <c r="K700" s="27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c r="AI700" s="271"/>
      <c r="AJ700" s="271"/>
      <c r="AK700" s="271"/>
      <c r="AL700" s="271"/>
      <c r="AM700" s="271"/>
      <c r="AN700" s="271"/>
      <c r="AO700" s="271"/>
      <c r="AP700" s="271"/>
    </row>
    <row r="701" ht="12.75" customHeight="1">
      <c r="A701" s="270"/>
      <c r="B701" s="270"/>
      <c r="C701" s="270"/>
      <c r="D701" s="270"/>
      <c r="E701" s="270"/>
      <c r="F701" s="271"/>
      <c r="G701" s="271"/>
      <c r="H701" s="271"/>
      <c r="I701" s="271"/>
      <c r="J701" s="271"/>
      <c r="K701" s="27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c r="AI701" s="271"/>
      <c r="AJ701" s="271"/>
      <c r="AK701" s="271"/>
      <c r="AL701" s="271"/>
      <c r="AM701" s="271"/>
      <c r="AN701" s="271"/>
      <c r="AO701" s="271"/>
      <c r="AP701" s="271"/>
    </row>
    <row r="702" ht="12.75" customHeight="1">
      <c r="A702" s="270"/>
      <c r="B702" s="270"/>
      <c r="C702" s="270"/>
      <c r="D702" s="270"/>
      <c r="E702" s="270"/>
      <c r="F702" s="271"/>
      <c r="G702" s="271"/>
      <c r="H702" s="271"/>
      <c r="I702" s="271"/>
      <c r="J702" s="271"/>
      <c r="K702" s="27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c r="AI702" s="271"/>
      <c r="AJ702" s="271"/>
      <c r="AK702" s="271"/>
      <c r="AL702" s="271"/>
      <c r="AM702" s="271"/>
      <c r="AN702" s="271"/>
      <c r="AO702" s="271"/>
      <c r="AP702" s="271"/>
    </row>
    <row r="703" ht="12.75" customHeight="1">
      <c r="A703" s="270"/>
      <c r="B703" s="270"/>
      <c r="C703" s="270"/>
      <c r="D703" s="270"/>
      <c r="E703" s="270"/>
      <c r="F703" s="271"/>
      <c r="G703" s="271"/>
      <c r="H703" s="271"/>
      <c r="I703" s="271"/>
      <c r="J703" s="271"/>
      <c r="K703" s="271"/>
      <c r="L703" s="271"/>
      <c r="M703" s="271"/>
      <c r="N703" s="271"/>
      <c r="O703" s="271"/>
      <c r="P703" s="271"/>
      <c r="Q703" s="271"/>
      <c r="R703" s="271"/>
      <c r="S703" s="271"/>
      <c r="T703" s="271"/>
      <c r="U703" s="271"/>
      <c r="V703" s="271"/>
      <c r="W703" s="271"/>
      <c r="X703" s="271"/>
      <c r="Y703" s="271"/>
      <c r="Z703" s="271"/>
      <c r="AA703" s="271"/>
      <c r="AB703" s="271"/>
      <c r="AC703" s="271"/>
      <c r="AD703" s="271"/>
      <c r="AE703" s="271"/>
      <c r="AF703" s="271"/>
      <c r="AG703" s="271"/>
      <c r="AH703" s="271"/>
      <c r="AI703" s="271"/>
      <c r="AJ703" s="271"/>
      <c r="AK703" s="271"/>
      <c r="AL703" s="271"/>
      <c r="AM703" s="271"/>
      <c r="AN703" s="271"/>
      <c r="AO703" s="271"/>
      <c r="AP703" s="271"/>
    </row>
    <row r="704" ht="12.75" customHeight="1">
      <c r="A704" s="270"/>
      <c r="B704" s="270"/>
      <c r="C704" s="270"/>
      <c r="D704" s="270"/>
      <c r="E704" s="270"/>
      <c r="F704" s="271"/>
      <c r="G704" s="271"/>
      <c r="H704" s="271"/>
      <c r="I704" s="271"/>
      <c r="J704" s="271"/>
      <c r="K704" s="271"/>
      <c r="L704" s="271"/>
      <c r="M704" s="271"/>
      <c r="N704" s="271"/>
      <c r="O704" s="271"/>
      <c r="P704" s="271"/>
      <c r="Q704" s="271"/>
      <c r="R704" s="271"/>
      <c r="S704" s="271"/>
      <c r="T704" s="271"/>
      <c r="U704" s="271"/>
      <c r="V704" s="271"/>
      <c r="W704" s="271"/>
      <c r="X704" s="271"/>
      <c r="Y704" s="271"/>
      <c r="Z704" s="271"/>
      <c r="AA704" s="271"/>
      <c r="AB704" s="271"/>
      <c r="AC704" s="271"/>
      <c r="AD704" s="271"/>
      <c r="AE704" s="271"/>
      <c r="AF704" s="271"/>
      <c r="AG704" s="271"/>
      <c r="AH704" s="271"/>
      <c r="AI704" s="271"/>
      <c r="AJ704" s="271"/>
      <c r="AK704" s="271"/>
      <c r="AL704" s="271"/>
      <c r="AM704" s="271"/>
      <c r="AN704" s="271"/>
      <c r="AO704" s="271"/>
      <c r="AP704" s="271"/>
    </row>
    <row r="705" ht="12.75" customHeight="1">
      <c r="A705" s="270"/>
      <c r="B705" s="270"/>
      <c r="C705" s="270"/>
      <c r="D705" s="270"/>
      <c r="E705" s="270"/>
      <c r="F705" s="271"/>
      <c r="G705" s="271"/>
      <c r="H705" s="271"/>
      <c r="I705" s="271"/>
      <c r="J705" s="271"/>
      <c r="K705" s="271"/>
      <c r="L705" s="271"/>
      <c r="M705" s="271"/>
      <c r="N705" s="271"/>
      <c r="O705" s="271"/>
      <c r="P705" s="271"/>
      <c r="Q705" s="271"/>
      <c r="R705" s="271"/>
      <c r="S705" s="271"/>
      <c r="T705" s="271"/>
      <c r="U705" s="271"/>
      <c r="V705" s="271"/>
      <c r="W705" s="271"/>
      <c r="X705" s="271"/>
      <c r="Y705" s="271"/>
      <c r="Z705" s="271"/>
      <c r="AA705" s="271"/>
      <c r="AB705" s="271"/>
      <c r="AC705" s="271"/>
      <c r="AD705" s="271"/>
      <c r="AE705" s="271"/>
      <c r="AF705" s="271"/>
      <c r="AG705" s="271"/>
      <c r="AH705" s="271"/>
      <c r="AI705" s="271"/>
      <c r="AJ705" s="271"/>
      <c r="AK705" s="271"/>
      <c r="AL705" s="271"/>
      <c r="AM705" s="271"/>
      <c r="AN705" s="271"/>
      <c r="AO705" s="271"/>
      <c r="AP705" s="271"/>
    </row>
    <row r="706" ht="12.75" customHeight="1">
      <c r="A706" s="270"/>
      <c r="B706" s="270"/>
      <c r="C706" s="270"/>
      <c r="D706" s="270"/>
      <c r="E706" s="270"/>
      <c r="F706" s="271"/>
      <c r="G706" s="271"/>
      <c r="H706" s="271"/>
      <c r="I706" s="271"/>
      <c r="J706" s="271"/>
      <c r="K706" s="271"/>
      <c r="L706" s="271"/>
      <c r="M706" s="271"/>
      <c r="N706" s="271"/>
      <c r="O706" s="271"/>
      <c r="P706" s="271"/>
      <c r="Q706" s="271"/>
      <c r="R706" s="271"/>
      <c r="S706" s="271"/>
      <c r="T706" s="271"/>
      <c r="U706" s="271"/>
      <c r="V706" s="271"/>
      <c r="W706" s="271"/>
      <c r="X706" s="271"/>
      <c r="Y706" s="271"/>
      <c r="Z706" s="271"/>
      <c r="AA706" s="271"/>
      <c r="AB706" s="271"/>
      <c r="AC706" s="271"/>
      <c r="AD706" s="271"/>
      <c r="AE706" s="271"/>
      <c r="AF706" s="271"/>
      <c r="AG706" s="271"/>
      <c r="AH706" s="271"/>
      <c r="AI706" s="271"/>
      <c r="AJ706" s="271"/>
      <c r="AK706" s="271"/>
      <c r="AL706" s="271"/>
      <c r="AM706" s="271"/>
      <c r="AN706" s="271"/>
      <c r="AO706" s="271"/>
      <c r="AP706" s="271"/>
    </row>
    <row r="707" ht="12.75" customHeight="1">
      <c r="A707" s="270"/>
      <c r="B707" s="270"/>
      <c r="C707" s="270"/>
      <c r="D707" s="270"/>
      <c r="E707" s="270"/>
      <c r="F707" s="271"/>
      <c r="G707" s="271"/>
      <c r="H707" s="271"/>
      <c r="I707" s="271"/>
      <c r="J707" s="271"/>
      <c r="K707" s="271"/>
      <c r="L707" s="271"/>
      <c r="M707" s="271"/>
      <c r="N707" s="271"/>
      <c r="O707" s="271"/>
      <c r="P707" s="271"/>
      <c r="Q707" s="271"/>
      <c r="R707" s="271"/>
      <c r="S707" s="271"/>
      <c r="T707" s="271"/>
      <c r="U707" s="271"/>
      <c r="V707" s="271"/>
      <c r="W707" s="271"/>
      <c r="X707" s="271"/>
      <c r="Y707" s="271"/>
      <c r="Z707" s="271"/>
      <c r="AA707" s="271"/>
      <c r="AB707" s="271"/>
      <c r="AC707" s="271"/>
      <c r="AD707" s="271"/>
      <c r="AE707" s="271"/>
      <c r="AF707" s="271"/>
      <c r="AG707" s="271"/>
      <c r="AH707" s="271"/>
      <c r="AI707" s="271"/>
      <c r="AJ707" s="271"/>
      <c r="AK707" s="271"/>
      <c r="AL707" s="271"/>
      <c r="AM707" s="271"/>
      <c r="AN707" s="271"/>
      <c r="AO707" s="271"/>
      <c r="AP707" s="271"/>
    </row>
    <row r="708" ht="12.75" customHeight="1">
      <c r="A708" s="270"/>
      <c r="B708" s="270"/>
      <c r="C708" s="270"/>
      <c r="D708" s="270"/>
      <c r="E708" s="270"/>
      <c r="F708" s="271"/>
      <c r="G708" s="271"/>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c r="AO708" s="271"/>
      <c r="AP708" s="271"/>
    </row>
    <row r="709" ht="12.75" customHeight="1">
      <c r="A709" s="270"/>
      <c r="B709" s="270"/>
      <c r="C709" s="270"/>
      <c r="D709" s="270"/>
      <c r="E709" s="270"/>
      <c r="F709" s="271"/>
      <c r="G709" s="271"/>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c r="AI709" s="271"/>
      <c r="AJ709" s="271"/>
      <c r="AK709" s="271"/>
      <c r="AL709" s="271"/>
      <c r="AM709" s="271"/>
      <c r="AN709" s="271"/>
      <c r="AO709" s="271"/>
      <c r="AP709" s="271"/>
    </row>
    <row r="710" ht="12.75" customHeight="1">
      <c r="A710" s="270"/>
      <c r="B710" s="270"/>
      <c r="C710" s="270"/>
      <c r="D710" s="270"/>
      <c r="E710" s="270"/>
      <c r="F710" s="271"/>
      <c r="G710" s="271"/>
      <c r="H710" s="271"/>
      <c r="I710" s="271"/>
      <c r="J710" s="271"/>
      <c r="K710" s="271"/>
      <c r="L710" s="271"/>
      <c r="M710" s="271"/>
      <c r="N710" s="271"/>
      <c r="O710" s="271"/>
      <c r="P710" s="271"/>
      <c r="Q710" s="271"/>
      <c r="R710" s="271"/>
      <c r="S710" s="271"/>
      <c r="T710" s="271"/>
      <c r="U710" s="271"/>
      <c r="V710" s="271"/>
      <c r="W710" s="271"/>
      <c r="X710" s="271"/>
      <c r="Y710" s="271"/>
      <c r="Z710" s="271"/>
      <c r="AA710" s="271"/>
      <c r="AB710" s="271"/>
      <c r="AC710" s="271"/>
      <c r="AD710" s="271"/>
      <c r="AE710" s="271"/>
      <c r="AF710" s="271"/>
      <c r="AG710" s="271"/>
      <c r="AH710" s="271"/>
      <c r="AI710" s="271"/>
      <c r="AJ710" s="271"/>
      <c r="AK710" s="271"/>
      <c r="AL710" s="271"/>
      <c r="AM710" s="271"/>
      <c r="AN710" s="271"/>
      <c r="AO710" s="271"/>
      <c r="AP710" s="271"/>
    </row>
    <row r="711" ht="12.75" customHeight="1">
      <c r="A711" s="270"/>
      <c r="B711" s="270"/>
      <c r="C711" s="270"/>
      <c r="D711" s="270"/>
      <c r="E711" s="270"/>
      <c r="F711" s="271"/>
      <c r="G711" s="271"/>
      <c r="H711" s="271"/>
      <c r="I711" s="271"/>
      <c r="J711" s="271"/>
      <c r="K711" s="271"/>
      <c r="L711" s="271"/>
      <c r="M711" s="271"/>
      <c r="N711" s="271"/>
      <c r="O711" s="271"/>
      <c r="P711" s="271"/>
      <c r="Q711" s="271"/>
      <c r="R711" s="271"/>
      <c r="S711" s="271"/>
      <c r="T711" s="271"/>
      <c r="U711" s="271"/>
      <c r="V711" s="271"/>
      <c r="W711" s="271"/>
      <c r="X711" s="271"/>
      <c r="Y711" s="271"/>
      <c r="Z711" s="271"/>
      <c r="AA711" s="271"/>
      <c r="AB711" s="271"/>
      <c r="AC711" s="271"/>
      <c r="AD711" s="271"/>
      <c r="AE711" s="271"/>
      <c r="AF711" s="271"/>
      <c r="AG711" s="271"/>
      <c r="AH711" s="271"/>
      <c r="AI711" s="271"/>
      <c r="AJ711" s="271"/>
      <c r="AK711" s="271"/>
      <c r="AL711" s="271"/>
      <c r="AM711" s="271"/>
      <c r="AN711" s="271"/>
      <c r="AO711" s="271"/>
      <c r="AP711" s="271"/>
    </row>
    <row r="712" ht="12.75" customHeight="1">
      <c r="A712" s="270"/>
      <c r="B712" s="270"/>
      <c r="C712" s="270"/>
      <c r="D712" s="270"/>
      <c r="E712" s="270"/>
      <c r="F712" s="271"/>
      <c r="G712" s="271"/>
      <c r="H712" s="271"/>
      <c r="I712" s="271"/>
      <c r="J712" s="271"/>
      <c r="K712" s="271"/>
      <c r="L712" s="271"/>
      <c r="M712" s="271"/>
      <c r="N712" s="271"/>
      <c r="O712" s="271"/>
      <c r="P712" s="271"/>
      <c r="Q712" s="271"/>
      <c r="R712" s="271"/>
      <c r="S712" s="271"/>
      <c r="T712" s="271"/>
      <c r="U712" s="271"/>
      <c r="V712" s="271"/>
      <c r="W712" s="271"/>
      <c r="X712" s="271"/>
      <c r="Y712" s="271"/>
      <c r="Z712" s="271"/>
      <c r="AA712" s="271"/>
      <c r="AB712" s="271"/>
      <c r="AC712" s="271"/>
      <c r="AD712" s="271"/>
      <c r="AE712" s="271"/>
      <c r="AF712" s="271"/>
      <c r="AG712" s="271"/>
      <c r="AH712" s="271"/>
      <c r="AI712" s="271"/>
      <c r="AJ712" s="271"/>
      <c r="AK712" s="271"/>
      <c r="AL712" s="271"/>
      <c r="AM712" s="271"/>
      <c r="AN712" s="271"/>
      <c r="AO712" s="271"/>
      <c r="AP712" s="271"/>
    </row>
    <row r="713" ht="12.75" customHeight="1">
      <c r="A713" s="270"/>
      <c r="B713" s="270"/>
      <c r="C713" s="270"/>
      <c r="D713" s="270"/>
      <c r="E713" s="270"/>
      <c r="F713" s="271"/>
      <c r="G713" s="271"/>
      <c r="H713" s="271"/>
      <c r="I713" s="271"/>
      <c r="J713" s="271"/>
      <c r="K713" s="271"/>
      <c r="L713" s="271"/>
      <c r="M713" s="271"/>
      <c r="N713" s="271"/>
      <c r="O713" s="271"/>
      <c r="P713" s="271"/>
      <c r="Q713" s="271"/>
      <c r="R713" s="271"/>
      <c r="S713" s="271"/>
      <c r="T713" s="271"/>
      <c r="U713" s="271"/>
      <c r="V713" s="271"/>
      <c r="W713" s="271"/>
      <c r="X713" s="271"/>
      <c r="Y713" s="271"/>
      <c r="Z713" s="271"/>
      <c r="AA713" s="271"/>
      <c r="AB713" s="271"/>
      <c r="AC713" s="271"/>
      <c r="AD713" s="271"/>
      <c r="AE713" s="271"/>
      <c r="AF713" s="271"/>
      <c r="AG713" s="271"/>
      <c r="AH713" s="271"/>
      <c r="AI713" s="271"/>
      <c r="AJ713" s="271"/>
      <c r="AK713" s="271"/>
      <c r="AL713" s="271"/>
      <c r="AM713" s="271"/>
      <c r="AN713" s="271"/>
      <c r="AO713" s="271"/>
      <c r="AP713" s="271"/>
    </row>
    <row r="714" ht="12.75" customHeight="1">
      <c r="A714" s="270"/>
      <c r="B714" s="270"/>
      <c r="C714" s="270"/>
      <c r="D714" s="270"/>
      <c r="E714" s="270"/>
      <c r="F714" s="271"/>
      <c r="G714" s="271"/>
      <c r="H714" s="271"/>
      <c r="I714" s="271"/>
      <c r="J714" s="271"/>
      <c r="K714" s="271"/>
      <c r="L714" s="271"/>
      <c r="M714" s="271"/>
      <c r="N714" s="271"/>
      <c r="O714" s="271"/>
      <c r="P714" s="271"/>
      <c r="Q714" s="271"/>
      <c r="R714" s="271"/>
      <c r="S714" s="271"/>
      <c r="T714" s="271"/>
      <c r="U714" s="271"/>
      <c r="V714" s="271"/>
      <c r="W714" s="271"/>
      <c r="X714" s="271"/>
      <c r="Y714" s="271"/>
      <c r="Z714" s="271"/>
      <c r="AA714" s="271"/>
      <c r="AB714" s="271"/>
      <c r="AC714" s="271"/>
      <c r="AD714" s="271"/>
      <c r="AE714" s="271"/>
      <c r="AF714" s="271"/>
      <c r="AG714" s="271"/>
      <c r="AH714" s="271"/>
      <c r="AI714" s="271"/>
      <c r="AJ714" s="271"/>
      <c r="AK714" s="271"/>
      <c r="AL714" s="271"/>
      <c r="AM714" s="271"/>
      <c r="AN714" s="271"/>
      <c r="AO714" s="271"/>
      <c r="AP714" s="271"/>
    </row>
    <row r="715" ht="12.75" customHeight="1">
      <c r="A715" s="270"/>
      <c r="B715" s="270"/>
      <c r="C715" s="270"/>
      <c r="D715" s="270"/>
      <c r="E715" s="270"/>
      <c r="F715" s="271"/>
      <c r="G715" s="271"/>
      <c r="H715" s="271"/>
      <c r="I715" s="271"/>
      <c r="J715" s="271"/>
      <c r="K715" s="271"/>
      <c r="L715" s="271"/>
      <c r="M715" s="271"/>
      <c r="N715" s="271"/>
      <c r="O715" s="271"/>
      <c r="P715" s="271"/>
      <c r="Q715" s="271"/>
      <c r="R715" s="271"/>
      <c r="S715" s="271"/>
      <c r="T715" s="271"/>
      <c r="U715" s="271"/>
      <c r="V715" s="271"/>
      <c r="W715" s="271"/>
      <c r="X715" s="271"/>
      <c r="Y715" s="271"/>
      <c r="Z715" s="271"/>
      <c r="AA715" s="271"/>
      <c r="AB715" s="271"/>
      <c r="AC715" s="271"/>
      <c r="AD715" s="271"/>
      <c r="AE715" s="271"/>
      <c r="AF715" s="271"/>
      <c r="AG715" s="271"/>
      <c r="AH715" s="271"/>
      <c r="AI715" s="271"/>
      <c r="AJ715" s="271"/>
      <c r="AK715" s="271"/>
      <c r="AL715" s="271"/>
      <c r="AM715" s="271"/>
      <c r="AN715" s="271"/>
      <c r="AO715" s="271"/>
      <c r="AP715" s="271"/>
    </row>
    <row r="716" ht="12.75" customHeight="1">
      <c r="A716" s="270"/>
      <c r="B716" s="270"/>
      <c r="C716" s="270"/>
      <c r="D716" s="270"/>
      <c r="E716" s="270"/>
      <c r="F716" s="271"/>
      <c r="G716" s="271"/>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1"/>
      <c r="AD716" s="271"/>
      <c r="AE716" s="271"/>
      <c r="AF716" s="271"/>
      <c r="AG716" s="271"/>
      <c r="AH716" s="271"/>
      <c r="AI716" s="271"/>
      <c r="AJ716" s="271"/>
      <c r="AK716" s="271"/>
      <c r="AL716" s="271"/>
      <c r="AM716" s="271"/>
      <c r="AN716" s="271"/>
      <c r="AO716" s="271"/>
      <c r="AP716" s="271"/>
    </row>
    <row r="717" ht="12.75" customHeight="1">
      <c r="A717" s="270"/>
      <c r="B717" s="270"/>
      <c r="C717" s="270"/>
      <c r="D717" s="270"/>
      <c r="E717" s="270"/>
      <c r="F717" s="271"/>
      <c r="G717" s="271"/>
      <c r="H717" s="271"/>
      <c r="I717" s="271"/>
      <c r="J717" s="271"/>
      <c r="K717" s="271"/>
      <c r="L717" s="271"/>
      <c r="M717" s="271"/>
      <c r="N717" s="271"/>
      <c r="O717" s="271"/>
      <c r="P717" s="271"/>
      <c r="Q717" s="271"/>
      <c r="R717" s="271"/>
      <c r="S717" s="271"/>
      <c r="T717" s="271"/>
      <c r="U717" s="271"/>
      <c r="V717" s="271"/>
      <c r="W717" s="271"/>
      <c r="X717" s="271"/>
      <c r="Y717" s="271"/>
      <c r="Z717" s="271"/>
      <c r="AA717" s="271"/>
      <c r="AB717" s="271"/>
      <c r="AC717" s="271"/>
      <c r="AD717" s="271"/>
      <c r="AE717" s="271"/>
      <c r="AF717" s="271"/>
      <c r="AG717" s="271"/>
      <c r="AH717" s="271"/>
      <c r="AI717" s="271"/>
      <c r="AJ717" s="271"/>
      <c r="AK717" s="271"/>
      <c r="AL717" s="271"/>
      <c r="AM717" s="271"/>
      <c r="AN717" s="271"/>
      <c r="AO717" s="271"/>
      <c r="AP717" s="271"/>
    </row>
    <row r="718" ht="12.75" customHeight="1">
      <c r="A718" s="270"/>
      <c r="B718" s="270"/>
      <c r="C718" s="270"/>
      <c r="D718" s="270"/>
      <c r="E718" s="270"/>
      <c r="F718" s="271"/>
      <c r="G718" s="271"/>
      <c r="H718" s="271"/>
      <c r="I718" s="271"/>
      <c r="J718" s="271"/>
      <c r="K718" s="271"/>
      <c r="L718" s="271"/>
      <c r="M718" s="271"/>
      <c r="N718" s="271"/>
      <c r="O718" s="271"/>
      <c r="P718" s="271"/>
      <c r="Q718" s="271"/>
      <c r="R718" s="271"/>
      <c r="S718" s="271"/>
      <c r="T718" s="271"/>
      <c r="U718" s="271"/>
      <c r="V718" s="271"/>
      <c r="W718" s="271"/>
      <c r="X718" s="271"/>
      <c r="Y718" s="271"/>
      <c r="Z718" s="271"/>
      <c r="AA718" s="271"/>
      <c r="AB718" s="271"/>
      <c r="AC718" s="271"/>
      <c r="AD718" s="271"/>
      <c r="AE718" s="271"/>
      <c r="AF718" s="271"/>
      <c r="AG718" s="271"/>
      <c r="AH718" s="271"/>
      <c r="AI718" s="271"/>
      <c r="AJ718" s="271"/>
      <c r="AK718" s="271"/>
      <c r="AL718" s="271"/>
      <c r="AM718" s="271"/>
      <c r="AN718" s="271"/>
      <c r="AO718" s="271"/>
      <c r="AP718" s="271"/>
    </row>
    <row r="719" ht="12.75" customHeight="1">
      <c r="A719" s="270"/>
      <c r="B719" s="270"/>
      <c r="C719" s="270"/>
      <c r="D719" s="270"/>
      <c r="E719" s="270"/>
      <c r="F719" s="271"/>
      <c r="G719" s="271"/>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1"/>
      <c r="AD719" s="271"/>
      <c r="AE719" s="271"/>
      <c r="AF719" s="271"/>
      <c r="AG719" s="271"/>
      <c r="AH719" s="271"/>
      <c r="AI719" s="271"/>
      <c r="AJ719" s="271"/>
      <c r="AK719" s="271"/>
      <c r="AL719" s="271"/>
      <c r="AM719" s="271"/>
      <c r="AN719" s="271"/>
      <c r="AO719" s="271"/>
      <c r="AP719" s="271"/>
    </row>
    <row r="720" ht="12.75" customHeight="1">
      <c r="A720" s="270"/>
      <c r="B720" s="270"/>
      <c r="C720" s="270"/>
      <c r="D720" s="270"/>
      <c r="E720" s="270"/>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c r="AO720" s="271"/>
      <c r="AP720" s="271"/>
    </row>
    <row r="721" ht="12.75" customHeight="1">
      <c r="A721" s="270"/>
      <c r="B721" s="270"/>
      <c r="C721" s="270"/>
      <c r="D721" s="270"/>
      <c r="E721" s="270"/>
      <c r="F721" s="271"/>
      <c r="G721" s="271"/>
      <c r="H721" s="271"/>
      <c r="I721" s="271"/>
      <c r="J721" s="271"/>
      <c r="K721" s="271"/>
      <c r="L721" s="271"/>
      <c r="M721" s="271"/>
      <c r="N721" s="271"/>
      <c r="O721" s="271"/>
      <c r="P721" s="271"/>
      <c r="Q721" s="271"/>
      <c r="R721" s="271"/>
      <c r="S721" s="271"/>
      <c r="T721" s="271"/>
      <c r="U721" s="271"/>
      <c r="V721" s="271"/>
      <c r="W721" s="271"/>
      <c r="X721" s="271"/>
      <c r="Y721" s="271"/>
      <c r="Z721" s="271"/>
      <c r="AA721" s="271"/>
      <c r="AB721" s="271"/>
      <c r="AC721" s="271"/>
      <c r="AD721" s="271"/>
      <c r="AE721" s="271"/>
      <c r="AF721" s="271"/>
      <c r="AG721" s="271"/>
      <c r="AH721" s="271"/>
      <c r="AI721" s="271"/>
      <c r="AJ721" s="271"/>
      <c r="AK721" s="271"/>
      <c r="AL721" s="271"/>
      <c r="AM721" s="271"/>
      <c r="AN721" s="271"/>
      <c r="AO721" s="271"/>
      <c r="AP721" s="271"/>
    </row>
    <row r="722" ht="12.75" customHeight="1">
      <c r="A722" s="270"/>
      <c r="B722" s="270"/>
      <c r="C722" s="270"/>
      <c r="D722" s="270"/>
      <c r="E722" s="270"/>
      <c r="F722" s="271"/>
      <c r="G722" s="271"/>
      <c r="H722" s="271"/>
      <c r="I722" s="271"/>
      <c r="J722" s="271"/>
      <c r="K722" s="271"/>
      <c r="L722" s="271"/>
      <c r="M722" s="271"/>
      <c r="N722" s="271"/>
      <c r="O722" s="271"/>
      <c r="P722" s="271"/>
      <c r="Q722" s="271"/>
      <c r="R722" s="271"/>
      <c r="S722" s="271"/>
      <c r="T722" s="271"/>
      <c r="U722" s="271"/>
      <c r="V722" s="271"/>
      <c r="W722" s="271"/>
      <c r="X722" s="271"/>
      <c r="Y722" s="271"/>
      <c r="Z722" s="271"/>
      <c r="AA722" s="271"/>
      <c r="AB722" s="271"/>
      <c r="AC722" s="271"/>
      <c r="AD722" s="271"/>
      <c r="AE722" s="271"/>
      <c r="AF722" s="271"/>
      <c r="AG722" s="271"/>
      <c r="AH722" s="271"/>
      <c r="AI722" s="271"/>
      <c r="AJ722" s="271"/>
      <c r="AK722" s="271"/>
      <c r="AL722" s="271"/>
      <c r="AM722" s="271"/>
      <c r="AN722" s="271"/>
      <c r="AO722" s="271"/>
      <c r="AP722" s="271"/>
    </row>
    <row r="723" ht="12.75" customHeight="1">
      <c r="A723" s="270"/>
      <c r="B723" s="270"/>
      <c r="C723" s="270"/>
      <c r="D723" s="270"/>
      <c r="E723" s="270"/>
      <c r="F723" s="271"/>
      <c r="G723" s="271"/>
      <c r="H723" s="271"/>
      <c r="I723" s="271"/>
      <c r="J723" s="271"/>
      <c r="K723" s="271"/>
      <c r="L723" s="271"/>
      <c r="M723" s="271"/>
      <c r="N723" s="271"/>
      <c r="O723" s="271"/>
      <c r="P723" s="271"/>
      <c r="Q723" s="271"/>
      <c r="R723" s="271"/>
      <c r="S723" s="271"/>
      <c r="T723" s="271"/>
      <c r="U723" s="271"/>
      <c r="V723" s="271"/>
      <c r="W723" s="271"/>
      <c r="X723" s="271"/>
      <c r="Y723" s="271"/>
      <c r="Z723" s="271"/>
      <c r="AA723" s="271"/>
      <c r="AB723" s="271"/>
      <c r="AC723" s="271"/>
      <c r="AD723" s="271"/>
      <c r="AE723" s="271"/>
      <c r="AF723" s="271"/>
      <c r="AG723" s="271"/>
      <c r="AH723" s="271"/>
      <c r="AI723" s="271"/>
      <c r="AJ723" s="271"/>
      <c r="AK723" s="271"/>
      <c r="AL723" s="271"/>
      <c r="AM723" s="271"/>
      <c r="AN723" s="271"/>
      <c r="AO723" s="271"/>
      <c r="AP723" s="271"/>
    </row>
    <row r="724" ht="12.75" customHeight="1">
      <c r="A724" s="270"/>
      <c r="B724" s="270"/>
      <c r="C724" s="270"/>
      <c r="D724" s="270"/>
      <c r="E724" s="270"/>
      <c r="F724" s="271"/>
      <c r="G724" s="271"/>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c r="AO724" s="271"/>
      <c r="AP724" s="271"/>
    </row>
    <row r="725" ht="12.75" customHeight="1">
      <c r="A725" s="270"/>
      <c r="B725" s="270"/>
      <c r="C725" s="270"/>
      <c r="D725" s="270"/>
      <c r="E725" s="270"/>
      <c r="F725" s="271"/>
      <c r="G725" s="271"/>
      <c r="H725" s="271"/>
      <c r="I725" s="271"/>
      <c r="J725" s="271"/>
      <c r="K725" s="271"/>
      <c r="L725" s="271"/>
      <c r="M725" s="271"/>
      <c r="N725" s="271"/>
      <c r="O725" s="271"/>
      <c r="P725" s="271"/>
      <c r="Q725" s="271"/>
      <c r="R725" s="271"/>
      <c r="S725" s="271"/>
      <c r="T725" s="271"/>
      <c r="U725" s="271"/>
      <c r="V725" s="271"/>
      <c r="W725" s="271"/>
      <c r="X725" s="271"/>
      <c r="Y725" s="271"/>
      <c r="Z725" s="271"/>
      <c r="AA725" s="271"/>
      <c r="AB725" s="271"/>
      <c r="AC725" s="271"/>
      <c r="AD725" s="271"/>
      <c r="AE725" s="271"/>
      <c r="AF725" s="271"/>
      <c r="AG725" s="271"/>
      <c r="AH725" s="271"/>
      <c r="AI725" s="271"/>
      <c r="AJ725" s="271"/>
      <c r="AK725" s="271"/>
      <c r="AL725" s="271"/>
      <c r="AM725" s="271"/>
      <c r="AN725" s="271"/>
      <c r="AO725" s="271"/>
      <c r="AP725" s="271"/>
    </row>
    <row r="726" ht="12.75" customHeight="1">
      <c r="A726" s="270"/>
      <c r="B726" s="270"/>
      <c r="C726" s="270"/>
      <c r="D726" s="270"/>
      <c r="E726" s="270"/>
      <c r="F726" s="271"/>
      <c r="G726" s="271"/>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c r="AO726" s="271"/>
      <c r="AP726" s="271"/>
    </row>
    <row r="727" ht="12.75" customHeight="1">
      <c r="A727" s="270"/>
      <c r="B727" s="270"/>
      <c r="C727" s="270"/>
      <c r="D727" s="270"/>
      <c r="E727" s="270"/>
      <c r="F727" s="271"/>
      <c r="G727" s="271"/>
      <c r="H727" s="271"/>
      <c r="I727" s="271"/>
      <c r="J727" s="271"/>
      <c r="K727" s="271"/>
      <c r="L727" s="271"/>
      <c r="M727" s="271"/>
      <c r="N727" s="271"/>
      <c r="O727" s="271"/>
      <c r="P727" s="271"/>
      <c r="Q727" s="271"/>
      <c r="R727" s="271"/>
      <c r="S727" s="271"/>
      <c r="T727" s="271"/>
      <c r="U727" s="271"/>
      <c r="V727" s="271"/>
      <c r="W727" s="271"/>
      <c r="X727" s="271"/>
      <c r="Y727" s="271"/>
      <c r="Z727" s="271"/>
      <c r="AA727" s="271"/>
      <c r="AB727" s="271"/>
      <c r="AC727" s="271"/>
      <c r="AD727" s="271"/>
      <c r="AE727" s="271"/>
      <c r="AF727" s="271"/>
      <c r="AG727" s="271"/>
      <c r="AH727" s="271"/>
      <c r="AI727" s="271"/>
      <c r="AJ727" s="271"/>
      <c r="AK727" s="271"/>
      <c r="AL727" s="271"/>
      <c r="AM727" s="271"/>
      <c r="AN727" s="271"/>
      <c r="AO727" s="271"/>
      <c r="AP727" s="271"/>
    </row>
    <row r="728" ht="12.75" customHeight="1">
      <c r="A728" s="270"/>
      <c r="B728" s="270"/>
      <c r="C728" s="270"/>
      <c r="D728" s="270"/>
      <c r="E728" s="270"/>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c r="AO728" s="271"/>
      <c r="AP728" s="271"/>
    </row>
    <row r="729" ht="12.75" customHeight="1">
      <c r="A729" s="270"/>
      <c r="B729" s="270"/>
      <c r="C729" s="270"/>
      <c r="D729" s="270"/>
      <c r="E729" s="270"/>
      <c r="F729" s="271"/>
      <c r="G729" s="271"/>
      <c r="H729" s="271"/>
      <c r="I729" s="271"/>
      <c r="J729" s="271"/>
      <c r="K729" s="27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c r="AI729" s="271"/>
      <c r="AJ729" s="271"/>
      <c r="AK729" s="271"/>
      <c r="AL729" s="271"/>
      <c r="AM729" s="271"/>
      <c r="AN729" s="271"/>
      <c r="AO729" s="271"/>
      <c r="AP729" s="271"/>
    </row>
    <row r="730" ht="12.75" customHeight="1">
      <c r="A730" s="270"/>
      <c r="B730" s="270"/>
      <c r="C730" s="270"/>
      <c r="D730" s="270"/>
      <c r="E730" s="270"/>
      <c r="F730" s="271"/>
      <c r="G730" s="271"/>
      <c r="H730" s="271"/>
      <c r="I730" s="271"/>
      <c r="J730" s="271"/>
      <c r="K730" s="27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c r="AI730" s="271"/>
      <c r="AJ730" s="271"/>
      <c r="AK730" s="271"/>
      <c r="AL730" s="271"/>
      <c r="AM730" s="271"/>
      <c r="AN730" s="271"/>
      <c r="AO730" s="271"/>
      <c r="AP730" s="271"/>
    </row>
    <row r="731" ht="12.75" customHeight="1">
      <c r="A731" s="270"/>
      <c r="B731" s="270"/>
      <c r="C731" s="270"/>
      <c r="D731" s="270"/>
      <c r="E731" s="270"/>
      <c r="F731" s="271"/>
      <c r="G731" s="271"/>
      <c r="H731" s="271"/>
      <c r="I731" s="271"/>
      <c r="J731" s="271"/>
      <c r="K731" s="27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c r="AI731" s="271"/>
      <c r="AJ731" s="271"/>
      <c r="AK731" s="271"/>
      <c r="AL731" s="271"/>
      <c r="AM731" s="271"/>
      <c r="AN731" s="271"/>
      <c r="AO731" s="271"/>
      <c r="AP731" s="271"/>
    </row>
    <row r="732" ht="12.75" customHeight="1">
      <c r="A732" s="270"/>
      <c r="B732" s="270"/>
      <c r="C732" s="270"/>
      <c r="D732" s="270"/>
      <c r="E732" s="270"/>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c r="AO732" s="271"/>
      <c r="AP732" s="271"/>
    </row>
    <row r="733" ht="12.75" customHeight="1">
      <c r="A733" s="270"/>
      <c r="B733" s="270"/>
      <c r="C733" s="270"/>
      <c r="D733" s="270"/>
      <c r="E733" s="270"/>
      <c r="F733" s="271"/>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c r="AO733" s="271"/>
      <c r="AP733" s="271"/>
    </row>
    <row r="734" ht="12.75" customHeight="1">
      <c r="A734" s="270"/>
      <c r="B734" s="270"/>
      <c r="C734" s="270"/>
      <c r="D734" s="270"/>
      <c r="E734" s="270"/>
      <c r="F734" s="271"/>
      <c r="G734" s="271"/>
      <c r="H734" s="271"/>
      <c r="I734" s="271"/>
      <c r="J734" s="271"/>
      <c r="K734" s="271"/>
      <c r="L734" s="271"/>
      <c r="M734" s="271"/>
      <c r="N734" s="271"/>
      <c r="O734" s="271"/>
      <c r="P734" s="271"/>
      <c r="Q734" s="271"/>
      <c r="R734" s="271"/>
      <c r="S734" s="271"/>
      <c r="T734" s="271"/>
      <c r="U734" s="271"/>
      <c r="V734" s="271"/>
      <c r="W734" s="271"/>
      <c r="X734" s="271"/>
      <c r="Y734" s="271"/>
      <c r="Z734" s="271"/>
      <c r="AA734" s="271"/>
      <c r="AB734" s="271"/>
      <c r="AC734" s="271"/>
      <c r="AD734" s="271"/>
      <c r="AE734" s="271"/>
      <c r="AF734" s="271"/>
      <c r="AG734" s="271"/>
      <c r="AH734" s="271"/>
      <c r="AI734" s="271"/>
      <c r="AJ734" s="271"/>
      <c r="AK734" s="271"/>
      <c r="AL734" s="271"/>
      <c r="AM734" s="271"/>
      <c r="AN734" s="271"/>
      <c r="AO734" s="271"/>
      <c r="AP734" s="271"/>
    </row>
    <row r="735" ht="12.75" customHeight="1">
      <c r="A735" s="270"/>
      <c r="B735" s="270"/>
      <c r="C735" s="270"/>
      <c r="D735" s="270"/>
      <c r="E735" s="270"/>
      <c r="F735" s="271"/>
      <c r="G735" s="271"/>
      <c r="H735" s="27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271"/>
      <c r="AJ735" s="271"/>
      <c r="AK735" s="271"/>
      <c r="AL735" s="271"/>
      <c r="AM735" s="271"/>
      <c r="AN735" s="271"/>
      <c r="AO735" s="271"/>
      <c r="AP735" s="271"/>
    </row>
    <row r="736" ht="12.75" customHeight="1">
      <c r="A736" s="270"/>
      <c r="B736" s="270"/>
      <c r="C736" s="270"/>
      <c r="D736" s="270"/>
      <c r="E736" s="270"/>
      <c r="F736" s="271"/>
      <c r="G736" s="271"/>
      <c r="H736" s="271"/>
      <c r="I736" s="271"/>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c r="AO736" s="271"/>
      <c r="AP736" s="271"/>
    </row>
    <row r="737" ht="12.75" customHeight="1">
      <c r="A737" s="270"/>
      <c r="B737" s="270"/>
      <c r="C737" s="270"/>
      <c r="D737" s="270"/>
      <c r="E737" s="270"/>
      <c r="F737" s="271"/>
      <c r="G737" s="271"/>
      <c r="H737" s="271"/>
      <c r="I737" s="271"/>
      <c r="J737" s="271"/>
      <c r="K737" s="27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c r="AI737" s="271"/>
      <c r="AJ737" s="271"/>
      <c r="AK737" s="271"/>
      <c r="AL737" s="271"/>
      <c r="AM737" s="271"/>
      <c r="AN737" s="271"/>
      <c r="AO737" s="271"/>
      <c r="AP737" s="271"/>
    </row>
    <row r="738" ht="12.75" customHeight="1">
      <c r="A738" s="270"/>
      <c r="B738" s="270"/>
      <c r="C738" s="270"/>
      <c r="D738" s="270"/>
      <c r="E738" s="270"/>
      <c r="F738" s="271"/>
      <c r="G738" s="271"/>
      <c r="H738" s="271"/>
      <c r="I738" s="271"/>
      <c r="J738" s="271"/>
      <c r="K738" s="27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c r="AI738" s="271"/>
      <c r="AJ738" s="271"/>
      <c r="AK738" s="271"/>
      <c r="AL738" s="271"/>
      <c r="AM738" s="271"/>
      <c r="AN738" s="271"/>
      <c r="AO738" s="271"/>
      <c r="AP738" s="271"/>
    </row>
    <row r="739" ht="12.75" customHeight="1">
      <c r="A739" s="270"/>
      <c r="B739" s="270"/>
      <c r="C739" s="270"/>
      <c r="D739" s="270"/>
      <c r="E739" s="270"/>
      <c r="F739" s="271"/>
      <c r="G739" s="271"/>
      <c r="H739" s="271"/>
      <c r="I739" s="271"/>
      <c r="J739" s="271"/>
      <c r="K739" s="271"/>
      <c r="L739" s="271"/>
      <c r="M739" s="271"/>
      <c r="N739" s="271"/>
      <c r="O739" s="271"/>
      <c r="P739" s="271"/>
      <c r="Q739" s="271"/>
      <c r="R739" s="271"/>
      <c r="S739" s="271"/>
      <c r="T739" s="271"/>
      <c r="U739" s="271"/>
      <c r="V739" s="271"/>
      <c r="W739" s="271"/>
      <c r="X739" s="271"/>
      <c r="Y739" s="271"/>
      <c r="Z739" s="271"/>
      <c r="AA739" s="271"/>
      <c r="AB739" s="271"/>
      <c r="AC739" s="271"/>
      <c r="AD739" s="271"/>
      <c r="AE739" s="271"/>
      <c r="AF739" s="271"/>
      <c r="AG739" s="271"/>
      <c r="AH739" s="271"/>
      <c r="AI739" s="271"/>
      <c r="AJ739" s="271"/>
      <c r="AK739" s="271"/>
      <c r="AL739" s="271"/>
      <c r="AM739" s="271"/>
      <c r="AN739" s="271"/>
      <c r="AO739" s="271"/>
      <c r="AP739" s="271"/>
    </row>
    <row r="740" ht="12.75" customHeight="1">
      <c r="A740" s="270"/>
      <c r="B740" s="270"/>
      <c r="C740" s="270"/>
      <c r="D740" s="270"/>
      <c r="E740" s="270"/>
      <c r="F740" s="271"/>
      <c r="G740" s="271"/>
      <c r="H740" s="271"/>
      <c r="I740" s="271"/>
      <c r="J740" s="271"/>
      <c r="K740" s="271"/>
      <c r="L740" s="271"/>
      <c r="M740" s="271"/>
      <c r="N740" s="271"/>
      <c r="O740" s="271"/>
      <c r="P740" s="271"/>
      <c r="Q740" s="271"/>
      <c r="R740" s="271"/>
      <c r="S740" s="271"/>
      <c r="T740" s="271"/>
      <c r="U740" s="271"/>
      <c r="V740" s="271"/>
      <c r="W740" s="271"/>
      <c r="X740" s="271"/>
      <c r="Y740" s="271"/>
      <c r="Z740" s="271"/>
      <c r="AA740" s="271"/>
      <c r="AB740" s="271"/>
      <c r="AC740" s="271"/>
      <c r="AD740" s="271"/>
      <c r="AE740" s="271"/>
      <c r="AF740" s="271"/>
      <c r="AG740" s="271"/>
      <c r="AH740" s="271"/>
      <c r="AI740" s="271"/>
      <c r="AJ740" s="271"/>
      <c r="AK740" s="271"/>
      <c r="AL740" s="271"/>
      <c r="AM740" s="271"/>
      <c r="AN740" s="271"/>
      <c r="AO740" s="271"/>
      <c r="AP740" s="271"/>
    </row>
    <row r="741" ht="12.75" customHeight="1">
      <c r="A741" s="270"/>
      <c r="B741" s="270"/>
      <c r="C741" s="270"/>
      <c r="D741" s="270"/>
      <c r="E741" s="270"/>
      <c r="F741" s="271"/>
      <c r="G741" s="271"/>
      <c r="H741" s="271"/>
      <c r="I741" s="271"/>
      <c r="J741" s="271"/>
      <c r="K741" s="271"/>
      <c r="L741" s="271"/>
      <c r="M741" s="271"/>
      <c r="N741" s="271"/>
      <c r="O741" s="271"/>
      <c r="P741" s="271"/>
      <c r="Q741" s="271"/>
      <c r="R741" s="271"/>
      <c r="S741" s="271"/>
      <c r="T741" s="271"/>
      <c r="U741" s="271"/>
      <c r="V741" s="271"/>
      <c r="W741" s="271"/>
      <c r="X741" s="271"/>
      <c r="Y741" s="271"/>
      <c r="Z741" s="271"/>
      <c r="AA741" s="271"/>
      <c r="AB741" s="271"/>
      <c r="AC741" s="271"/>
      <c r="AD741" s="271"/>
      <c r="AE741" s="271"/>
      <c r="AF741" s="271"/>
      <c r="AG741" s="271"/>
      <c r="AH741" s="271"/>
      <c r="AI741" s="271"/>
      <c r="AJ741" s="271"/>
      <c r="AK741" s="271"/>
      <c r="AL741" s="271"/>
      <c r="AM741" s="271"/>
      <c r="AN741" s="271"/>
      <c r="AO741" s="271"/>
      <c r="AP741" s="271"/>
    </row>
    <row r="742" ht="12.75" customHeight="1">
      <c r="A742" s="270"/>
      <c r="B742" s="270"/>
      <c r="C742" s="270"/>
      <c r="D742" s="270"/>
      <c r="E742" s="270"/>
      <c r="F742" s="271"/>
      <c r="G742" s="271"/>
      <c r="H742" s="271"/>
      <c r="I742" s="271"/>
      <c r="J742" s="271"/>
      <c r="K742" s="27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c r="AI742" s="271"/>
      <c r="AJ742" s="271"/>
      <c r="AK742" s="271"/>
      <c r="AL742" s="271"/>
      <c r="AM742" s="271"/>
      <c r="AN742" s="271"/>
      <c r="AO742" s="271"/>
      <c r="AP742" s="271"/>
    </row>
    <row r="743" ht="12.75" customHeight="1">
      <c r="A743" s="270"/>
      <c r="B743" s="270"/>
      <c r="C743" s="270"/>
      <c r="D743" s="270"/>
      <c r="E743" s="270"/>
      <c r="F743" s="271"/>
      <c r="G743" s="271"/>
      <c r="H743" s="271"/>
      <c r="I743" s="271"/>
      <c r="J743" s="271"/>
      <c r="K743" s="271"/>
      <c r="L743" s="271"/>
      <c r="M743" s="271"/>
      <c r="N743" s="271"/>
      <c r="O743" s="271"/>
      <c r="P743" s="271"/>
      <c r="Q743" s="271"/>
      <c r="R743" s="271"/>
      <c r="S743" s="271"/>
      <c r="T743" s="271"/>
      <c r="U743" s="271"/>
      <c r="V743" s="271"/>
      <c r="W743" s="271"/>
      <c r="X743" s="271"/>
      <c r="Y743" s="271"/>
      <c r="Z743" s="271"/>
      <c r="AA743" s="271"/>
      <c r="AB743" s="271"/>
      <c r="AC743" s="271"/>
      <c r="AD743" s="271"/>
      <c r="AE743" s="271"/>
      <c r="AF743" s="271"/>
      <c r="AG743" s="271"/>
      <c r="AH743" s="271"/>
      <c r="AI743" s="271"/>
      <c r="AJ743" s="271"/>
      <c r="AK743" s="271"/>
      <c r="AL743" s="271"/>
      <c r="AM743" s="271"/>
      <c r="AN743" s="271"/>
      <c r="AO743" s="271"/>
      <c r="AP743" s="271"/>
    </row>
    <row r="744" ht="12.75" customHeight="1">
      <c r="A744" s="270"/>
      <c r="B744" s="270"/>
      <c r="C744" s="270"/>
      <c r="D744" s="270"/>
      <c r="E744" s="270"/>
      <c r="F744" s="271"/>
      <c r="G744" s="271"/>
      <c r="H744" s="271"/>
      <c r="I744" s="271"/>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271"/>
      <c r="AJ744" s="271"/>
      <c r="AK744" s="271"/>
      <c r="AL744" s="271"/>
      <c r="AM744" s="271"/>
      <c r="AN744" s="271"/>
      <c r="AO744" s="271"/>
      <c r="AP744" s="271"/>
    </row>
    <row r="745" ht="12.75" customHeight="1">
      <c r="A745" s="270"/>
      <c r="B745" s="270"/>
      <c r="C745" s="270"/>
      <c r="D745" s="270"/>
      <c r="E745" s="270"/>
      <c r="F745" s="271"/>
      <c r="G745" s="271"/>
      <c r="H745" s="271"/>
      <c r="I745" s="271"/>
      <c r="J745" s="271"/>
      <c r="K745" s="271"/>
      <c r="L745" s="271"/>
      <c r="M745" s="271"/>
      <c r="N745" s="271"/>
      <c r="O745" s="271"/>
      <c r="P745" s="271"/>
      <c r="Q745" s="271"/>
      <c r="R745" s="271"/>
      <c r="S745" s="271"/>
      <c r="T745" s="271"/>
      <c r="U745" s="271"/>
      <c r="V745" s="271"/>
      <c r="W745" s="271"/>
      <c r="X745" s="271"/>
      <c r="Y745" s="271"/>
      <c r="Z745" s="271"/>
      <c r="AA745" s="271"/>
      <c r="AB745" s="271"/>
      <c r="AC745" s="271"/>
      <c r="AD745" s="271"/>
      <c r="AE745" s="271"/>
      <c r="AF745" s="271"/>
      <c r="AG745" s="271"/>
      <c r="AH745" s="271"/>
      <c r="AI745" s="271"/>
      <c r="AJ745" s="271"/>
      <c r="AK745" s="271"/>
      <c r="AL745" s="271"/>
      <c r="AM745" s="271"/>
      <c r="AN745" s="271"/>
      <c r="AO745" s="271"/>
      <c r="AP745" s="271"/>
    </row>
    <row r="746" ht="12.75" customHeight="1">
      <c r="A746" s="270"/>
      <c r="B746" s="270"/>
      <c r="C746" s="270"/>
      <c r="D746" s="270"/>
      <c r="E746" s="270"/>
      <c r="F746" s="271"/>
      <c r="G746" s="271"/>
      <c r="H746" s="271"/>
      <c r="I746" s="271"/>
      <c r="J746" s="271"/>
      <c r="K746" s="271"/>
      <c r="L746" s="271"/>
      <c r="M746" s="271"/>
      <c r="N746" s="271"/>
      <c r="O746" s="271"/>
      <c r="P746" s="271"/>
      <c r="Q746" s="271"/>
      <c r="R746" s="271"/>
      <c r="S746" s="271"/>
      <c r="T746" s="271"/>
      <c r="U746" s="271"/>
      <c r="V746" s="271"/>
      <c r="W746" s="271"/>
      <c r="X746" s="271"/>
      <c r="Y746" s="271"/>
      <c r="Z746" s="271"/>
      <c r="AA746" s="271"/>
      <c r="AB746" s="271"/>
      <c r="AC746" s="271"/>
      <c r="AD746" s="271"/>
      <c r="AE746" s="271"/>
      <c r="AF746" s="271"/>
      <c r="AG746" s="271"/>
      <c r="AH746" s="271"/>
      <c r="AI746" s="271"/>
      <c r="AJ746" s="271"/>
      <c r="AK746" s="271"/>
      <c r="AL746" s="271"/>
      <c r="AM746" s="271"/>
      <c r="AN746" s="271"/>
      <c r="AO746" s="271"/>
      <c r="AP746" s="271"/>
    </row>
    <row r="747" ht="12.75" customHeight="1">
      <c r="A747" s="270"/>
      <c r="B747" s="270"/>
      <c r="C747" s="270"/>
      <c r="D747" s="270"/>
      <c r="E747" s="270"/>
      <c r="F747" s="271"/>
      <c r="G747" s="271"/>
      <c r="H747" s="271"/>
      <c r="I747" s="271"/>
      <c r="J747" s="271"/>
      <c r="K747" s="271"/>
      <c r="L747" s="271"/>
      <c r="M747" s="271"/>
      <c r="N747" s="271"/>
      <c r="O747" s="271"/>
      <c r="P747" s="271"/>
      <c r="Q747" s="271"/>
      <c r="R747" s="271"/>
      <c r="S747" s="271"/>
      <c r="T747" s="271"/>
      <c r="U747" s="271"/>
      <c r="V747" s="271"/>
      <c r="W747" s="271"/>
      <c r="X747" s="271"/>
      <c r="Y747" s="271"/>
      <c r="Z747" s="271"/>
      <c r="AA747" s="271"/>
      <c r="AB747" s="271"/>
      <c r="AC747" s="271"/>
      <c r="AD747" s="271"/>
      <c r="AE747" s="271"/>
      <c r="AF747" s="271"/>
      <c r="AG747" s="271"/>
      <c r="AH747" s="271"/>
      <c r="AI747" s="271"/>
      <c r="AJ747" s="271"/>
      <c r="AK747" s="271"/>
      <c r="AL747" s="271"/>
      <c r="AM747" s="271"/>
      <c r="AN747" s="271"/>
      <c r="AO747" s="271"/>
      <c r="AP747" s="271"/>
    </row>
    <row r="748" ht="12.75" customHeight="1">
      <c r="A748" s="270"/>
      <c r="B748" s="270"/>
      <c r="C748" s="270"/>
      <c r="D748" s="270"/>
      <c r="E748" s="270"/>
      <c r="F748" s="271"/>
      <c r="G748" s="271"/>
      <c r="H748" s="271"/>
      <c r="I748" s="271"/>
      <c r="J748" s="271"/>
      <c r="K748" s="271"/>
      <c r="L748" s="271"/>
      <c r="M748" s="271"/>
      <c r="N748" s="271"/>
      <c r="O748" s="271"/>
      <c r="P748" s="271"/>
      <c r="Q748" s="271"/>
      <c r="R748" s="271"/>
      <c r="S748" s="271"/>
      <c r="T748" s="271"/>
      <c r="U748" s="271"/>
      <c r="V748" s="271"/>
      <c r="W748" s="271"/>
      <c r="X748" s="271"/>
      <c r="Y748" s="271"/>
      <c r="Z748" s="271"/>
      <c r="AA748" s="271"/>
      <c r="AB748" s="271"/>
      <c r="AC748" s="271"/>
      <c r="AD748" s="271"/>
      <c r="AE748" s="271"/>
      <c r="AF748" s="271"/>
      <c r="AG748" s="271"/>
      <c r="AH748" s="271"/>
      <c r="AI748" s="271"/>
      <c r="AJ748" s="271"/>
      <c r="AK748" s="271"/>
      <c r="AL748" s="271"/>
      <c r="AM748" s="271"/>
      <c r="AN748" s="271"/>
      <c r="AO748" s="271"/>
      <c r="AP748" s="271"/>
    </row>
    <row r="749" ht="12.75" customHeight="1">
      <c r="A749" s="270"/>
      <c r="B749" s="270"/>
      <c r="C749" s="270"/>
      <c r="D749" s="270"/>
      <c r="E749" s="270"/>
      <c r="F749" s="271"/>
      <c r="G749" s="271"/>
      <c r="H749" s="271"/>
      <c r="I749" s="271"/>
      <c r="J749" s="271"/>
      <c r="K749" s="271"/>
      <c r="L749" s="271"/>
      <c r="M749" s="271"/>
      <c r="N749" s="271"/>
      <c r="O749" s="271"/>
      <c r="P749" s="271"/>
      <c r="Q749" s="271"/>
      <c r="R749" s="271"/>
      <c r="S749" s="271"/>
      <c r="T749" s="271"/>
      <c r="U749" s="271"/>
      <c r="V749" s="271"/>
      <c r="W749" s="271"/>
      <c r="X749" s="271"/>
      <c r="Y749" s="271"/>
      <c r="Z749" s="271"/>
      <c r="AA749" s="271"/>
      <c r="AB749" s="271"/>
      <c r="AC749" s="271"/>
      <c r="AD749" s="271"/>
      <c r="AE749" s="271"/>
      <c r="AF749" s="271"/>
      <c r="AG749" s="271"/>
      <c r="AH749" s="271"/>
      <c r="AI749" s="271"/>
      <c r="AJ749" s="271"/>
      <c r="AK749" s="271"/>
      <c r="AL749" s="271"/>
      <c r="AM749" s="271"/>
      <c r="AN749" s="271"/>
      <c r="AO749" s="271"/>
      <c r="AP749" s="271"/>
    </row>
    <row r="750" ht="12.75" customHeight="1">
      <c r="A750" s="270"/>
      <c r="B750" s="270"/>
      <c r="C750" s="270"/>
      <c r="D750" s="270"/>
      <c r="E750" s="270"/>
      <c r="F750" s="271"/>
      <c r="G750" s="271"/>
      <c r="H750" s="271"/>
      <c r="I750" s="271"/>
      <c r="J750" s="271"/>
      <c r="K750" s="271"/>
      <c r="L750" s="271"/>
      <c r="M750" s="271"/>
      <c r="N750" s="271"/>
      <c r="O750" s="271"/>
      <c r="P750" s="271"/>
      <c r="Q750" s="271"/>
      <c r="R750" s="271"/>
      <c r="S750" s="271"/>
      <c r="T750" s="271"/>
      <c r="U750" s="271"/>
      <c r="V750" s="271"/>
      <c r="W750" s="271"/>
      <c r="X750" s="271"/>
      <c r="Y750" s="271"/>
      <c r="Z750" s="271"/>
      <c r="AA750" s="271"/>
      <c r="AB750" s="271"/>
      <c r="AC750" s="271"/>
      <c r="AD750" s="271"/>
      <c r="AE750" s="271"/>
      <c r="AF750" s="271"/>
      <c r="AG750" s="271"/>
      <c r="AH750" s="271"/>
      <c r="AI750" s="271"/>
      <c r="AJ750" s="271"/>
      <c r="AK750" s="271"/>
      <c r="AL750" s="271"/>
      <c r="AM750" s="271"/>
      <c r="AN750" s="271"/>
      <c r="AO750" s="271"/>
      <c r="AP750" s="271"/>
    </row>
    <row r="751" ht="12.75" customHeight="1">
      <c r="A751" s="270"/>
      <c r="B751" s="270"/>
      <c r="C751" s="270"/>
      <c r="D751" s="270"/>
      <c r="E751" s="270"/>
      <c r="F751" s="271"/>
      <c r="G751" s="271"/>
      <c r="H751" s="271"/>
      <c r="I751" s="271"/>
      <c r="J751" s="271"/>
      <c r="K751" s="271"/>
      <c r="L751" s="271"/>
      <c r="M751" s="271"/>
      <c r="N751" s="271"/>
      <c r="O751" s="271"/>
      <c r="P751" s="271"/>
      <c r="Q751" s="271"/>
      <c r="R751" s="271"/>
      <c r="S751" s="271"/>
      <c r="T751" s="271"/>
      <c r="U751" s="271"/>
      <c r="V751" s="271"/>
      <c r="W751" s="271"/>
      <c r="X751" s="271"/>
      <c r="Y751" s="271"/>
      <c r="Z751" s="271"/>
      <c r="AA751" s="271"/>
      <c r="AB751" s="271"/>
      <c r="AC751" s="271"/>
      <c r="AD751" s="271"/>
      <c r="AE751" s="271"/>
      <c r="AF751" s="271"/>
      <c r="AG751" s="271"/>
      <c r="AH751" s="271"/>
      <c r="AI751" s="271"/>
      <c r="AJ751" s="271"/>
      <c r="AK751" s="271"/>
      <c r="AL751" s="271"/>
      <c r="AM751" s="271"/>
      <c r="AN751" s="271"/>
      <c r="AO751" s="271"/>
      <c r="AP751" s="271"/>
    </row>
    <row r="752" ht="12.75" customHeight="1">
      <c r="A752" s="270"/>
      <c r="B752" s="270"/>
      <c r="C752" s="270"/>
      <c r="D752" s="270"/>
      <c r="E752" s="270"/>
      <c r="F752" s="271"/>
      <c r="G752" s="271"/>
      <c r="H752" s="271"/>
      <c r="I752" s="271"/>
      <c r="J752" s="271"/>
      <c r="K752" s="271"/>
      <c r="L752" s="271"/>
      <c r="M752" s="271"/>
      <c r="N752" s="271"/>
      <c r="O752" s="271"/>
      <c r="P752" s="271"/>
      <c r="Q752" s="271"/>
      <c r="R752" s="271"/>
      <c r="S752" s="271"/>
      <c r="T752" s="271"/>
      <c r="U752" s="271"/>
      <c r="V752" s="271"/>
      <c r="W752" s="271"/>
      <c r="X752" s="271"/>
      <c r="Y752" s="271"/>
      <c r="Z752" s="271"/>
      <c r="AA752" s="271"/>
      <c r="AB752" s="271"/>
      <c r="AC752" s="271"/>
      <c r="AD752" s="271"/>
      <c r="AE752" s="271"/>
      <c r="AF752" s="271"/>
      <c r="AG752" s="271"/>
      <c r="AH752" s="271"/>
      <c r="AI752" s="271"/>
      <c r="AJ752" s="271"/>
      <c r="AK752" s="271"/>
      <c r="AL752" s="271"/>
      <c r="AM752" s="271"/>
      <c r="AN752" s="271"/>
      <c r="AO752" s="271"/>
      <c r="AP752" s="271"/>
    </row>
    <row r="753" ht="12.75" customHeight="1">
      <c r="A753" s="270"/>
      <c r="B753" s="270"/>
      <c r="C753" s="270"/>
      <c r="D753" s="270"/>
      <c r="E753" s="270"/>
      <c r="F753" s="271"/>
      <c r="G753" s="271"/>
      <c r="H753" s="271"/>
      <c r="I753" s="271"/>
      <c r="J753" s="271"/>
      <c r="K753" s="271"/>
      <c r="L753" s="271"/>
      <c r="M753" s="271"/>
      <c r="N753" s="271"/>
      <c r="O753" s="271"/>
      <c r="P753" s="271"/>
      <c r="Q753" s="271"/>
      <c r="R753" s="271"/>
      <c r="S753" s="271"/>
      <c r="T753" s="271"/>
      <c r="U753" s="271"/>
      <c r="V753" s="271"/>
      <c r="W753" s="271"/>
      <c r="X753" s="271"/>
      <c r="Y753" s="271"/>
      <c r="Z753" s="271"/>
      <c r="AA753" s="271"/>
      <c r="AB753" s="271"/>
      <c r="AC753" s="271"/>
      <c r="AD753" s="271"/>
      <c r="AE753" s="271"/>
      <c r="AF753" s="271"/>
      <c r="AG753" s="271"/>
      <c r="AH753" s="271"/>
      <c r="AI753" s="271"/>
      <c r="AJ753" s="271"/>
      <c r="AK753" s="271"/>
      <c r="AL753" s="271"/>
      <c r="AM753" s="271"/>
      <c r="AN753" s="271"/>
      <c r="AO753" s="271"/>
      <c r="AP753" s="271"/>
    </row>
    <row r="754" ht="12.75" customHeight="1">
      <c r="A754" s="270"/>
      <c r="B754" s="270"/>
      <c r="C754" s="270"/>
      <c r="D754" s="270"/>
      <c r="E754" s="270"/>
      <c r="F754" s="271"/>
      <c r="G754" s="271"/>
      <c r="H754" s="271"/>
      <c r="I754" s="271"/>
      <c r="J754" s="271"/>
      <c r="K754" s="271"/>
      <c r="L754" s="271"/>
      <c r="M754" s="271"/>
      <c r="N754" s="271"/>
      <c r="O754" s="271"/>
      <c r="P754" s="271"/>
      <c r="Q754" s="271"/>
      <c r="R754" s="271"/>
      <c r="S754" s="271"/>
      <c r="T754" s="271"/>
      <c r="U754" s="271"/>
      <c r="V754" s="271"/>
      <c r="W754" s="271"/>
      <c r="X754" s="271"/>
      <c r="Y754" s="271"/>
      <c r="Z754" s="271"/>
      <c r="AA754" s="271"/>
      <c r="AB754" s="271"/>
      <c r="AC754" s="271"/>
      <c r="AD754" s="271"/>
      <c r="AE754" s="271"/>
      <c r="AF754" s="271"/>
      <c r="AG754" s="271"/>
      <c r="AH754" s="271"/>
      <c r="AI754" s="271"/>
      <c r="AJ754" s="271"/>
      <c r="AK754" s="271"/>
      <c r="AL754" s="271"/>
      <c r="AM754" s="271"/>
      <c r="AN754" s="271"/>
      <c r="AO754" s="271"/>
      <c r="AP754" s="271"/>
    </row>
    <row r="755" ht="12.75" customHeight="1">
      <c r="A755" s="270"/>
      <c r="B755" s="270"/>
      <c r="C755" s="270"/>
      <c r="D755" s="270"/>
      <c r="E755" s="270"/>
      <c r="F755" s="271"/>
      <c r="G755" s="271"/>
      <c r="H755" s="271"/>
      <c r="I755" s="271"/>
      <c r="J755" s="271"/>
      <c r="K755" s="271"/>
      <c r="L755" s="271"/>
      <c r="M755" s="271"/>
      <c r="N755" s="271"/>
      <c r="O755" s="271"/>
      <c r="P755" s="271"/>
      <c r="Q755" s="271"/>
      <c r="R755" s="271"/>
      <c r="S755" s="271"/>
      <c r="T755" s="271"/>
      <c r="U755" s="271"/>
      <c r="V755" s="271"/>
      <c r="W755" s="271"/>
      <c r="X755" s="271"/>
      <c r="Y755" s="271"/>
      <c r="Z755" s="271"/>
      <c r="AA755" s="271"/>
      <c r="AB755" s="271"/>
      <c r="AC755" s="271"/>
      <c r="AD755" s="271"/>
      <c r="AE755" s="271"/>
      <c r="AF755" s="271"/>
      <c r="AG755" s="271"/>
      <c r="AH755" s="271"/>
      <c r="AI755" s="271"/>
      <c r="AJ755" s="271"/>
      <c r="AK755" s="271"/>
      <c r="AL755" s="271"/>
      <c r="AM755" s="271"/>
      <c r="AN755" s="271"/>
      <c r="AO755" s="271"/>
      <c r="AP755" s="271"/>
    </row>
    <row r="756" ht="12.75" customHeight="1">
      <c r="A756" s="270"/>
      <c r="B756" s="270"/>
      <c r="C756" s="270"/>
      <c r="D756" s="270"/>
      <c r="E756" s="270"/>
      <c r="F756" s="271"/>
      <c r="G756" s="271"/>
      <c r="H756" s="271"/>
      <c r="I756" s="271"/>
      <c r="J756" s="271"/>
      <c r="K756" s="271"/>
      <c r="L756" s="271"/>
      <c r="M756" s="271"/>
      <c r="N756" s="271"/>
      <c r="O756" s="271"/>
      <c r="P756" s="271"/>
      <c r="Q756" s="271"/>
      <c r="R756" s="271"/>
      <c r="S756" s="271"/>
      <c r="T756" s="271"/>
      <c r="U756" s="271"/>
      <c r="V756" s="271"/>
      <c r="W756" s="271"/>
      <c r="X756" s="271"/>
      <c r="Y756" s="271"/>
      <c r="Z756" s="271"/>
      <c r="AA756" s="271"/>
      <c r="AB756" s="271"/>
      <c r="AC756" s="271"/>
      <c r="AD756" s="271"/>
      <c r="AE756" s="271"/>
      <c r="AF756" s="271"/>
      <c r="AG756" s="271"/>
      <c r="AH756" s="271"/>
      <c r="AI756" s="271"/>
      <c r="AJ756" s="271"/>
      <c r="AK756" s="271"/>
      <c r="AL756" s="271"/>
      <c r="AM756" s="271"/>
      <c r="AN756" s="271"/>
      <c r="AO756" s="271"/>
      <c r="AP756" s="271"/>
    </row>
    <row r="757" ht="12.75" customHeight="1">
      <c r="A757" s="270"/>
      <c r="B757" s="270"/>
      <c r="C757" s="270"/>
      <c r="D757" s="270"/>
      <c r="E757" s="270"/>
      <c r="F757" s="271"/>
      <c r="G757" s="271"/>
      <c r="H757" s="271"/>
      <c r="I757" s="271"/>
      <c r="J757" s="271"/>
      <c r="K757" s="27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c r="AI757" s="271"/>
      <c r="AJ757" s="271"/>
      <c r="AK757" s="271"/>
      <c r="AL757" s="271"/>
      <c r="AM757" s="271"/>
      <c r="AN757" s="271"/>
      <c r="AO757" s="271"/>
      <c r="AP757" s="271"/>
    </row>
    <row r="758" ht="12.75" customHeight="1">
      <c r="A758" s="270"/>
      <c r="B758" s="270"/>
      <c r="C758" s="270"/>
      <c r="D758" s="270"/>
      <c r="E758" s="270"/>
      <c r="F758" s="271"/>
      <c r="G758" s="271"/>
      <c r="H758" s="271"/>
      <c r="I758" s="271"/>
      <c r="J758" s="271"/>
      <c r="K758" s="271"/>
      <c r="L758" s="271"/>
      <c r="M758" s="271"/>
      <c r="N758" s="271"/>
      <c r="O758" s="271"/>
      <c r="P758" s="271"/>
      <c r="Q758" s="271"/>
      <c r="R758" s="271"/>
      <c r="S758" s="271"/>
      <c r="T758" s="271"/>
      <c r="U758" s="271"/>
      <c r="V758" s="271"/>
      <c r="W758" s="271"/>
      <c r="X758" s="271"/>
      <c r="Y758" s="271"/>
      <c r="Z758" s="271"/>
      <c r="AA758" s="271"/>
      <c r="AB758" s="271"/>
      <c r="AC758" s="271"/>
      <c r="AD758" s="271"/>
      <c r="AE758" s="271"/>
      <c r="AF758" s="271"/>
      <c r="AG758" s="271"/>
      <c r="AH758" s="271"/>
      <c r="AI758" s="271"/>
      <c r="AJ758" s="271"/>
      <c r="AK758" s="271"/>
      <c r="AL758" s="271"/>
      <c r="AM758" s="271"/>
      <c r="AN758" s="271"/>
      <c r="AO758" s="271"/>
      <c r="AP758" s="271"/>
    </row>
    <row r="759" ht="12.75" customHeight="1">
      <c r="A759" s="270"/>
      <c r="B759" s="270"/>
      <c r="C759" s="270"/>
      <c r="D759" s="270"/>
      <c r="E759" s="270"/>
      <c r="F759" s="271"/>
      <c r="G759" s="271"/>
      <c r="H759" s="271"/>
      <c r="I759" s="271"/>
      <c r="J759" s="271"/>
      <c r="K759" s="271"/>
      <c r="L759" s="271"/>
      <c r="M759" s="271"/>
      <c r="N759" s="271"/>
      <c r="O759" s="271"/>
      <c r="P759" s="271"/>
      <c r="Q759" s="271"/>
      <c r="R759" s="271"/>
      <c r="S759" s="271"/>
      <c r="T759" s="271"/>
      <c r="U759" s="271"/>
      <c r="V759" s="271"/>
      <c r="W759" s="271"/>
      <c r="X759" s="271"/>
      <c r="Y759" s="271"/>
      <c r="Z759" s="271"/>
      <c r="AA759" s="271"/>
      <c r="AB759" s="271"/>
      <c r="AC759" s="271"/>
      <c r="AD759" s="271"/>
      <c r="AE759" s="271"/>
      <c r="AF759" s="271"/>
      <c r="AG759" s="271"/>
      <c r="AH759" s="271"/>
      <c r="AI759" s="271"/>
      <c r="AJ759" s="271"/>
      <c r="AK759" s="271"/>
      <c r="AL759" s="271"/>
      <c r="AM759" s="271"/>
      <c r="AN759" s="271"/>
      <c r="AO759" s="271"/>
      <c r="AP759" s="271"/>
    </row>
    <row r="760" ht="12.75" customHeight="1">
      <c r="A760" s="270"/>
      <c r="B760" s="270"/>
      <c r="C760" s="270"/>
      <c r="D760" s="270"/>
      <c r="E760" s="270"/>
      <c r="F760" s="271"/>
      <c r="G760" s="271"/>
      <c r="H760" s="271"/>
      <c r="I760" s="271"/>
      <c r="J760" s="271"/>
      <c r="K760" s="271"/>
      <c r="L760" s="271"/>
      <c r="M760" s="271"/>
      <c r="N760" s="271"/>
      <c r="O760" s="271"/>
      <c r="P760" s="271"/>
      <c r="Q760" s="271"/>
      <c r="R760" s="271"/>
      <c r="S760" s="271"/>
      <c r="T760" s="271"/>
      <c r="U760" s="271"/>
      <c r="V760" s="271"/>
      <c r="W760" s="271"/>
      <c r="X760" s="271"/>
      <c r="Y760" s="271"/>
      <c r="Z760" s="271"/>
      <c r="AA760" s="271"/>
      <c r="AB760" s="271"/>
      <c r="AC760" s="271"/>
      <c r="AD760" s="271"/>
      <c r="AE760" s="271"/>
      <c r="AF760" s="271"/>
      <c r="AG760" s="271"/>
      <c r="AH760" s="271"/>
      <c r="AI760" s="271"/>
      <c r="AJ760" s="271"/>
      <c r="AK760" s="271"/>
      <c r="AL760" s="271"/>
      <c r="AM760" s="271"/>
      <c r="AN760" s="271"/>
      <c r="AO760" s="271"/>
      <c r="AP760" s="271"/>
    </row>
    <row r="761" ht="12.75" customHeight="1">
      <c r="A761" s="270"/>
      <c r="B761" s="270"/>
      <c r="C761" s="270"/>
      <c r="D761" s="270"/>
      <c r="E761" s="270"/>
      <c r="F761" s="271"/>
      <c r="G761" s="271"/>
      <c r="H761" s="271"/>
      <c r="I761" s="271"/>
      <c r="J761" s="271"/>
      <c r="K761" s="27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c r="AI761" s="271"/>
      <c r="AJ761" s="271"/>
      <c r="AK761" s="271"/>
      <c r="AL761" s="271"/>
      <c r="AM761" s="271"/>
      <c r="AN761" s="271"/>
      <c r="AO761" s="271"/>
      <c r="AP761" s="271"/>
    </row>
    <row r="762" ht="12.75" customHeight="1">
      <c r="A762" s="270"/>
      <c r="B762" s="270"/>
      <c r="C762" s="270"/>
      <c r="D762" s="270"/>
      <c r="E762" s="270"/>
      <c r="F762" s="271"/>
      <c r="G762" s="271"/>
      <c r="H762" s="271"/>
      <c r="I762" s="271"/>
      <c r="J762" s="271"/>
      <c r="K762" s="27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c r="AI762" s="271"/>
      <c r="AJ762" s="271"/>
      <c r="AK762" s="271"/>
      <c r="AL762" s="271"/>
      <c r="AM762" s="271"/>
      <c r="AN762" s="271"/>
      <c r="AO762" s="271"/>
      <c r="AP762" s="271"/>
    </row>
    <row r="763" ht="12.75" customHeight="1">
      <c r="A763" s="270"/>
      <c r="B763" s="270"/>
      <c r="C763" s="270"/>
      <c r="D763" s="270"/>
      <c r="E763" s="270"/>
      <c r="F763" s="271"/>
      <c r="G763" s="271"/>
      <c r="H763" s="271"/>
      <c r="I763" s="271"/>
      <c r="J763" s="271"/>
      <c r="K763" s="27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c r="AI763" s="271"/>
      <c r="AJ763" s="271"/>
      <c r="AK763" s="271"/>
      <c r="AL763" s="271"/>
      <c r="AM763" s="271"/>
      <c r="AN763" s="271"/>
      <c r="AO763" s="271"/>
      <c r="AP763" s="271"/>
    </row>
    <row r="764" ht="12.75" customHeight="1">
      <c r="A764" s="270"/>
      <c r="B764" s="270"/>
      <c r="C764" s="270"/>
      <c r="D764" s="270"/>
      <c r="E764" s="270"/>
      <c r="F764" s="271"/>
      <c r="G764" s="271"/>
      <c r="H764" s="271"/>
      <c r="I764" s="271"/>
      <c r="J764" s="271"/>
      <c r="K764" s="27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c r="AI764" s="271"/>
      <c r="AJ764" s="271"/>
      <c r="AK764" s="271"/>
      <c r="AL764" s="271"/>
      <c r="AM764" s="271"/>
      <c r="AN764" s="271"/>
      <c r="AO764" s="271"/>
      <c r="AP764" s="271"/>
    </row>
    <row r="765" ht="12.75" customHeight="1">
      <c r="A765" s="270"/>
      <c r="B765" s="270"/>
      <c r="C765" s="270"/>
      <c r="D765" s="270"/>
      <c r="E765" s="270"/>
      <c r="F765" s="271"/>
      <c r="G765" s="271"/>
      <c r="H765" s="271"/>
      <c r="I765" s="271"/>
      <c r="J765" s="271"/>
      <c r="K765" s="27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c r="AI765" s="271"/>
      <c r="AJ765" s="271"/>
      <c r="AK765" s="271"/>
      <c r="AL765" s="271"/>
      <c r="AM765" s="271"/>
      <c r="AN765" s="271"/>
      <c r="AO765" s="271"/>
      <c r="AP765" s="271"/>
    </row>
    <row r="766" ht="12.75" customHeight="1">
      <c r="A766" s="270"/>
      <c r="B766" s="270"/>
      <c r="C766" s="270"/>
      <c r="D766" s="270"/>
      <c r="E766" s="270"/>
      <c r="F766" s="271"/>
      <c r="G766" s="271"/>
      <c r="H766" s="271"/>
      <c r="I766" s="271"/>
      <c r="J766" s="271"/>
      <c r="K766" s="271"/>
      <c r="L766" s="271"/>
      <c r="M766" s="271"/>
      <c r="N766" s="271"/>
      <c r="O766" s="271"/>
      <c r="P766" s="271"/>
      <c r="Q766" s="271"/>
      <c r="R766" s="271"/>
      <c r="S766" s="271"/>
      <c r="T766" s="271"/>
      <c r="U766" s="271"/>
      <c r="V766" s="271"/>
      <c r="W766" s="271"/>
      <c r="X766" s="271"/>
      <c r="Y766" s="271"/>
      <c r="Z766" s="271"/>
      <c r="AA766" s="271"/>
      <c r="AB766" s="271"/>
      <c r="AC766" s="271"/>
      <c r="AD766" s="271"/>
      <c r="AE766" s="271"/>
      <c r="AF766" s="271"/>
      <c r="AG766" s="271"/>
      <c r="AH766" s="271"/>
      <c r="AI766" s="271"/>
      <c r="AJ766" s="271"/>
      <c r="AK766" s="271"/>
      <c r="AL766" s="271"/>
      <c r="AM766" s="271"/>
      <c r="AN766" s="271"/>
      <c r="AO766" s="271"/>
      <c r="AP766" s="271"/>
    </row>
    <row r="767" ht="12.75" customHeight="1">
      <c r="A767" s="270"/>
      <c r="B767" s="270"/>
      <c r="C767" s="270"/>
      <c r="D767" s="270"/>
      <c r="E767" s="270"/>
      <c r="F767" s="271"/>
      <c r="G767" s="271"/>
      <c r="H767" s="271"/>
      <c r="I767" s="271"/>
      <c r="J767" s="271"/>
      <c r="K767" s="271"/>
      <c r="L767" s="271"/>
      <c r="M767" s="271"/>
      <c r="N767" s="271"/>
      <c r="O767" s="271"/>
      <c r="P767" s="271"/>
      <c r="Q767" s="271"/>
      <c r="R767" s="271"/>
      <c r="S767" s="271"/>
      <c r="T767" s="271"/>
      <c r="U767" s="271"/>
      <c r="V767" s="271"/>
      <c r="W767" s="271"/>
      <c r="X767" s="271"/>
      <c r="Y767" s="271"/>
      <c r="Z767" s="271"/>
      <c r="AA767" s="271"/>
      <c r="AB767" s="271"/>
      <c r="AC767" s="271"/>
      <c r="AD767" s="271"/>
      <c r="AE767" s="271"/>
      <c r="AF767" s="271"/>
      <c r="AG767" s="271"/>
      <c r="AH767" s="271"/>
      <c r="AI767" s="271"/>
      <c r="AJ767" s="271"/>
      <c r="AK767" s="271"/>
      <c r="AL767" s="271"/>
      <c r="AM767" s="271"/>
      <c r="AN767" s="271"/>
      <c r="AO767" s="271"/>
      <c r="AP767" s="271"/>
    </row>
    <row r="768" ht="12.75" customHeight="1">
      <c r="A768" s="270"/>
      <c r="B768" s="270"/>
      <c r="C768" s="270"/>
      <c r="D768" s="270"/>
      <c r="E768" s="270"/>
      <c r="F768" s="271"/>
      <c r="G768" s="271"/>
      <c r="H768" s="271"/>
      <c r="I768" s="271"/>
      <c r="J768" s="271"/>
      <c r="K768" s="27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c r="AI768" s="271"/>
      <c r="AJ768" s="271"/>
      <c r="AK768" s="271"/>
      <c r="AL768" s="271"/>
      <c r="AM768" s="271"/>
      <c r="AN768" s="271"/>
      <c r="AO768" s="271"/>
      <c r="AP768" s="271"/>
    </row>
    <row r="769" ht="12.75" customHeight="1">
      <c r="A769" s="270"/>
      <c r="B769" s="270"/>
      <c r="C769" s="270"/>
      <c r="D769" s="270"/>
      <c r="E769" s="270"/>
      <c r="F769" s="271"/>
      <c r="G769" s="271"/>
      <c r="H769" s="271"/>
      <c r="I769" s="271"/>
      <c r="J769" s="271"/>
      <c r="K769" s="27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c r="AI769" s="271"/>
      <c r="AJ769" s="271"/>
      <c r="AK769" s="271"/>
      <c r="AL769" s="271"/>
      <c r="AM769" s="271"/>
      <c r="AN769" s="271"/>
      <c r="AO769" s="271"/>
      <c r="AP769" s="271"/>
    </row>
    <row r="770" ht="12.75" customHeight="1">
      <c r="A770" s="270"/>
      <c r="B770" s="270"/>
      <c r="C770" s="270"/>
      <c r="D770" s="270"/>
      <c r="E770" s="270"/>
      <c r="F770" s="271"/>
      <c r="G770" s="271"/>
      <c r="H770" s="271"/>
      <c r="I770" s="271"/>
      <c r="J770" s="271"/>
      <c r="K770" s="27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c r="AI770" s="271"/>
      <c r="AJ770" s="271"/>
      <c r="AK770" s="271"/>
      <c r="AL770" s="271"/>
      <c r="AM770" s="271"/>
      <c r="AN770" s="271"/>
      <c r="AO770" s="271"/>
      <c r="AP770" s="271"/>
    </row>
    <row r="771" ht="12.75" customHeight="1">
      <c r="A771" s="270"/>
      <c r="B771" s="270"/>
      <c r="C771" s="270"/>
      <c r="D771" s="270"/>
      <c r="E771" s="270"/>
      <c r="F771" s="271"/>
      <c r="G771" s="271"/>
      <c r="H771" s="271"/>
      <c r="I771" s="271"/>
      <c r="J771" s="271"/>
      <c r="K771" s="27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c r="AI771" s="271"/>
      <c r="AJ771" s="271"/>
      <c r="AK771" s="271"/>
      <c r="AL771" s="271"/>
      <c r="AM771" s="271"/>
      <c r="AN771" s="271"/>
      <c r="AO771" s="271"/>
      <c r="AP771" s="271"/>
    </row>
    <row r="772" ht="12.75" customHeight="1">
      <c r="A772" s="270"/>
      <c r="B772" s="270"/>
      <c r="C772" s="270"/>
      <c r="D772" s="270"/>
      <c r="E772" s="270"/>
      <c r="F772" s="271"/>
      <c r="G772" s="271"/>
      <c r="H772" s="271"/>
      <c r="I772" s="271"/>
      <c r="J772" s="271"/>
      <c r="K772" s="27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c r="AI772" s="271"/>
      <c r="AJ772" s="271"/>
      <c r="AK772" s="271"/>
      <c r="AL772" s="271"/>
      <c r="AM772" s="271"/>
      <c r="AN772" s="271"/>
      <c r="AO772" s="271"/>
      <c r="AP772" s="271"/>
    </row>
    <row r="773" ht="12.75" customHeight="1">
      <c r="A773" s="270"/>
      <c r="B773" s="270"/>
      <c r="C773" s="270"/>
      <c r="D773" s="270"/>
      <c r="E773" s="270"/>
      <c r="F773" s="271"/>
      <c r="G773" s="271"/>
      <c r="H773" s="271"/>
      <c r="I773" s="271"/>
      <c r="J773" s="271"/>
      <c r="K773" s="271"/>
      <c r="L773" s="271"/>
      <c r="M773" s="271"/>
      <c r="N773" s="271"/>
      <c r="O773" s="271"/>
      <c r="P773" s="271"/>
      <c r="Q773" s="271"/>
      <c r="R773" s="271"/>
      <c r="S773" s="271"/>
      <c r="T773" s="271"/>
      <c r="U773" s="271"/>
      <c r="V773" s="271"/>
      <c r="W773" s="271"/>
      <c r="X773" s="271"/>
      <c r="Y773" s="271"/>
      <c r="Z773" s="271"/>
      <c r="AA773" s="271"/>
      <c r="AB773" s="271"/>
      <c r="AC773" s="271"/>
      <c r="AD773" s="271"/>
      <c r="AE773" s="271"/>
      <c r="AF773" s="271"/>
      <c r="AG773" s="271"/>
      <c r="AH773" s="271"/>
      <c r="AI773" s="271"/>
      <c r="AJ773" s="271"/>
      <c r="AK773" s="271"/>
      <c r="AL773" s="271"/>
      <c r="AM773" s="271"/>
      <c r="AN773" s="271"/>
      <c r="AO773" s="271"/>
      <c r="AP773" s="271"/>
    </row>
    <row r="774" ht="12.75" customHeight="1">
      <c r="A774" s="270"/>
      <c r="B774" s="270"/>
      <c r="C774" s="270"/>
      <c r="D774" s="270"/>
      <c r="E774" s="270"/>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1"/>
      <c r="AJ774" s="271"/>
      <c r="AK774" s="271"/>
      <c r="AL774" s="271"/>
      <c r="AM774" s="271"/>
      <c r="AN774" s="271"/>
      <c r="AO774" s="271"/>
      <c r="AP774" s="271"/>
    </row>
    <row r="775" ht="12.75" customHeight="1">
      <c r="A775" s="270"/>
      <c r="B775" s="270"/>
      <c r="C775" s="270"/>
      <c r="D775" s="270"/>
      <c r="E775" s="270"/>
      <c r="F775" s="271"/>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c r="AO775" s="271"/>
      <c r="AP775" s="271"/>
    </row>
    <row r="776" ht="12.75" customHeight="1">
      <c r="A776" s="270"/>
      <c r="B776" s="270"/>
      <c r="C776" s="270"/>
      <c r="D776" s="270"/>
      <c r="E776" s="270"/>
      <c r="F776" s="271"/>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row>
    <row r="777" ht="12.75" customHeight="1">
      <c r="A777" s="270"/>
      <c r="B777" s="270"/>
      <c r="C777" s="270"/>
      <c r="D777" s="270"/>
      <c r="E777" s="270"/>
      <c r="F777" s="271"/>
      <c r="G777" s="271"/>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row>
    <row r="778" ht="12.75" customHeight="1">
      <c r="A778" s="270"/>
      <c r="B778" s="270"/>
      <c r="C778" s="270"/>
      <c r="D778" s="270"/>
      <c r="E778" s="270"/>
      <c r="F778" s="271"/>
      <c r="G778" s="271"/>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row>
    <row r="779" ht="12.75" customHeight="1">
      <c r="A779" s="270"/>
      <c r="B779" s="270"/>
      <c r="C779" s="270"/>
      <c r="D779" s="270"/>
      <c r="E779" s="270"/>
      <c r="F779" s="271"/>
      <c r="G779" s="271"/>
      <c r="H779" s="271"/>
      <c r="I779" s="271"/>
      <c r="J779" s="271"/>
      <c r="K779" s="271"/>
      <c r="L779" s="271"/>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c r="AO779" s="271"/>
      <c r="AP779" s="271"/>
    </row>
    <row r="780" ht="12.75" customHeight="1">
      <c r="A780" s="270"/>
      <c r="B780" s="270"/>
      <c r="C780" s="270"/>
      <c r="D780" s="270"/>
      <c r="E780" s="270"/>
      <c r="F780" s="271"/>
      <c r="G780" s="271"/>
      <c r="H780" s="271"/>
      <c r="I780" s="271"/>
      <c r="J780" s="271"/>
      <c r="K780" s="27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c r="AI780" s="271"/>
      <c r="AJ780" s="271"/>
      <c r="AK780" s="271"/>
      <c r="AL780" s="271"/>
      <c r="AM780" s="271"/>
      <c r="AN780" s="271"/>
      <c r="AO780" s="271"/>
      <c r="AP780" s="271"/>
    </row>
    <row r="781" ht="12.75" customHeight="1">
      <c r="A781" s="270"/>
      <c r="B781" s="270"/>
      <c r="C781" s="270"/>
      <c r="D781" s="270"/>
      <c r="E781" s="270"/>
      <c r="F781" s="271"/>
      <c r="G781" s="271"/>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1"/>
      <c r="AK781" s="271"/>
      <c r="AL781" s="271"/>
      <c r="AM781" s="271"/>
      <c r="AN781" s="271"/>
      <c r="AO781" s="271"/>
      <c r="AP781" s="271"/>
    </row>
    <row r="782" ht="12.75" customHeight="1">
      <c r="A782" s="270"/>
      <c r="B782" s="270"/>
      <c r="C782" s="270"/>
      <c r="D782" s="270"/>
      <c r="E782" s="270"/>
      <c r="F782" s="271"/>
      <c r="G782" s="271"/>
      <c r="H782" s="271"/>
      <c r="I782" s="271"/>
      <c r="J782" s="271"/>
      <c r="K782" s="27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c r="AI782" s="271"/>
      <c r="AJ782" s="271"/>
      <c r="AK782" s="271"/>
      <c r="AL782" s="271"/>
      <c r="AM782" s="271"/>
      <c r="AN782" s="271"/>
      <c r="AO782" s="271"/>
      <c r="AP782" s="271"/>
    </row>
    <row r="783" ht="12.75" customHeight="1">
      <c r="A783" s="270"/>
      <c r="B783" s="270"/>
      <c r="C783" s="270"/>
      <c r="D783" s="270"/>
      <c r="E783" s="270"/>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1"/>
      <c r="AK783" s="271"/>
      <c r="AL783" s="271"/>
      <c r="AM783" s="271"/>
      <c r="AN783" s="271"/>
      <c r="AO783" s="271"/>
      <c r="AP783" s="271"/>
    </row>
    <row r="784" ht="12.75" customHeight="1">
      <c r="A784" s="270"/>
      <c r="B784" s="270"/>
      <c r="C784" s="270"/>
      <c r="D784" s="270"/>
      <c r="E784" s="270"/>
      <c r="F784" s="271"/>
      <c r="G784" s="271"/>
      <c r="H784" s="271"/>
      <c r="I784" s="271"/>
      <c r="J784" s="271"/>
      <c r="K784" s="271"/>
      <c r="L784" s="271"/>
      <c r="M784" s="271"/>
      <c r="N784" s="271"/>
      <c r="O784" s="271"/>
      <c r="P784" s="271"/>
      <c r="Q784" s="271"/>
      <c r="R784" s="271"/>
      <c r="S784" s="271"/>
      <c r="T784" s="271"/>
      <c r="U784" s="271"/>
      <c r="V784" s="271"/>
      <c r="W784" s="271"/>
      <c r="X784" s="271"/>
      <c r="Y784" s="271"/>
      <c r="Z784" s="271"/>
      <c r="AA784" s="271"/>
      <c r="AB784" s="271"/>
      <c r="AC784" s="271"/>
      <c r="AD784" s="271"/>
      <c r="AE784" s="271"/>
      <c r="AF784" s="271"/>
      <c r="AG784" s="271"/>
      <c r="AH784" s="271"/>
      <c r="AI784" s="271"/>
      <c r="AJ784" s="271"/>
      <c r="AK784" s="271"/>
      <c r="AL784" s="271"/>
      <c r="AM784" s="271"/>
      <c r="AN784" s="271"/>
      <c r="AO784" s="271"/>
      <c r="AP784" s="271"/>
    </row>
    <row r="785" ht="12.75" customHeight="1">
      <c r="A785" s="270"/>
      <c r="B785" s="270"/>
      <c r="C785" s="270"/>
      <c r="D785" s="270"/>
      <c r="E785" s="270"/>
      <c r="F785" s="271"/>
      <c r="G785" s="271"/>
      <c r="H785" s="271"/>
      <c r="I785" s="271"/>
      <c r="J785" s="271"/>
      <c r="K785" s="27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c r="AI785" s="271"/>
      <c r="AJ785" s="271"/>
      <c r="AK785" s="271"/>
      <c r="AL785" s="271"/>
      <c r="AM785" s="271"/>
      <c r="AN785" s="271"/>
      <c r="AO785" s="271"/>
      <c r="AP785" s="271"/>
    </row>
    <row r="786" ht="12.75" customHeight="1">
      <c r="A786" s="270"/>
      <c r="B786" s="270"/>
      <c r="C786" s="270"/>
      <c r="D786" s="270"/>
      <c r="E786" s="270"/>
      <c r="F786" s="271"/>
      <c r="G786" s="271"/>
      <c r="H786" s="271"/>
      <c r="I786" s="271"/>
      <c r="J786" s="271"/>
      <c r="K786" s="27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c r="AI786" s="271"/>
      <c r="AJ786" s="271"/>
      <c r="AK786" s="271"/>
      <c r="AL786" s="271"/>
      <c r="AM786" s="271"/>
      <c r="AN786" s="271"/>
      <c r="AO786" s="271"/>
      <c r="AP786" s="271"/>
    </row>
    <row r="787" ht="12.75" customHeight="1">
      <c r="A787" s="270"/>
      <c r="B787" s="270"/>
      <c r="C787" s="270"/>
      <c r="D787" s="270"/>
      <c r="E787" s="270"/>
      <c r="F787" s="271"/>
      <c r="G787" s="271"/>
      <c r="H787" s="271"/>
      <c r="I787" s="271"/>
      <c r="J787" s="271"/>
      <c r="K787" s="27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c r="AI787" s="271"/>
      <c r="AJ787" s="271"/>
      <c r="AK787" s="271"/>
      <c r="AL787" s="271"/>
      <c r="AM787" s="271"/>
      <c r="AN787" s="271"/>
      <c r="AO787" s="271"/>
      <c r="AP787" s="271"/>
    </row>
    <row r="788" ht="12.75" customHeight="1">
      <c r="A788" s="270"/>
      <c r="B788" s="270"/>
      <c r="C788" s="270"/>
      <c r="D788" s="270"/>
      <c r="E788" s="270"/>
      <c r="F788" s="271"/>
      <c r="G788" s="271"/>
      <c r="H788" s="271"/>
      <c r="I788" s="271"/>
      <c r="J788" s="271"/>
      <c r="K788" s="27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c r="AI788" s="271"/>
      <c r="AJ788" s="271"/>
      <c r="AK788" s="271"/>
      <c r="AL788" s="271"/>
      <c r="AM788" s="271"/>
      <c r="AN788" s="271"/>
      <c r="AO788" s="271"/>
      <c r="AP788" s="271"/>
    </row>
    <row r="789" ht="12.75" customHeight="1">
      <c r="A789" s="270"/>
      <c r="B789" s="270"/>
      <c r="C789" s="270"/>
      <c r="D789" s="270"/>
      <c r="E789" s="270"/>
      <c r="F789" s="271"/>
      <c r="G789" s="271"/>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c r="AI789" s="271"/>
      <c r="AJ789" s="271"/>
      <c r="AK789" s="271"/>
      <c r="AL789" s="271"/>
      <c r="AM789" s="271"/>
      <c r="AN789" s="271"/>
      <c r="AO789" s="271"/>
      <c r="AP789" s="271"/>
    </row>
    <row r="790" ht="12.75" customHeight="1">
      <c r="A790" s="270"/>
      <c r="B790" s="270"/>
      <c r="C790" s="270"/>
      <c r="D790" s="270"/>
      <c r="E790" s="270"/>
      <c r="F790" s="271"/>
      <c r="G790" s="271"/>
      <c r="H790" s="271"/>
      <c r="I790" s="271"/>
      <c r="J790" s="271"/>
      <c r="K790" s="271"/>
      <c r="L790" s="271"/>
      <c r="M790" s="271"/>
      <c r="N790" s="271"/>
      <c r="O790" s="271"/>
      <c r="P790" s="271"/>
      <c r="Q790" s="271"/>
      <c r="R790" s="271"/>
      <c r="S790" s="271"/>
      <c r="T790" s="271"/>
      <c r="U790" s="271"/>
      <c r="V790" s="271"/>
      <c r="W790" s="271"/>
      <c r="X790" s="271"/>
      <c r="Y790" s="271"/>
      <c r="Z790" s="271"/>
      <c r="AA790" s="271"/>
      <c r="AB790" s="271"/>
      <c r="AC790" s="271"/>
      <c r="AD790" s="271"/>
      <c r="AE790" s="271"/>
      <c r="AF790" s="271"/>
      <c r="AG790" s="271"/>
      <c r="AH790" s="271"/>
      <c r="AI790" s="271"/>
      <c r="AJ790" s="271"/>
      <c r="AK790" s="271"/>
      <c r="AL790" s="271"/>
      <c r="AM790" s="271"/>
      <c r="AN790" s="271"/>
      <c r="AO790" s="271"/>
      <c r="AP790" s="271"/>
    </row>
    <row r="791" ht="12.75" customHeight="1">
      <c r="A791" s="270"/>
      <c r="B791" s="270"/>
      <c r="C791" s="270"/>
      <c r="D791" s="270"/>
      <c r="E791" s="270"/>
      <c r="F791" s="271"/>
      <c r="G791" s="271"/>
      <c r="H791" s="271"/>
      <c r="I791" s="271"/>
      <c r="J791" s="271"/>
      <c r="K791" s="271"/>
      <c r="L791" s="271"/>
      <c r="M791" s="271"/>
      <c r="N791" s="271"/>
      <c r="O791" s="271"/>
      <c r="P791" s="271"/>
      <c r="Q791" s="271"/>
      <c r="R791" s="271"/>
      <c r="S791" s="271"/>
      <c r="T791" s="271"/>
      <c r="U791" s="271"/>
      <c r="V791" s="271"/>
      <c r="W791" s="271"/>
      <c r="X791" s="271"/>
      <c r="Y791" s="271"/>
      <c r="Z791" s="271"/>
      <c r="AA791" s="271"/>
      <c r="AB791" s="271"/>
      <c r="AC791" s="271"/>
      <c r="AD791" s="271"/>
      <c r="AE791" s="271"/>
      <c r="AF791" s="271"/>
      <c r="AG791" s="271"/>
      <c r="AH791" s="271"/>
      <c r="AI791" s="271"/>
      <c r="AJ791" s="271"/>
      <c r="AK791" s="271"/>
      <c r="AL791" s="271"/>
      <c r="AM791" s="271"/>
      <c r="AN791" s="271"/>
      <c r="AO791" s="271"/>
      <c r="AP791" s="271"/>
    </row>
    <row r="792" ht="12.75" customHeight="1">
      <c r="A792" s="270"/>
      <c r="B792" s="270"/>
      <c r="C792" s="270"/>
      <c r="D792" s="270"/>
      <c r="E792" s="270"/>
      <c r="F792" s="271"/>
      <c r="G792" s="271"/>
      <c r="H792" s="271"/>
      <c r="I792" s="271"/>
      <c r="J792" s="271"/>
      <c r="K792" s="27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c r="AI792" s="271"/>
      <c r="AJ792" s="271"/>
      <c r="AK792" s="271"/>
      <c r="AL792" s="271"/>
      <c r="AM792" s="271"/>
      <c r="AN792" s="271"/>
      <c r="AO792" s="271"/>
      <c r="AP792" s="271"/>
    </row>
    <row r="793" ht="12.75" customHeight="1">
      <c r="A793" s="270"/>
      <c r="B793" s="270"/>
      <c r="C793" s="270"/>
      <c r="D793" s="270"/>
      <c r="E793" s="270"/>
      <c r="F793" s="271"/>
      <c r="G793" s="271"/>
      <c r="H793" s="271"/>
      <c r="I793" s="271"/>
      <c r="J793" s="271"/>
      <c r="K793" s="27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c r="AI793" s="271"/>
      <c r="AJ793" s="271"/>
      <c r="AK793" s="271"/>
      <c r="AL793" s="271"/>
      <c r="AM793" s="271"/>
      <c r="AN793" s="271"/>
      <c r="AO793" s="271"/>
      <c r="AP793" s="271"/>
    </row>
    <row r="794" ht="12.75" customHeight="1">
      <c r="A794" s="270"/>
      <c r="B794" s="270"/>
      <c r="C794" s="270"/>
      <c r="D794" s="270"/>
      <c r="E794" s="270"/>
      <c r="F794" s="271"/>
      <c r="G794" s="271"/>
      <c r="H794" s="271"/>
      <c r="I794" s="271"/>
      <c r="J794" s="271"/>
      <c r="K794" s="27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c r="AI794" s="271"/>
      <c r="AJ794" s="271"/>
      <c r="AK794" s="271"/>
      <c r="AL794" s="271"/>
      <c r="AM794" s="271"/>
      <c r="AN794" s="271"/>
      <c r="AO794" s="271"/>
      <c r="AP794" s="271"/>
    </row>
    <row r="795" ht="12.75" customHeight="1">
      <c r="A795" s="270"/>
      <c r="B795" s="270"/>
      <c r="C795" s="270"/>
      <c r="D795" s="270"/>
      <c r="E795" s="270"/>
      <c r="F795" s="271"/>
      <c r="G795" s="271"/>
      <c r="H795" s="271"/>
      <c r="I795" s="271"/>
      <c r="J795" s="271"/>
      <c r="K795" s="271"/>
      <c r="L795" s="271"/>
      <c r="M795" s="271"/>
      <c r="N795" s="271"/>
      <c r="O795" s="271"/>
      <c r="P795" s="271"/>
      <c r="Q795" s="271"/>
      <c r="R795" s="271"/>
      <c r="S795" s="271"/>
      <c r="T795" s="271"/>
      <c r="U795" s="271"/>
      <c r="V795" s="271"/>
      <c r="W795" s="271"/>
      <c r="X795" s="271"/>
      <c r="Y795" s="271"/>
      <c r="Z795" s="271"/>
      <c r="AA795" s="271"/>
      <c r="AB795" s="271"/>
      <c r="AC795" s="271"/>
      <c r="AD795" s="271"/>
      <c r="AE795" s="271"/>
      <c r="AF795" s="271"/>
      <c r="AG795" s="271"/>
      <c r="AH795" s="271"/>
      <c r="AI795" s="271"/>
      <c r="AJ795" s="271"/>
      <c r="AK795" s="271"/>
      <c r="AL795" s="271"/>
      <c r="AM795" s="271"/>
      <c r="AN795" s="271"/>
      <c r="AO795" s="271"/>
      <c r="AP795" s="271"/>
    </row>
    <row r="796" ht="12.75" customHeight="1">
      <c r="A796" s="270"/>
      <c r="B796" s="270"/>
      <c r="C796" s="270"/>
      <c r="D796" s="270"/>
      <c r="E796" s="270"/>
      <c r="F796" s="271"/>
      <c r="G796" s="271"/>
      <c r="H796" s="271"/>
      <c r="I796" s="271"/>
      <c r="J796" s="271"/>
      <c r="K796" s="27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c r="AI796" s="271"/>
      <c r="AJ796" s="271"/>
      <c r="AK796" s="271"/>
      <c r="AL796" s="271"/>
      <c r="AM796" s="271"/>
      <c r="AN796" s="271"/>
      <c r="AO796" s="271"/>
      <c r="AP796" s="271"/>
    </row>
    <row r="797" ht="12.75" customHeight="1">
      <c r="A797" s="270"/>
      <c r="B797" s="270"/>
      <c r="C797" s="270"/>
      <c r="D797" s="270"/>
      <c r="E797" s="270"/>
      <c r="F797" s="271"/>
      <c r="G797" s="271"/>
      <c r="H797" s="271"/>
      <c r="I797" s="271"/>
      <c r="J797" s="271"/>
      <c r="K797" s="27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c r="AI797" s="271"/>
      <c r="AJ797" s="271"/>
      <c r="AK797" s="271"/>
      <c r="AL797" s="271"/>
      <c r="AM797" s="271"/>
      <c r="AN797" s="271"/>
      <c r="AO797" s="271"/>
      <c r="AP797" s="271"/>
    </row>
    <row r="798" ht="12.75" customHeight="1">
      <c r="A798" s="270"/>
      <c r="B798" s="270"/>
      <c r="C798" s="270"/>
      <c r="D798" s="270"/>
      <c r="E798" s="270"/>
      <c r="F798" s="271"/>
      <c r="G798" s="271"/>
      <c r="H798" s="271"/>
      <c r="I798" s="271"/>
      <c r="J798" s="271"/>
      <c r="K798" s="27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c r="AI798" s="271"/>
      <c r="AJ798" s="271"/>
      <c r="AK798" s="271"/>
      <c r="AL798" s="271"/>
      <c r="AM798" s="271"/>
      <c r="AN798" s="271"/>
      <c r="AO798" s="271"/>
      <c r="AP798" s="271"/>
    </row>
    <row r="799" ht="12.75" customHeight="1">
      <c r="A799" s="270"/>
      <c r="B799" s="270"/>
      <c r="C799" s="270"/>
      <c r="D799" s="270"/>
      <c r="E799" s="270"/>
      <c r="F799" s="271"/>
      <c r="G799" s="271"/>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c r="AI799" s="271"/>
      <c r="AJ799" s="271"/>
      <c r="AK799" s="271"/>
      <c r="AL799" s="271"/>
      <c r="AM799" s="271"/>
      <c r="AN799" s="271"/>
      <c r="AO799" s="271"/>
      <c r="AP799" s="271"/>
    </row>
    <row r="800" ht="12.75" customHeight="1">
      <c r="A800" s="270"/>
      <c r="B800" s="270"/>
      <c r="C800" s="270"/>
      <c r="D800" s="270"/>
      <c r="E800" s="270"/>
      <c r="F800" s="271"/>
      <c r="G800" s="271"/>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1"/>
      <c r="AJ800" s="271"/>
      <c r="AK800" s="271"/>
      <c r="AL800" s="271"/>
      <c r="AM800" s="271"/>
      <c r="AN800" s="271"/>
      <c r="AO800" s="271"/>
      <c r="AP800" s="271"/>
    </row>
    <row r="801" ht="12.75" customHeight="1">
      <c r="A801" s="270"/>
      <c r="B801" s="270"/>
      <c r="C801" s="270"/>
      <c r="D801" s="270"/>
      <c r="E801" s="270"/>
      <c r="F801" s="271"/>
      <c r="G801" s="271"/>
      <c r="H801" s="271"/>
      <c r="I801" s="271"/>
      <c r="J801" s="271"/>
      <c r="K801" s="27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c r="AI801" s="271"/>
      <c r="AJ801" s="271"/>
      <c r="AK801" s="271"/>
      <c r="AL801" s="271"/>
      <c r="AM801" s="271"/>
      <c r="AN801" s="271"/>
      <c r="AO801" s="271"/>
      <c r="AP801" s="271"/>
    </row>
    <row r="802" ht="12.75" customHeight="1">
      <c r="A802" s="270"/>
      <c r="B802" s="270"/>
      <c r="C802" s="270"/>
      <c r="D802" s="270"/>
      <c r="E802" s="270"/>
      <c r="F802" s="271"/>
      <c r="G802" s="271"/>
      <c r="H802" s="271"/>
      <c r="I802" s="271"/>
      <c r="J802" s="271"/>
      <c r="K802" s="271"/>
      <c r="L802" s="271"/>
      <c r="M802" s="271"/>
      <c r="N802" s="271"/>
      <c r="O802" s="271"/>
      <c r="P802" s="271"/>
      <c r="Q802" s="271"/>
      <c r="R802" s="271"/>
      <c r="S802" s="271"/>
      <c r="T802" s="271"/>
      <c r="U802" s="271"/>
      <c r="V802" s="271"/>
      <c r="W802" s="271"/>
      <c r="X802" s="271"/>
      <c r="Y802" s="271"/>
      <c r="Z802" s="271"/>
      <c r="AA802" s="271"/>
      <c r="AB802" s="271"/>
      <c r="AC802" s="271"/>
      <c r="AD802" s="271"/>
      <c r="AE802" s="271"/>
      <c r="AF802" s="271"/>
      <c r="AG802" s="271"/>
      <c r="AH802" s="271"/>
      <c r="AI802" s="271"/>
      <c r="AJ802" s="271"/>
      <c r="AK802" s="271"/>
      <c r="AL802" s="271"/>
      <c r="AM802" s="271"/>
      <c r="AN802" s="271"/>
      <c r="AO802" s="271"/>
      <c r="AP802" s="271"/>
    </row>
    <row r="803" ht="12.75" customHeight="1">
      <c r="A803" s="270"/>
      <c r="B803" s="270"/>
      <c r="C803" s="270"/>
      <c r="D803" s="270"/>
      <c r="E803" s="270"/>
      <c r="F803" s="271"/>
      <c r="G803" s="271"/>
      <c r="H803" s="271"/>
      <c r="I803" s="271"/>
      <c r="J803" s="271"/>
      <c r="K803" s="27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c r="AI803" s="271"/>
      <c r="AJ803" s="271"/>
      <c r="AK803" s="271"/>
      <c r="AL803" s="271"/>
      <c r="AM803" s="271"/>
      <c r="AN803" s="271"/>
      <c r="AO803" s="271"/>
      <c r="AP803" s="271"/>
    </row>
    <row r="804" ht="12.75" customHeight="1">
      <c r="A804" s="270"/>
      <c r="B804" s="270"/>
      <c r="C804" s="270"/>
      <c r="D804" s="270"/>
      <c r="E804" s="270"/>
      <c r="F804" s="271"/>
      <c r="G804" s="271"/>
      <c r="H804" s="271"/>
      <c r="I804" s="271"/>
      <c r="J804" s="271"/>
      <c r="K804" s="27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c r="AI804" s="271"/>
      <c r="AJ804" s="271"/>
      <c r="AK804" s="271"/>
      <c r="AL804" s="271"/>
      <c r="AM804" s="271"/>
      <c r="AN804" s="271"/>
      <c r="AO804" s="271"/>
      <c r="AP804" s="271"/>
    </row>
    <row r="805" ht="12.75" customHeight="1">
      <c r="A805" s="270"/>
      <c r="B805" s="270"/>
      <c r="C805" s="270"/>
      <c r="D805" s="270"/>
      <c r="E805" s="270"/>
      <c r="F805" s="271"/>
      <c r="G805" s="271"/>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1"/>
      <c r="AK805" s="271"/>
      <c r="AL805" s="271"/>
      <c r="AM805" s="271"/>
      <c r="AN805" s="271"/>
      <c r="AO805" s="271"/>
      <c r="AP805" s="271"/>
    </row>
    <row r="806" ht="12.75" customHeight="1">
      <c r="A806" s="270"/>
      <c r="B806" s="270"/>
      <c r="C806" s="270"/>
      <c r="D806" s="270"/>
      <c r="E806" s="270"/>
      <c r="F806" s="271"/>
      <c r="G806" s="271"/>
      <c r="H806" s="271"/>
      <c r="I806" s="271"/>
      <c r="J806" s="271"/>
      <c r="K806" s="27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c r="AI806" s="271"/>
      <c r="AJ806" s="271"/>
      <c r="AK806" s="271"/>
      <c r="AL806" s="271"/>
      <c r="AM806" s="271"/>
      <c r="AN806" s="271"/>
      <c r="AO806" s="271"/>
      <c r="AP806" s="271"/>
    </row>
    <row r="807" ht="12.75" customHeight="1">
      <c r="A807" s="270"/>
      <c r="B807" s="270"/>
      <c r="C807" s="270"/>
      <c r="D807" s="270"/>
      <c r="E807" s="270"/>
      <c r="F807" s="271"/>
      <c r="G807" s="271"/>
      <c r="H807" s="271"/>
      <c r="I807" s="271"/>
      <c r="J807" s="271"/>
      <c r="K807" s="27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c r="AI807" s="271"/>
      <c r="AJ807" s="271"/>
      <c r="AK807" s="271"/>
      <c r="AL807" s="271"/>
      <c r="AM807" s="271"/>
      <c r="AN807" s="271"/>
      <c r="AO807" s="271"/>
      <c r="AP807" s="271"/>
    </row>
    <row r="808" ht="12.75" customHeight="1">
      <c r="A808" s="270"/>
      <c r="B808" s="270"/>
      <c r="C808" s="270"/>
      <c r="D808" s="270"/>
      <c r="E808" s="270"/>
      <c r="F808" s="271"/>
      <c r="G808" s="271"/>
      <c r="H808" s="271"/>
      <c r="I808" s="271"/>
      <c r="J808" s="271"/>
      <c r="K808" s="271"/>
      <c r="L808" s="271"/>
      <c r="M808" s="271"/>
      <c r="N808" s="271"/>
      <c r="O808" s="271"/>
      <c r="P808" s="271"/>
      <c r="Q808" s="271"/>
      <c r="R808" s="271"/>
      <c r="S808" s="271"/>
      <c r="T808" s="271"/>
      <c r="U808" s="271"/>
      <c r="V808" s="271"/>
      <c r="W808" s="271"/>
      <c r="X808" s="271"/>
      <c r="Y808" s="271"/>
      <c r="Z808" s="271"/>
      <c r="AA808" s="271"/>
      <c r="AB808" s="271"/>
      <c r="AC808" s="271"/>
      <c r="AD808" s="271"/>
      <c r="AE808" s="271"/>
      <c r="AF808" s="271"/>
      <c r="AG808" s="271"/>
      <c r="AH808" s="271"/>
      <c r="AI808" s="271"/>
      <c r="AJ808" s="271"/>
      <c r="AK808" s="271"/>
      <c r="AL808" s="271"/>
      <c r="AM808" s="271"/>
      <c r="AN808" s="271"/>
      <c r="AO808" s="271"/>
      <c r="AP808" s="271"/>
    </row>
    <row r="809" ht="12.75" customHeight="1">
      <c r="A809" s="270"/>
      <c r="B809" s="270"/>
      <c r="C809" s="270"/>
      <c r="D809" s="270"/>
      <c r="E809" s="270"/>
      <c r="F809" s="271"/>
      <c r="G809" s="271"/>
      <c r="H809" s="271"/>
      <c r="I809" s="271"/>
      <c r="J809" s="271"/>
      <c r="K809" s="271"/>
      <c r="L809" s="271"/>
      <c r="M809" s="271"/>
      <c r="N809" s="271"/>
      <c r="O809" s="271"/>
      <c r="P809" s="271"/>
      <c r="Q809" s="271"/>
      <c r="R809" s="271"/>
      <c r="S809" s="271"/>
      <c r="T809" s="271"/>
      <c r="U809" s="271"/>
      <c r="V809" s="271"/>
      <c r="W809" s="271"/>
      <c r="X809" s="271"/>
      <c r="Y809" s="271"/>
      <c r="Z809" s="271"/>
      <c r="AA809" s="271"/>
      <c r="AB809" s="271"/>
      <c r="AC809" s="271"/>
      <c r="AD809" s="271"/>
      <c r="AE809" s="271"/>
      <c r="AF809" s="271"/>
      <c r="AG809" s="271"/>
      <c r="AH809" s="271"/>
      <c r="AI809" s="271"/>
      <c r="AJ809" s="271"/>
      <c r="AK809" s="271"/>
      <c r="AL809" s="271"/>
      <c r="AM809" s="271"/>
      <c r="AN809" s="271"/>
      <c r="AO809" s="271"/>
      <c r="AP809" s="271"/>
    </row>
    <row r="810" ht="12.75" customHeight="1">
      <c r="A810" s="270"/>
      <c r="B810" s="270"/>
      <c r="C810" s="270"/>
      <c r="D810" s="270"/>
      <c r="E810" s="270"/>
      <c r="F810" s="271"/>
      <c r="G810" s="271"/>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1"/>
      <c r="AJ810" s="271"/>
      <c r="AK810" s="271"/>
      <c r="AL810" s="271"/>
      <c r="AM810" s="271"/>
      <c r="AN810" s="271"/>
      <c r="AO810" s="271"/>
      <c r="AP810" s="271"/>
    </row>
    <row r="811" ht="12.75" customHeight="1">
      <c r="A811" s="270"/>
      <c r="B811" s="270"/>
      <c r="C811" s="270"/>
      <c r="D811" s="270"/>
      <c r="E811" s="270"/>
      <c r="F811" s="271"/>
      <c r="G811" s="271"/>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1"/>
      <c r="AK811" s="271"/>
      <c r="AL811" s="271"/>
      <c r="AM811" s="271"/>
      <c r="AN811" s="271"/>
      <c r="AO811" s="271"/>
      <c r="AP811" s="271"/>
    </row>
    <row r="812" ht="12.75" customHeight="1">
      <c r="A812" s="270"/>
      <c r="B812" s="270"/>
      <c r="C812" s="270"/>
      <c r="D812" s="270"/>
      <c r="E812" s="270"/>
      <c r="F812" s="271"/>
      <c r="G812" s="271"/>
      <c r="H812" s="271"/>
      <c r="I812" s="271"/>
      <c r="J812" s="271"/>
      <c r="K812" s="27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c r="AI812" s="271"/>
      <c r="AJ812" s="271"/>
      <c r="AK812" s="271"/>
      <c r="AL812" s="271"/>
      <c r="AM812" s="271"/>
      <c r="AN812" s="271"/>
      <c r="AO812" s="271"/>
      <c r="AP812" s="271"/>
    </row>
    <row r="813" ht="12.75" customHeight="1">
      <c r="A813" s="270"/>
      <c r="B813" s="270"/>
      <c r="C813" s="270"/>
      <c r="D813" s="270"/>
      <c r="E813" s="270"/>
      <c r="F813" s="271"/>
      <c r="G813" s="271"/>
      <c r="H813" s="271"/>
      <c r="I813" s="271"/>
      <c r="J813" s="271"/>
      <c r="K813" s="27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c r="AI813" s="271"/>
      <c r="AJ813" s="271"/>
      <c r="AK813" s="271"/>
      <c r="AL813" s="271"/>
      <c r="AM813" s="271"/>
      <c r="AN813" s="271"/>
      <c r="AO813" s="271"/>
      <c r="AP813" s="271"/>
    </row>
    <row r="814" ht="12.75" customHeight="1">
      <c r="A814" s="270"/>
      <c r="B814" s="270"/>
      <c r="C814" s="270"/>
      <c r="D814" s="270"/>
      <c r="E814" s="270"/>
      <c r="F814" s="271"/>
      <c r="G814" s="271"/>
      <c r="H814" s="271"/>
      <c r="I814" s="271"/>
      <c r="J814" s="271"/>
      <c r="K814" s="271"/>
      <c r="L814" s="271"/>
      <c r="M814" s="271"/>
      <c r="N814" s="271"/>
      <c r="O814" s="271"/>
      <c r="P814" s="271"/>
      <c r="Q814" s="271"/>
      <c r="R814" s="271"/>
      <c r="S814" s="271"/>
      <c r="T814" s="271"/>
      <c r="U814" s="271"/>
      <c r="V814" s="271"/>
      <c r="W814" s="271"/>
      <c r="X814" s="271"/>
      <c r="Y814" s="271"/>
      <c r="Z814" s="271"/>
      <c r="AA814" s="271"/>
      <c r="AB814" s="271"/>
      <c r="AC814" s="271"/>
      <c r="AD814" s="271"/>
      <c r="AE814" s="271"/>
      <c r="AF814" s="271"/>
      <c r="AG814" s="271"/>
      <c r="AH814" s="271"/>
      <c r="AI814" s="271"/>
      <c r="AJ814" s="271"/>
      <c r="AK814" s="271"/>
      <c r="AL814" s="271"/>
      <c r="AM814" s="271"/>
      <c r="AN814" s="271"/>
      <c r="AO814" s="271"/>
      <c r="AP814" s="271"/>
    </row>
    <row r="815" ht="12.75" customHeight="1">
      <c r="A815" s="270"/>
      <c r="B815" s="270"/>
      <c r="C815" s="270"/>
      <c r="D815" s="270"/>
      <c r="E815" s="270"/>
      <c r="F815" s="271"/>
      <c r="G815" s="271"/>
      <c r="H815" s="271"/>
      <c r="I815" s="271"/>
      <c r="J815" s="271"/>
      <c r="K815" s="27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c r="AI815" s="271"/>
      <c r="AJ815" s="271"/>
      <c r="AK815" s="271"/>
      <c r="AL815" s="271"/>
      <c r="AM815" s="271"/>
      <c r="AN815" s="271"/>
      <c r="AO815" s="271"/>
      <c r="AP815" s="271"/>
    </row>
    <row r="816" ht="12.75" customHeight="1">
      <c r="A816" s="270"/>
      <c r="B816" s="270"/>
      <c r="C816" s="270"/>
      <c r="D816" s="270"/>
      <c r="E816" s="270"/>
      <c r="F816" s="271"/>
      <c r="G816" s="271"/>
      <c r="H816" s="271"/>
      <c r="I816" s="271"/>
      <c r="J816" s="271"/>
      <c r="K816" s="27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c r="AI816" s="271"/>
      <c r="AJ816" s="271"/>
      <c r="AK816" s="271"/>
      <c r="AL816" s="271"/>
      <c r="AM816" s="271"/>
      <c r="AN816" s="271"/>
      <c r="AO816" s="271"/>
      <c r="AP816" s="271"/>
    </row>
    <row r="817" ht="12.75" customHeight="1">
      <c r="A817" s="270"/>
      <c r="B817" s="270"/>
      <c r="C817" s="270"/>
      <c r="D817" s="270"/>
      <c r="E817" s="270"/>
      <c r="F817" s="271"/>
      <c r="G817" s="271"/>
      <c r="H817" s="271"/>
      <c r="I817" s="271"/>
      <c r="J817" s="271"/>
      <c r="K817" s="271"/>
      <c r="L817" s="271"/>
      <c r="M817" s="271"/>
      <c r="N817" s="271"/>
      <c r="O817" s="271"/>
      <c r="P817" s="271"/>
      <c r="Q817" s="271"/>
      <c r="R817" s="271"/>
      <c r="S817" s="271"/>
      <c r="T817" s="271"/>
      <c r="U817" s="271"/>
      <c r="V817" s="271"/>
      <c r="W817" s="271"/>
      <c r="X817" s="271"/>
      <c r="Y817" s="271"/>
      <c r="Z817" s="271"/>
      <c r="AA817" s="271"/>
      <c r="AB817" s="271"/>
      <c r="AC817" s="271"/>
      <c r="AD817" s="271"/>
      <c r="AE817" s="271"/>
      <c r="AF817" s="271"/>
      <c r="AG817" s="271"/>
      <c r="AH817" s="271"/>
      <c r="AI817" s="271"/>
      <c r="AJ817" s="271"/>
      <c r="AK817" s="271"/>
      <c r="AL817" s="271"/>
      <c r="AM817" s="271"/>
      <c r="AN817" s="271"/>
      <c r="AO817" s="271"/>
      <c r="AP817" s="271"/>
    </row>
    <row r="818" ht="12.75" customHeight="1">
      <c r="A818" s="270"/>
      <c r="B818" s="270"/>
      <c r="C818" s="270"/>
      <c r="D818" s="270"/>
      <c r="E818" s="270"/>
      <c r="F818" s="271"/>
      <c r="G818" s="271"/>
      <c r="H818" s="271"/>
      <c r="I818" s="271"/>
      <c r="J818" s="271"/>
      <c r="K818" s="27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c r="AI818" s="271"/>
      <c r="AJ818" s="271"/>
      <c r="AK818" s="271"/>
      <c r="AL818" s="271"/>
      <c r="AM818" s="271"/>
      <c r="AN818" s="271"/>
      <c r="AO818" s="271"/>
      <c r="AP818" s="271"/>
    </row>
    <row r="819" ht="12.75" customHeight="1">
      <c r="A819" s="270"/>
      <c r="B819" s="270"/>
      <c r="C819" s="270"/>
      <c r="D819" s="270"/>
      <c r="E819" s="270"/>
      <c r="F819" s="271"/>
      <c r="G819" s="271"/>
      <c r="H819" s="271"/>
      <c r="I819" s="271"/>
      <c r="J819" s="271"/>
      <c r="K819" s="271"/>
      <c r="L819" s="271"/>
      <c r="M819" s="271"/>
      <c r="N819" s="271"/>
      <c r="O819" s="271"/>
      <c r="P819" s="271"/>
      <c r="Q819" s="271"/>
      <c r="R819" s="271"/>
      <c r="S819" s="271"/>
      <c r="T819" s="271"/>
      <c r="U819" s="271"/>
      <c r="V819" s="271"/>
      <c r="W819" s="271"/>
      <c r="X819" s="271"/>
      <c r="Y819" s="271"/>
      <c r="Z819" s="271"/>
      <c r="AA819" s="271"/>
      <c r="AB819" s="271"/>
      <c r="AC819" s="271"/>
      <c r="AD819" s="271"/>
      <c r="AE819" s="271"/>
      <c r="AF819" s="271"/>
      <c r="AG819" s="271"/>
      <c r="AH819" s="271"/>
      <c r="AI819" s="271"/>
      <c r="AJ819" s="271"/>
      <c r="AK819" s="271"/>
      <c r="AL819" s="271"/>
      <c r="AM819" s="271"/>
      <c r="AN819" s="271"/>
      <c r="AO819" s="271"/>
      <c r="AP819" s="271"/>
    </row>
    <row r="820" ht="12.75" customHeight="1">
      <c r="A820" s="270"/>
      <c r="B820" s="270"/>
      <c r="C820" s="270"/>
      <c r="D820" s="270"/>
      <c r="E820" s="270"/>
      <c r="F820" s="271"/>
      <c r="G820" s="271"/>
      <c r="H820" s="271"/>
      <c r="I820" s="271"/>
      <c r="J820" s="271"/>
      <c r="K820" s="271"/>
      <c r="L820" s="271"/>
      <c r="M820" s="271"/>
      <c r="N820" s="271"/>
      <c r="O820" s="271"/>
      <c r="P820" s="271"/>
      <c r="Q820" s="271"/>
      <c r="R820" s="271"/>
      <c r="S820" s="271"/>
      <c r="T820" s="271"/>
      <c r="U820" s="271"/>
      <c r="V820" s="271"/>
      <c r="W820" s="271"/>
      <c r="X820" s="271"/>
      <c r="Y820" s="271"/>
      <c r="Z820" s="271"/>
      <c r="AA820" s="271"/>
      <c r="AB820" s="271"/>
      <c r="AC820" s="271"/>
      <c r="AD820" s="271"/>
      <c r="AE820" s="271"/>
      <c r="AF820" s="271"/>
      <c r="AG820" s="271"/>
      <c r="AH820" s="271"/>
      <c r="AI820" s="271"/>
      <c r="AJ820" s="271"/>
      <c r="AK820" s="271"/>
      <c r="AL820" s="271"/>
      <c r="AM820" s="271"/>
      <c r="AN820" s="271"/>
      <c r="AO820" s="271"/>
      <c r="AP820" s="271"/>
    </row>
    <row r="821" ht="12.75" customHeight="1">
      <c r="A821" s="270"/>
      <c r="B821" s="270"/>
      <c r="C821" s="270"/>
      <c r="D821" s="270"/>
      <c r="E821" s="270"/>
      <c r="F821" s="271"/>
      <c r="G821" s="271"/>
      <c r="H821" s="271"/>
      <c r="I821" s="271"/>
      <c r="J821" s="271"/>
      <c r="K821" s="27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c r="AI821" s="271"/>
      <c r="AJ821" s="271"/>
      <c r="AK821" s="271"/>
      <c r="AL821" s="271"/>
      <c r="AM821" s="271"/>
      <c r="AN821" s="271"/>
      <c r="AO821" s="271"/>
      <c r="AP821" s="271"/>
    </row>
    <row r="822" ht="12.75" customHeight="1">
      <c r="A822" s="270"/>
      <c r="B822" s="270"/>
      <c r="C822" s="270"/>
      <c r="D822" s="270"/>
      <c r="E822" s="270"/>
      <c r="F822" s="271"/>
      <c r="G822" s="271"/>
      <c r="H822" s="271"/>
      <c r="I822" s="271"/>
      <c r="J822" s="271"/>
      <c r="K822" s="271"/>
      <c r="L822" s="271"/>
      <c r="M822" s="271"/>
      <c r="N822" s="271"/>
      <c r="O822" s="271"/>
      <c r="P822" s="271"/>
      <c r="Q822" s="271"/>
      <c r="R822" s="271"/>
      <c r="S822" s="271"/>
      <c r="T822" s="271"/>
      <c r="U822" s="271"/>
      <c r="V822" s="271"/>
      <c r="W822" s="271"/>
      <c r="X822" s="271"/>
      <c r="Y822" s="271"/>
      <c r="Z822" s="271"/>
      <c r="AA822" s="271"/>
      <c r="AB822" s="271"/>
      <c r="AC822" s="271"/>
      <c r="AD822" s="271"/>
      <c r="AE822" s="271"/>
      <c r="AF822" s="271"/>
      <c r="AG822" s="271"/>
      <c r="AH822" s="271"/>
      <c r="AI822" s="271"/>
      <c r="AJ822" s="271"/>
      <c r="AK822" s="271"/>
      <c r="AL822" s="271"/>
      <c r="AM822" s="271"/>
      <c r="AN822" s="271"/>
      <c r="AO822" s="271"/>
      <c r="AP822" s="271"/>
    </row>
    <row r="823" ht="12.75" customHeight="1">
      <c r="A823" s="270"/>
      <c r="B823" s="270"/>
      <c r="C823" s="270"/>
      <c r="D823" s="270"/>
      <c r="E823" s="270"/>
      <c r="F823" s="271"/>
      <c r="G823" s="271"/>
      <c r="H823" s="271"/>
      <c r="I823" s="271"/>
      <c r="J823" s="271"/>
      <c r="K823" s="271"/>
      <c r="L823" s="271"/>
      <c r="M823" s="271"/>
      <c r="N823" s="271"/>
      <c r="O823" s="271"/>
      <c r="P823" s="271"/>
      <c r="Q823" s="271"/>
      <c r="R823" s="271"/>
      <c r="S823" s="271"/>
      <c r="T823" s="271"/>
      <c r="U823" s="271"/>
      <c r="V823" s="271"/>
      <c r="W823" s="271"/>
      <c r="X823" s="271"/>
      <c r="Y823" s="271"/>
      <c r="Z823" s="271"/>
      <c r="AA823" s="271"/>
      <c r="AB823" s="271"/>
      <c r="AC823" s="271"/>
      <c r="AD823" s="271"/>
      <c r="AE823" s="271"/>
      <c r="AF823" s="271"/>
      <c r="AG823" s="271"/>
      <c r="AH823" s="271"/>
      <c r="AI823" s="271"/>
      <c r="AJ823" s="271"/>
      <c r="AK823" s="271"/>
      <c r="AL823" s="271"/>
      <c r="AM823" s="271"/>
      <c r="AN823" s="271"/>
      <c r="AO823" s="271"/>
      <c r="AP823" s="271"/>
    </row>
    <row r="824" ht="12.75" customHeight="1">
      <c r="A824" s="270"/>
      <c r="B824" s="270"/>
      <c r="C824" s="270"/>
      <c r="D824" s="270"/>
      <c r="E824" s="270"/>
      <c r="F824" s="271"/>
      <c r="G824" s="271"/>
      <c r="H824" s="271"/>
      <c r="I824" s="271"/>
      <c r="J824" s="271"/>
      <c r="K824" s="271"/>
      <c r="L824" s="271"/>
      <c r="M824" s="271"/>
      <c r="N824" s="271"/>
      <c r="O824" s="271"/>
      <c r="P824" s="271"/>
      <c r="Q824" s="271"/>
      <c r="R824" s="271"/>
      <c r="S824" s="271"/>
      <c r="T824" s="271"/>
      <c r="U824" s="271"/>
      <c r="V824" s="271"/>
      <c r="W824" s="271"/>
      <c r="X824" s="271"/>
      <c r="Y824" s="271"/>
      <c r="Z824" s="271"/>
      <c r="AA824" s="271"/>
      <c r="AB824" s="271"/>
      <c r="AC824" s="271"/>
      <c r="AD824" s="271"/>
      <c r="AE824" s="271"/>
      <c r="AF824" s="271"/>
      <c r="AG824" s="271"/>
      <c r="AH824" s="271"/>
      <c r="AI824" s="271"/>
      <c r="AJ824" s="271"/>
      <c r="AK824" s="271"/>
      <c r="AL824" s="271"/>
      <c r="AM824" s="271"/>
      <c r="AN824" s="271"/>
      <c r="AO824" s="271"/>
      <c r="AP824" s="271"/>
    </row>
    <row r="825" ht="12.75" customHeight="1">
      <c r="A825" s="270"/>
      <c r="B825" s="270"/>
      <c r="C825" s="270"/>
      <c r="D825" s="270"/>
      <c r="E825" s="270"/>
      <c r="F825" s="271"/>
      <c r="G825" s="271"/>
      <c r="H825" s="271"/>
      <c r="I825" s="271"/>
      <c r="J825" s="271"/>
      <c r="K825" s="27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c r="AI825" s="271"/>
      <c r="AJ825" s="271"/>
      <c r="AK825" s="271"/>
      <c r="AL825" s="271"/>
      <c r="AM825" s="271"/>
      <c r="AN825" s="271"/>
      <c r="AO825" s="271"/>
      <c r="AP825" s="271"/>
    </row>
    <row r="826" ht="12.75" customHeight="1">
      <c r="A826" s="270"/>
      <c r="B826" s="270"/>
      <c r="C826" s="270"/>
      <c r="D826" s="270"/>
      <c r="E826" s="270"/>
      <c r="F826" s="271"/>
      <c r="G826" s="271"/>
      <c r="H826" s="271"/>
      <c r="I826" s="271"/>
      <c r="J826" s="271"/>
      <c r="K826" s="27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c r="AI826" s="271"/>
      <c r="AJ826" s="271"/>
      <c r="AK826" s="271"/>
      <c r="AL826" s="271"/>
      <c r="AM826" s="271"/>
      <c r="AN826" s="271"/>
      <c r="AO826" s="271"/>
      <c r="AP826" s="271"/>
    </row>
    <row r="827" ht="12.75" customHeight="1">
      <c r="A827" s="270"/>
      <c r="B827" s="270"/>
      <c r="C827" s="270"/>
      <c r="D827" s="270"/>
      <c r="E827" s="270"/>
      <c r="F827" s="271"/>
      <c r="G827" s="271"/>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c r="AI827" s="271"/>
      <c r="AJ827" s="271"/>
      <c r="AK827" s="271"/>
      <c r="AL827" s="271"/>
      <c r="AM827" s="271"/>
      <c r="AN827" s="271"/>
      <c r="AO827" s="271"/>
      <c r="AP827" s="271"/>
    </row>
    <row r="828" ht="12.75" customHeight="1">
      <c r="A828" s="270"/>
      <c r="B828" s="270"/>
      <c r="C828" s="270"/>
      <c r="D828" s="270"/>
      <c r="E828" s="270"/>
      <c r="F828" s="271"/>
      <c r="G828" s="271"/>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1"/>
      <c r="AK828" s="271"/>
      <c r="AL828" s="271"/>
      <c r="AM828" s="271"/>
      <c r="AN828" s="271"/>
      <c r="AO828" s="271"/>
      <c r="AP828" s="271"/>
    </row>
    <row r="829" ht="12.75" customHeight="1">
      <c r="A829" s="270"/>
      <c r="B829" s="270"/>
      <c r="C829" s="270"/>
      <c r="D829" s="270"/>
      <c r="E829" s="270"/>
      <c r="F829" s="271"/>
      <c r="G829" s="271"/>
      <c r="H829" s="271"/>
      <c r="I829" s="271"/>
      <c r="J829" s="271"/>
      <c r="K829" s="27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c r="AI829" s="271"/>
      <c r="AJ829" s="271"/>
      <c r="AK829" s="271"/>
      <c r="AL829" s="271"/>
      <c r="AM829" s="271"/>
      <c r="AN829" s="271"/>
      <c r="AO829" s="271"/>
      <c r="AP829" s="271"/>
    </row>
    <row r="830" ht="12.75" customHeight="1">
      <c r="A830" s="270"/>
      <c r="B830" s="270"/>
      <c r="C830" s="270"/>
      <c r="D830" s="270"/>
      <c r="E830" s="270"/>
      <c r="F830" s="271"/>
      <c r="G830" s="271"/>
      <c r="H830" s="271"/>
      <c r="I830" s="271"/>
      <c r="J830" s="271"/>
      <c r="K830" s="271"/>
      <c r="L830" s="271"/>
      <c r="M830" s="271"/>
      <c r="N830" s="271"/>
      <c r="O830" s="271"/>
      <c r="P830" s="271"/>
      <c r="Q830" s="271"/>
      <c r="R830" s="271"/>
      <c r="S830" s="271"/>
      <c r="T830" s="271"/>
      <c r="U830" s="271"/>
      <c r="V830" s="271"/>
      <c r="W830" s="271"/>
      <c r="X830" s="271"/>
      <c r="Y830" s="271"/>
      <c r="Z830" s="271"/>
      <c r="AA830" s="271"/>
      <c r="AB830" s="271"/>
      <c r="AC830" s="271"/>
      <c r="AD830" s="271"/>
      <c r="AE830" s="271"/>
      <c r="AF830" s="271"/>
      <c r="AG830" s="271"/>
      <c r="AH830" s="271"/>
      <c r="AI830" s="271"/>
      <c r="AJ830" s="271"/>
      <c r="AK830" s="271"/>
      <c r="AL830" s="271"/>
      <c r="AM830" s="271"/>
      <c r="AN830" s="271"/>
      <c r="AO830" s="271"/>
      <c r="AP830" s="271"/>
    </row>
    <row r="831" ht="12.75" customHeight="1">
      <c r="A831" s="270"/>
      <c r="B831" s="270"/>
      <c r="C831" s="270"/>
      <c r="D831" s="270"/>
      <c r="E831" s="270"/>
      <c r="F831" s="271"/>
      <c r="G831" s="271"/>
      <c r="H831" s="271"/>
      <c r="I831" s="271"/>
      <c r="J831" s="271"/>
      <c r="K831" s="271"/>
      <c r="L831" s="271"/>
      <c r="M831" s="271"/>
      <c r="N831" s="271"/>
      <c r="O831" s="271"/>
      <c r="P831" s="271"/>
      <c r="Q831" s="271"/>
      <c r="R831" s="271"/>
      <c r="S831" s="271"/>
      <c r="T831" s="271"/>
      <c r="U831" s="271"/>
      <c r="V831" s="271"/>
      <c r="W831" s="271"/>
      <c r="X831" s="271"/>
      <c r="Y831" s="271"/>
      <c r="Z831" s="271"/>
      <c r="AA831" s="271"/>
      <c r="AB831" s="271"/>
      <c r="AC831" s="271"/>
      <c r="AD831" s="271"/>
      <c r="AE831" s="271"/>
      <c r="AF831" s="271"/>
      <c r="AG831" s="271"/>
      <c r="AH831" s="271"/>
      <c r="AI831" s="271"/>
      <c r="AJ831" s="271"/>
      <c r="AK831" s="271"/>
      <c r="AL831" s="271"/>
      <c r="AM831" s="271"/>
      <c r="AN831" s="271"/>
      <c r="AO831" s="271"/>
      <c r="AP831" s="271"/>
    </row>
    <row r="832" ht="12.75" customHeight="1">
      <c r="A832" s="270"/>
      <c r="B832" s="270"/>
      <c r="C832" s="270"/>
      <c r="D832" s="270"/>
      <c r="E832" s="270"/>
      <c r="F832" s="271"/>
      <c r="G832" s="271"/>
      <c r="H832" s="271"/>
      <c r="I832" s="271"/>
      <c r="J832" s="271"/>
      <c r="K832" s="27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c r="AI832" s="271"/>
      <c r="AJ832" s="271"/>
      <c r="AK832" s="271"/>
      <c r="AL832" s="271"/>
      <c r="AM832" s="271"/>
      <c r="AN832" s="271"/>
      <c r="AO832" s="271"/>
      <c r="AP832" s="271"/>
    </row>
    <row r="833" ht="12.75" customHeight="1">
      <c r="A833" s="270"/>
      <c r="B833" s="270"/>
      <c r="C833" s="270"/>
      <c r="D833" s="270"/>
      <c r="E833" s="270"/>
      <c r="F833" s="271"/>
      <c r="G833" s="271"/>
      <c r="H833" s="271"/>
      <c r="I833" s="271"/>
      <c r="J833" s="271"/>
      <c r="K833" s="27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c r="AI833" s="271"/>
      <c r="AJ833" s="271"/>
      <c r="AK833" s="271"/>
      <c r="AL833" s="271"/>
      <c r="AM833" s="271"/>
      <c r="AN833" s="271"/>
      <c r="AO833" s="271"/>
      <c r="AP833" s="271"/>
    </row>
    <row r="834" ht="12.75" customHeight="1">
      <c r="A834" s="270"/>
      <c r="B834" s="270"/>
      <c r="C834" s="270"/>
      <c r="D834" s="270"/>
      <c r="E834" s="270"/>
      <c r="F834" s="271"/>
      <c r="G834" s="271"/>
      <c r="H834" s="271"/>
      <c r="I834" s="271"/>
      <c r="J834" s="271"/>
      <c r="K834" s="27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c r="AI834" s="271"/>
      <c r="AJ834" s="271"/>
      <c r="AK834" s="271"/>
      <c r="AL834" s="271"/>
      <c r="AM834" s="271"/>
      <c r="AN834" s="271"/>
      <c r="AO834" s="271"/>
      <c r="AP834" s="271"/>
    </row>
    <row r="835" ht="12.75" customHeight="1">
      <c r="A835" s="270"/>
      <c r="B835" s="270"/>
      <c r="C835" s="270"/>
      <c r="D835" s="270"/>
      <c r="E835" s="270"/>
      <c r="F835" s="271"/>
      <c r="G835" s="271"/>
      <c r="H835" s="271"/>
      <c r="I835" s="271"/>
      <c r="J835" s="271"/>
      <c r="K835" s="27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c r="AI835" s="271"/>
      <c r="AJ835" s="271"/>
      <c r="AK835" s="271"/>
      <c r="AL835" s="271"/>
      <c r="AM835" s="271"/>
      <c r="AN835" s="271"/>
      <c r="AO835" s="271"/>
      <c r="AP835" s="271"/>
    </row>
    <row r="836" ht="12.75" customHeight="1">
      <c r="A836" s="270"/>
      <c r="B836" s="270"/>
      <c r="C836" s="270"/>
      <c r="D836" s="270"/>
      <c r="E836" s="270"/>
      <c r="F836" s="271"/>
      <c r="G836" s="271"/>
      <c r="H836" s="271"/>
      <c r="I836" s="271"/>
      <c r="J836" s="271"/>
      <c r="K836" s="27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c r="AI836" s="271"/>
      <c r="AJ836" s="271"/>
      <c r="AK836" s="271"/>
      <c r="AL836" s="271"/>
      <c r="AM836" s="271"/>
      <c r="AN836" s="271"/>
      <c r="AO836" s="271"/>
      <c r="AP836" s="271"/>
    </row>
    <row r="837" ht="12.75" customHeight="1">
      <c r="A837" s="270"/>
      <c r="B837" s="270"/>
      <c r="C837" s="270"/>
      <c r="D837" s="270"/>
      <c r="E837" s="270"/>
      <c r="F837" s="271"/>
      <c r="G837" s="271"/>
      <c r="H837" s="271"/>
      <c r="I837" s="271"/>
      <c r="J837" s="271"/>
      <c r="K837" s="271"/>
      <c r="L837" s="271"/>
      <c r="M837" s="271"/>
      <c r="N837" s="271"/>
      <c r="O837" s="271"/>
      <c r="P837" s="271"/>
      <c r="Q837" s="271"/>
      <c r="R837" s="271"/>
      <c r="S837" s="271"/>
      <c r="T837" s="271"/>
      <c r="U837" s="271"/>
      <c r="V837" s="271"/>
      <c r="W837" s="271"/>
      <c r="X837" s="271"/>
      <c r="Y837" s="271"/>
      <c r="Z837" s="271"/>
      <c r="AA837" s="271"/>
      <c r="AB837" s="271"/>
      <c r="AC837" s="271"/>
      <c r="AD837" s="271"/>
      <c r="AE837" s="271"/>
      <c r="AF837" s="271"/>
      <c r="AG837" s="271"/>
      <c r="AH837" s="271"/>
      <c r="AI837" s="271"/>
      <c r="AJ837" s="271"/>
      <c r="AK837" s="271"/>
      <c r="AL837" s="271"/>
      <c r="AM837" s="271"/>
      <c r="AN837" s="271"/>
      <c r="AO837" s="271"/>
      <c r="AP837" s="271"/>
    </row>
    <row r="838" ht="12.75" customHeight="1">
      <c r="A838" s="270"/>
      <c r="B838" s="270"/>
      <c r="C838" s="270"/>
      <c r="D838" s="270"/>
      <c r="E838" s="270"/>
      <c r="F838" s="271"/>
      <c r="G838" s="271"/>
      <c r="H838" s="271"/>
      <c r="I838" s="271"/>
      <c r="J838" s="271"/>
      <c r="K838" s="271"/>
      <c r="L838" s="271"/>
      <c r="M838" s="271"/>
      <c r="N838" s="271"/>
      <c r="O838" s="271"/>
      <c r="P838" s="271"/>
      <c r="Q838" s="271"/>
      <c r="R838" s="271"/>
      <c r="S838" s="271"/>
      <c r="T838" s="271"/>
      <c r="U838" s="271"/>
      <c r="V838" s="271"/>
      <c r="W838" s="271"/>
      <c r="X838" s="271"/>
      <c r="Y838" s="271"/>
      <c r="Z838" s="271"/>
      <c r="AA838" s="271"/>
      <c r="AB838" s="271"/>
      <c r="AC838" s="271"/>
      <c r="AD838" s="271"/>
      <c r="AE838" s="271"/>
      <c r="AF838" s="271"/>
      <c r="AG838" s="271"/>
      <c r="AH838" s="271"/>
      <c r="AI838" s="271"/>
      <c r="AJ838" s="271"/>
      <c r="AK838" s="271"/>
      <c r="AL838" s="271"/>
      <c r="AM838" s="271"/>
      <c r="AN838" s="271"/>
      <c r="AO838" s="271"/>
      <c r="AP838" s="271"/>
    </row>
    <row r="839" ht="12.75" customHeight="1">
      <c r="A839" s="270"/>
      <c r="B839" s="270"/>
      <c r="C839" s="270"/>
      <c r="D839" s="270"/>
      <c r="E839" s="270"/>
      <c r="F839" s="271"/>
      <c r="G839" s="271"/>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71"/>
      <c r="AL839" s="271"/>
      <c r="AM839" s="271"/>
      <c r="AN839" s="271"/>
      <c r="AO839" s="271"/>
      <c r="AP839" s="271"/>
    </row>
    <row r="840" ht="12.75" customHeight="1">
      <c r="A840" s="270"/>
      <c r="B840" s="270"/>
      <c r="C840" s="270"/>
      <c r="D840" s="270"/>
      <c r="E840" s="270"/>
      <c r="F840" s="271"/>
      <c r="G840" s="271"/>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271"/>
      <c r="AL840" s="271"/>
      <c r="AM840" s="271"/>
      <c r="AN840" s="271"/>
      <c r="AO840" s="271"/>
      <c r="AP840" s="271"/>
    </row>
    <row r="841" ht="12.75" customHeight="1">
      <c r="A841" s="270"/>
      <c r="B841" s="270"/>
      <c r="C841" s="270"/>
      <c r="D841" s="270"/>
      <c r="E841" s="270"/>
      <c r="F841" s="271"/>
      <c r="G841" s="271"/>
      <c r="H841" s="271"/>
      <c r="I841" s="271"/>
      <c r="J841" s="271"/>
      <c r="K841" s="27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c r="AI841" s="271"/>
      <c r="AJ841" s="271"/>
      <c r="AK841" s="271"/>
      <c r="AL841" s="271"/>
      <c r="AM841" s="271"/>
      <c r="AN841" s="271"/>
      <c r="AO841" s="271"/>
      <c r="AP841" s="271"/>
    </row>
    <row r="842" ht="12.75" customHeight="1">
      <c r="A842" s="270"/>
      <c r="B842" s="270"/>
      <c r="C842" s="270"/>
      <c r="D842" s="270"/>
      <c r="E842" s="270"/>
      <c r="F842" s="271"/>
      <c r="G842" s="271"/>
      <c r="H842" s="271"/>
      <c r="I842" s="271"/>
      <c r="J842" s="271"/>
      <c r="K842" s="27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c r="AI842" s="271"/>
      <c r="AJ842" s="271"/>
      <c r="AK842" s="271"/>
      <c r="AL842" s="271"/>
      <c r="AM842" s="271"/>
      <c r="AN842" s="271"/>
      <c r="AO842" s="271"/>
      <c r="AP842" s="271"/>
    </row>
    <row r="843" ht="12.75" customHeight="1">
      <c r="A843" s="270"/>
      <c r="B843" s="270"/>
      <c r="C843" s="270"/>
      <c r="D843" s="270"/>
      <c r="E843" s="270"/>
      <c r="F843" s="271"/>
      <c r="G843" s="271"/>
      <c r="H843" s="271"/>
      <c r="I843" s="271"/>
      <c r="J843" s="271"/>
      <c r="K843" s="271"/>
      <c r="L843" s="271"/>
      <c r="M843" s="271"/>
      <c r="N843" s="271"/>
      <c r="O843" s="271"/>
      <c r="P843" s="271"/>
      <c r="Q843" s="271"/>
      <c r="R843" s="271"/>
      <c r="S843" s="271"/>
      <c r="T843" s="271"/>
      <c r="U843" s="271"/>
      <c r="V843" s="271"/>
      <c r="W843" s="271"/>
      <c r="X843" s="271"/>
      <c r="Y843" s="271"/>
      <c r="Z843" s="271"/>
      <c r="AA843" s="271"/>
      <c r="AB843" s="271"/>
      <c r="AC843" s="271"/>
      <c r="AD843" s="271"/>
      <c r="AE843" s="271"/>
      <c r="AF843" s="271"/>
      <c r="AG843" s="271"/>
      <c r="AH843" s="271"/>
      <c r="AI843" s="271"/>
      <c r="AJ843" s="271"/>
      <c r="AK843" s="271"/>
      <c r="AL843" s="271"/>
      <c r="AM843" s="271"/>
      <c r="AN843" s="271"/>
      <c r="AO843" s="271"/>
      <c r="AP843" s="271"/>
    </row>
    <row r="844" ht="12.75" customHeight="1">
      <c r="A844" s="270"/>
      <c r="B844" s="270"/>
      <c r="C844" s="270"/>
      <c r="D844" s="270"/>
      <c r="E844" s="270"/>
      <c r="F844" s="271"/>
      <c r="G844" s="271"/>
      <c r="H844" s="271"/>
      <c r="I844" s="271"/>
      <c r="J844" s="271"/>
      <c r="K844" s="27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c r="AI844" s="271"/>
      <c r="AJ844" s="271"/>
      <c r="AK844" s="271"/>
      <c r="AL844" s="271"/>
      <c r="AM844" s="271"/>
      <c r="AN844" s="271"/>
      <c r="AO844" s="271"/>
      <c r="AP844" s="271"/>
    </row>
    <row r="845" ht="12.75" customHeight="1">
      <c r="A845" s="270"/>
      <c r="B845" s="270"/>
      <c r="C845" s="270"/>
      <c r="D845" s="270"/>
      <c r="E845" s="270"/>
      <c r="F845" s="271"/>
      <c r="G845" s="271"/>
      <c r="H845" s="271"/>
      <c r="I845" s="271"/>
      <c r="J845" s="271"/>
      <c r="K845" s="27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c r="AI845" s="271"/>
      <c r="AJ845" s="271"/>
      <c r="AK845" s="271"/>
      <c r="AL845" s="271"/>
      <c r="AM845" s="271"/>
      <c r="AN845" s="271"/>
      <c r="AO845" s="271"/>
      <c r="AP845" s="271"/>
    </row>
    <row r="846" ht="12.75" customHeight="1">
      <c r="A846" s="270"/>
      <c r="B846" s="270"/>
      <c r="C846" s="270"/>
      <c r="D846" s="270"/>
      <c r="E846" s="270"/>
      <c r="F846" s="271"/>
      <c r="G846" s="271"/>
      <c r="H846" s="271"/>
      <c r="I846" s="271"/>
      <c r="J846" s="271"/>
      <c r="K846" s="271"/>
      <c r="L846" s="271"/>
      <c r="M846" s="271"/>
      <c r="N846" s="271"/>
      <c r="O846" s="271"/>
      <c r="P846" s="271"/>
      <c r="Q846" s="271"/>
      <c r="R846" s="271"/>
      <c r="S846" s="271"/>
      <c r="T846" s="271"/>
      <c r="U846" s="271"/>
      <c r="V846" s="271"/>
      <c r="W846" s="271"/>
      <c r="X846" s="271"/>
      <c r="Y846" s="271"/>
      <c r="Z846" s="271"/>
      <c r="AA846" s="271"/>
      <c r="AB846" s="271"/>
      <c r="AC846" s="271"/>
      <c r="AD846" s="271"/>
      <c r="AE846" s="271"/>
      <c r="AF846" s="271"/>
      <c r="AG846" s="271"/>
      <c r="AH846" s="271"/>
      <c r="AI846" s="271"/>
      <c r="AJ846" s="271"/>
      <c r="AK846" s="271"/>
      <c r="AL846" s="271"/>
      <c r="AM846" s="271"/>
      <c r="AN846" s="271"/>
      <c r="AO846" s="271"/>
      <c r="AP846" s="271"/>
    </row>
    <row r="847" ht="12.75" customHeight="1">
      <c r="A847" s="270"/>
      <c r="B847" s="270"/>
      <c r="C847" s="270"/>
      <c r="D847" s="270"/>
      <c r="E847" s="270"/>
      <c r="F847" s="271"/>
      <c r="G847" s="271"/>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c r="AI847" s="271"/>
      <c r="AJ847" s="271"/>
      <c r="AK847" s="271"/>
      <c r="AL847" s="271"/>
      <c r="AM847" s="271"/>
      <c r="AN847" s="271"/>
      <c r="AO847" s="271"/>
      <c r="AP847" s="271"/>
    </row>
    <row r="848" ht="12.75" customHeight="1">
      <c r="A848" s="270"/>
      <c r="B848" s="270"/>
      <c r="C848" s="270"/>
      <c r="D848" s="270"/>
      <c r="E848" s="270"/>
      <c r="F848" s="271"/>
      <c r="G848" s="271"/>
      <c r="H848" s="271"/>
      <c r="I848" s="271"/>
      <c r="J848" s="271"/>
      <c r="K848" s="271"/>
      <c r="L848" s="271"/>
      <c r="M848" s="271"/>
      <c r="N848" s="271"/>
      <c r="O848" s="271"/>
      <c r="P848" s="271"/>
      <c r="Q848" s="271"/>
      <c r="R848" s="271"/>
      <c r="S848" s="271"/>
      <c r="T848" s="271"/>
      <c r="U848" s="271"/>
      <c r="V848" s="271"/>
      <c r="W848" s="271"/>
      <c r="X848" s="271"/>
      <c r="Y848" s="271"/>
      <c r="Z848" s="271"/>
      <c r="AA848" s="271"/>
      <c r="AB848" s="271"/>
      <c r="AC848" s="271"/>
      <c r="AD848" s="271"/>
      <c r="AE848" s="271"/>
      <c r="AF848" s="271"/>
      <c r="AG848" s="271"/>
      <c r="AH848" s="271"/>
      <c r="AI848" s="271"/>
      <c r="AJ848" s="271"/>
      <c r="AK848" s="271"/>
      <c r="AL848" s="271"/>
      <c r="AM848" s="271"/>
      <c r="AN848" s="271"/>
      <c r="AO848" s="271"/>
      <c r="AP848" s="271"/>
    </row>
    <row r="849" ht="12.75" customHeight="1">
      <c r="A849" s="270"/>
      <c r="B849" s="270"/>
      <c r="C849" s="270"/>
      <c r="D849" s="270"/>
      <c r="E849" s="270"/>
      <c r="F849" s="271"/>
      <c r="G849" s="271"/>
      <c r="H849" s="271"/>
      <c r="I849" s="271"/>
      <c r="J849" s="271"/>
      <c r="K849" s="271"/>
      <c r="L849" s="271"/>
      <c r="M849" s="271"/>
      <c r="N849" s="271"/>
      <c r="O849" s="271"/>
      <c r="P849" s="271"/>
      <c r="Q849" s="271"/>
      <c r="R849" s="271"/>
      <c r="S849" s="271"/>
      <c r="T849" s="271"/>
      <c r="U849" s="271"/>
      <c r="V849" s="271"/>
      <c r="W849" s="271"/>
      <c r="X849" s="271"/>
      <c r="Y849" s="271"/>
      <c r="Z849" s="271"/>
      <c r="AA849" s="271"/>
      <c r="AB849" s="271"/>
      <c r="AC849" s="271"/>
      <c r="AD849" s="271"/>
      <c r="AE849" s="271"/>
      <c r="AF849" s="271"/>
      <c r="AG849" s="271"/>
      <c r="AH849" s="271"/>
      <c r="AI849" s="271"/>
      <c r="AJ849" s="271"/>
      <c r="AK849" s="271"/>
      <c r="AL849" s="271"/>
      <c r="AM849" s="271"/>
      <c r="AN849" s="271"/>
      <c r="AO849" s="271"/>
      <c r="AP849" s="271"/>
    </row>
    <row r="850" ht="12.75" customHeight="1">
      <c r="A850" s="270"/>
      <c r="B850" s="270"/>
      <c r="C850" s="270"/>
      <c r="D850" s="270"/>
      <c r="E850" s="270"/>
      <c r="F850" s="271"/>
      <c r="G850" s="271"/>
      <c r="H850" s="271"/>
      <c r="I850" s="271"/>
      <c r="J850" s="271"/>
      <c r="K850" s="271"/>
      <c r="L850" s="271"/>
      <c r="M850" s="271"/>
      <c r="N850" s="271"/>
      <c r="O850" s="271"/>
      <c r="P850" s="271"/>
      <c r="Q850" s="271"/>
      <c r="R850" s="271"/>
      <c r="S850" s="271"/>
      <c r="T850" s="271"/>
      <c r="U850" s="271"/>
      <c r="V850" s="271"/>
      <c r="W850" s="271"/>
      <c r="X850" s="271"/>
      <c r="Y850" s="271"/>
      <c r="Z850" s="271"/>
      <c r="AA850" s="271"/>
      <c r="AB850" s="271"/>
      <c r="AC850" s="271"/>
      <c r="AD850" s="271"/>
      <c r="AE850" s="271"/>
      <c r="AF850" s="271"/>
      <c r="AG850" s="271"/>
      <c r="AH850" s="271"/>
      <c r="AI850" s="271"/>
      <c r="AJ850" s="271"/>
      <c r="AK850" s="271"/>
      <c r="AL850" s="271"/>
      <c r="AM850" s="271"/>
      <c r="AN850" s="271"/>
      <c r="AO850" s="271"/>
      <c r="AP850" s="271"/>
    </row>
    <row r="851" ht="12.75" customHeight="1">
      <c r="A851" s="270"/>
      <c r="B851" s="270"/>
      <c r="C851" s="270"/>
      <c r="D851" s="270"/>
      <c r="E851" s="270"/>
      <c r="F851" s="271"/>
      <c r="G851" s="271"/>
      <c r="H851" s="271"/>
      <c r="I851" s="271"/>
      <c r="J851" s="271"/>
      <c r="K851" s="27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c r="AI851" s="271"/>
      <c r="AJ851" s="271"/>
      <c r="AK851" s="271"/>
      <c r="AL851" s="271"/>
      <c r="AM851" s="271"/>
      <c r="AN851" s="271"/>
      <c r="AO851" s="271"/>
      <c r="AP851" s="271"/>
    </row>
    <row r="852" ht="12.75" customHeight="1">
      <c r="A852" s="270"/>
      <c r="B852" s="270"/>
      <c r="C852" s="270"/>
      <c r="D852" s="270"/>
      <c r="E852" s="270"/>
      <c r="F852" s="271"/>
      <c r="G852" s="271"/>
      <c r="H852" s="271"/>
      <c r="I852" s="271"/>
      <c r="J852" s="271"/>
      <c r="K852" s="271"/>
      <c r="L852" s="271"/>
      <c r="M852" s="271"/>
      <c r="N852" s="271"/>
      <c r="O852" s="271"/>
      <c r="P852" s="271"/>
      <c r="Q852" s="271"/>
      <c r="R852" s="271"/>
      <c r="S852" s="271"/>
      <c r="T852" s="271"/>
      <c r="U852" s="271"/>
      <c r="V852" s="271"/>
      <c r="W852" s="271"/>
      <c r="X852" s="271"/>
      <c r="Y852" s="271"/>
      <c r="Z852" s="271"/>
      <c r="AA852" s="271"/>
      <c r="AB852" s="271"/>
      <c r="AC852" s="271"/>
      <c r="AD852" s="271"/>
      <c r="AE852" s="271"/>
      <c r="AF852" s="271"/>
      <c r="AG852" s="271"/>
      <c r="AH852" s="271"/>
      <c r="AI852" s="271"/>
      <c r="AJ852" s="271"/>
      <c r="AK852" s="271"/>
      <c r="AL852" s="271"/>
      <c r="AM852" s="271"/>
      <c r="AN852" s="271"/>
      <c r="AO852" s="271"/>
      <c r="AP852" s="271"/>
    </row>
    <row r="853" ht="12.75" customHeight="1">
      <c r="A853" s="270"/>
      <c r="B853" s="270"/>
      <c r="C853" s="270"/>
      <c r="D853" s="270"/>
      <c r="E853" s="270"/>
      <c r="F853" s="271"/>
      <c r="G853" s="271"/>
      <c r="H853" s="271"/>
      <c r="I853" s="271"/>
      <c r="J853" s="271"/>
      <c r="K853" s="271"/>
      <c r="L853" s="271"/>
      <c r="M853" s="271"/>
      <c r="N853" s="271"/>
      <c r="O853" s="271"/>
      <c r="P853" s="271"/>
      <c r="Q853" s="271"/>
      <c r="R853" s="271"/>
      <c r="S853" s="271"/>
      <c r="T853" s="271"/>
      <c r="U853" s="271"/>
      <c r="V853" s="271"/>
      <c r="W853" s="271"/>
      <c r="X853" s="271"/>
      <c r="Y853" s="271"/>
      <c r="Z853" s="271"/>
      <c r="AA853" s="271"/>
      <c r="AB853" s="271"/>
      <c r="AC853" s="271"/>
      <c r="AD853" s="271"/>
      <c r="AE853" s="271"/>
      <c r="AF853" s="271"/>
      <c r="AG853" s="271"/>
      <c r="AH853" s="271"/>
      <c r="AI853" s="271"/>
      <c r="AJ853" s="271"/>
      <c r="AK853" s="271"/>
      <c r="AL853" s="271"/>
      <c r="AM853" s="271"/>
      <c r="AN853" s="271"/>
      <c r="AO853" s="271"/>
      <c r="AP853" s="271"/>
    </row>
    <row r="854" ht="12.75" customHeight="1">
      <c r="A854" s="270"/>
      <c r="B854" s="270"/>
      <c r="C854" s="270"/>
      <c r="D854" s="270"/>
      <c r="E854" s="270"/>
      <c r="F854" s="271"/>
      <c r="G854" s="271"/>
      <c r="H854" s="271"/>
      <c r="I854" s="271"/>
      <c r="J854" s="271"/>
      <c r="K854" s="271"/>
      <c r="L854" s="271"/>
      <c r="M854" s="271"/>
      <c r="N854" s="271"/>
      <c r="O854" s="271"/>
      <c r="P854" s="271"/>
      <c r="Q854" s="271"/>
      <c r="R854" s="271"/>
      <c r="S854" s="271"/>
      <c r="T854" s="271"/>
      <c r="U854" s="271"/>
      <c r="V854" s="271"/>
      <c r="W854" s="271"/>
      <c r="X854" s="271"/>
      <c r="Y854" s="271"/>
      <c r="Z854" s="271"/>
      <c r="AA854" s="271"/>
      <c r="AB854" s="271"/>
      <c r="AC854" s="271"/>
      <c r="AD854" s="271"/>
      <c r="AE854" s="271"/>
      <c r="AF854" s="271"/>
      <c r="AG854" s="271"/>
      <c r="AH854" s="271"/>
      <c r="AI854" s="271"/>
      <c r="AJ854" s="271"/>
      <c r="AK854" s="271"/>
      <c r="AL854" s="271"/>
      <c r="AM854" s="271"/>
      <c r="AN854" s="271"/>
      <c r="AO854" s="271"/>
      <c r="AP854" s="271"/>
    </row>
    <row r="855" ht="12.75" customHeight="1">
      <c r="A855" s="270"/>
      <c r="B855" s="270"/>
      <c r="C855" s="270"/>
      <c r="D855" s="270"/>
      <c r="E855" s="270"/>
      <c r="F855" s="271"/>
      <c r="G855" s="271"/>
      <c r="H855" s="271"/>
      <c r="I855" s="271"/>
      <c r="J855" s="271"/>
      <c r="K855" s="271"/>
      <c r="L855" s="271"/>
      <c r="M855" s="271"/>
      <c r="N855" s="271"/>
      <c r="O855" s="271"/>
      <c r="P855" s="271"/>
      <c r="Q855" s="271"/>
      <c r="R855" s="271"/>
      <c r="S855" s="271"/>
      <c r="T855" s="271"/>
      <c r="U855" s="271"/>
      <c r="V855" s="271"/>
      <c r="W855" s="271"/>
      <c r="X855" s="271"/>
      <c r="Y855" s="271"/>
      <c r="Z855" s="271"/>
      <c r="AA855" s="271"/>
      <c r="AB855" s="271"/>
      <c r="AC855" s="271"/>
      <c r="AD855" s="271"/>
      <c r="AE855" s="271"/>
      <c r="AF855" s="271"/>
      <c r="AG855" s="271"/>
      <c r="AH855" s="271"/>
      <c r="AI855" s="271"/>
      <c r="AJ855" s="271"/>
      <c r="AK855" s="271"/>
      <c r="AL855" s="271"/>
      <c r="AM855" s="271"/>
      <c r="AN855" s="271"/>
      <c r="AO855" s="271"/>
      <c r="AP855" s="271"/>
    </row>
    <row r="856" ht="12.75" customHeight="1">
      <c r="A856" s="270"/>
      <c r="B856" s="270"/>
      <c r="C856" s="270"/>
      <c r="D856" s="270"/>
      <c r="E856" s="270"/>
      <c r="F856" s="271"/>
      <c r="G856" s="271"/>
      <c r="H856" s="271"/>
      <c r="I856" s="271"/>
      <c r="J856" s="271"/>
      <c r="K856" s="271"/>
      <c r="L856" s="271"/>
      <c r="M856" s="271"/>
      <c r="N856" s="271"/>
      <c r="O856" s="271"/>
      <c r="P856" s="271"/>
      <c r="Q856" s="271"/>
      <c r="R856" s="271"/>
      <c r="S856" s="271"/>
      <c r="T856" s="271"/>
      <c r="U856" s="271"/>
      <c r="V856" s="271"/>
      <c r="W856" s="271"/>
      <c r="X856" s="271"/>
      <c r="Y856" s="271"/>
      <c r="Z856" s="271"/>
      <c r="AA856" s="271"/>
      <c r="AB856" s="271"/>
      <c r="AC856" s="271"/>
      <c r="AD856" s="271"/>
      <c r="AE856" s="271"/>
      <c r="AF856" s="271"/>
      <c r="AG856" s="271"/>
      <c r="AH856" s="271"/>
      <c r="AI856" s="271"/>
      <c r="AJ856" s="271"/>
      <c r="AK856" s="271"/>
      <c r="AL856" s="271"/>
      <c r="AM856" s="271"/>
      <c r="AN856" s="271"/>
      <c r="AO856" s="271"/>
      <c r="AP856" s="271"/>
    </row>
    <row r="857" ht="12.75" customHeight="1">
      <c r="A857" s="270"/>
      <c r="B857" s="270"/>
      <c r="C857" s="270"/>
      <c r="D857" s="270"/>
      <c r="E857" s="270"/>
      <c r="F857" s="271"/>
      <c r="G857" s="271"/>
      <c r="H857" s="271"/>
      <c r="I857" s="271"/>
      <c r="J857" s="271"/>
      <c r="K857" s="271"/>
      <c r="L857" s="271"/>
      <c r="M857" s="271"/>
      <c r="N857" s="271"/>
      <c r="O857" s="271"/>
      <c r="P857" s="271"/>
      <c r="Q857" s="271"/>
      <c r="R857" s="271"/>
      <c r="S857" s="271"/>
      <c r="T857" s="271"/>
      <c r="U857" s="271"/>
      <c r="V857" s="271"/>
      <c r="W857" s="271"/>
      <c r="X857" s="271"/>
      <c r="Y857" s="271"/>
      <c r="Z857" s="271"/>
      <c r="AA857" s="271"/>
      <c r="AB857" s="271"/>
      <c r="AC857" s="271"/>
      <c r="AD857" s="271"/>
      <c r="AE857" s="271"/>
      <c r="AF857" s="271"/>
      <c r="AG857" s="271"/>
      <c r="AH857" s="271"/>
      <c r="AI857" s="271"/>
      <c r="AJ857" s="271"/>
      <c r="AK857" s="271"/>
      <c r="AL857" s="271"/>
      <c r="AM857" s="271"/>
      <c r="AN857" s="271"/>
      <c r="AO857" s="271"/>
      <c r="AP857" s="271"/>
    </row>
    <row r="858" ht="12.75" customHeight="1">
      <c r="A858" s="270"/>
      <c r="B858" s="270"/>
      <c r="C858" s="270"/>
      <c r="D858" s="270"/>
      <c r="E858" s="270"/>
      <c r="F858" s="271"/>
      <c r="G858" s="271"/>
      <c r="H858" s="271"/>
      <c r="I858" s="271"/>
      <c r="J858" s="271"/>
      <c r="K858" s="271"/>
      <c r="L858" s="271"/>
      <c r="M858" s="271"/>
      <c r="N858" s="271"/>
      <c r="O858" s="271"/>
      <c r="P858" s="271"/>
      <c r="Q858" s="271"/>
      <c r="R858" s="271"/>
      <c r="S858" s="271"/>
      <c r="T858" s="271"/>
      <c r="U858" s="271"/>
      <c r="V858" s="271"/>
      <c r="W858" s="271"/>
      <c r="X858" s="271"/>
      <c r="Y858" s="271"/>
      <c r="Z858" s="271"/>
      <c r="AA858" s="271"/>
      <c r="AB858" s="271"/>
      <c r="AC858" s="271"/>
      <c r="AD858" s="271"/>
      <c r="AE858" s="271"/>
      <c r="AF858" s="271"/>
      <c r="AG858" s="271"/>
      <c r="AH858" s="271"/>
      <c r="AI858" s="271"/>
      <c r="AJ858" s="271"/>
      <c r="AK858" s="271"/>
      <c r="AL858" s="271"/>
      <c r="AM858" s="271"/>
      <c r="AN858" s="271"/>
      <c r="AO858" s="271"/>
      <c r="AP858" s="271"/>
    </row>
    <row r="859" ht="12.75" customHeight="1">
      <c r="A859" s="270"/>
      <c r="B859" s="270"/>
      <c r="C859" s="270"/>
      <c r="D859" s="270"/>
      <c r="E859" s="270"/>
      <c r="F859" s="271"/>
      <c r="G859" s="271"/>
      <c r="H859" s="271"/>
      <c r="I859" s="271"/>
      <c r="J859" s="271"/>
      <c r="K859" s="271"/>
      <c r="L859" s="271"/>
      <c r="M859" s="271"/>
      <c r="N859" s="271"/>
      <c r="O859" s="271"/>
      <c r="P859" s="271"/>
      <c r="Q859" s="271"/>
      <c r="R859" s="271"/>
      <c r="S859" s="271"/>
      <c r="T859" s="271"/>
      <c r="U859" s="271"/>
      <c r="V859" s="271"/>
      <c r="W859" s="271"/>
      <c r="X859" s="271"/>
      <c r="Y859" s="271"/>
      <c r="Z859" s="271"/>
      <c r="AA859" s="271"/>
      <c r="AB859" s="271"/>
      <c r="AC859" s="271"/>
      <c r="AD859" s="271"/>
      <c r="AE859" s="271"/>
      <c r="AF859" s="271"/>
      <c r="AG859" s="271"/>
      <c r="AH859" s="271"/>
      <c r="AI859" s="271"/>
      <c r="AJ859" s="271"/>
      <c r="AK859" s="271"/>
      <c r="AL859" s="271"/>
      <c r="AM859" s="271"/>
      <c r="AN859" s="271"/>
      <c r="AO859" s="271"/>
      <c r="AP859" s="271"/>
    </row>
    <row r="860" ht="12.75" customHeight="1">
      <c r="A860" s="270"/>
      <c r="B860" s="270"/>
      <c r="C860" s="270"/>
      <c r="D860" s="270"/>
      <c r="E860" s="270"/>
      <c r="F860" s="271"/>
      <c r="G860" s="271"/>
      <c r="H860" s="271"/>
      <c r="I860" s="271"/>
      <c r="J860" s="271"/>
      <c r="K860" s="271"/>
      <c r="L860" s="271"/>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c r="AO860" s="271"/>
      <c r="AP860" s="271"/>
    </row>
    <row r="861" ht="12.75" customHeight="1">
      <c r="A861" s="270"/>
      <c r="B861" s="270"/>
      <c r="C861" s="270"/>
      <c r="D861" s="270"/>
      <c r="E861" s="270"/>
      <c r="F861" s="271"/>
      <c r="G861" s="271"/>
      <c r="H861" s="271"/>
      <c r="I861" s="271"/>
      <c r="J861" s="271"/>
      <c r="K861" s="271"/>
      <c r="L861" s="271"/>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c r="AO861" s="271"/>
      <c r="AP861" s="271"/>
    </row>
    <row r="862" ht="12.75" customHeight="1">
      <c r="A862" s="270"/>
      <c r="B862" s="270"/>
      <c r="C862" s="270"/>
      <c r="D862" s="270"/>
      <c r="E862" s="270"/>
      <c r="F862" s="271"/>
      <c r="G862" s="271"/>
      <c r="H862" s="271"/>
      <c r="I862" s="271"/>
      <c r="J862" s="271"/>
      <c r="K862" s="271"/>
      <c r="L862" s="271"/>
      <c r="M862" s="271"/>
      <c r="N862" s="271"/>
      <c r="O862" s="271"/>
      <c r="P862" s="271"/>
      <c r="Q862" s="271"/>
      <c r="R862" s="271"/>
      <c r="S862" s="271"/>
      <c r="T862" s="271"/>
      <c r="U862" s="271"/>
      <c r="V862" s="271"/>
      <c r="W862" s="271"/>
      <c r="X862" s="271"/>
      <c r="Y862" s="271"/>
      <c r="Z862" s="271"/>
      <c r="AA862" s="271"/>
      <c r="AB862" s="271"/>
      <c r="AC862" s="271"/>
      <c r="AD862" s="271"/>
      <c r="AE862" s="271"/>
      <c r="AF862" s="271"/>
      <c r="AG862" s="271"/>
      <c r="AH862" s="271"/>
      <c r="AI862" s="271"/>
      <c r="AJ862" s="271"/>
      <c r="AK862" s="271"/>
      <c r="AL862" s="271"/>
      <c r="AM862" s="271"/>
      <c r="AN862" s="271"/>
      <c r="AO862" s="271"/>
      <c r="AP862" s="271"/>
    </row>
    <row r="863" ht="12.75" customHeight="1">
      <c r="A863" s="270"/>
      <c r="B863" s="270"/>
      <c r="C863" s="270"/>
      <c r="D863" s="270"/>
      <c r="E863" s="270"/>
      <c r="F863" s="271"/>
      <c r="G863" s="271"/>
      <c r="H863" s="271"/>
      <c r="I863" s="271"/>
      <c r="J863" s="271"/>
      <c r="K863" s="271"/>
      <c r="L863" s="271"/>
      <c r="M863" s="271"/>
      <c r="N863" s="271"/>
      <c r="O863" s="271"/>
      <c r="P863" s="271"/>
      <c r="Q863" s="271"/>
      <c r="R863" s="271"/>
      <c r="S863" s="271"/>
      <c r="T863" s="271"/>
      <c r="U863" s="271"/>
      <c r="V863" s="271"/>
      <c r="W863" s="271"/>
      <c r="X863" s="271"/>
      <c r="Y863" s="271"/>
      <c r="Z863" s="271"/>
      <c r="AA863" s="271"/>
      <c r="AB863" s="271"/>
      <c r="AC863" s="271"/>
      <c r="AD863" s="271"/>
      <c r="AE863" s="271"/>
      <c r="AF863" s="271"/>
      <c r="AG863" s="271"/>
      <c r="AH863" s="271"/>
      <c r="AI863" s="271"/>
      <c r="AJ863" s="271"/>
      <c r="AK863" s="271"/>
      <c r="AL863" s="271"/>
      <c r="AM863" s="271"/>
      <c r="AN863" s="271"/>
      <c r="AO863" s="271"/>
      <c r="AP863" s="271"/>
    </row>
    <row r="864" ht="12.75" customHeight="1">
      <c r="A864" s="270"/>
      <c r="B864" s="270"/>
      <c r="C864" s="270"/>
      <c r="D864" s="270"/>
      <c r="E864" s="270"/>
      <c r="F864" s="271"/>
      <c r="G864" s="271"/>
      <c r="H864" s="271"/>
      <c r="I864" s="271"/>
      <c r="J864" s="271"/>
      <c r="K864" s="271"/>
      <c r="L864" s="271"/>
      <c r="M864" s="271"/>
      <c r="N864" s="271"/>
      <c r="O864" s="271"/>
      <c r="P864" s="271"/>
      <c r="Q864" s="271"/>
      <c r="R864" s="271"/>
      <c r="S864" s="271"/>
      <c r="T864" s="271"/>
      <c r="U864" s="271"/>
      <c r="V864" s="271"/>
      <c r="W864" s="271"/>
      <c r="X864" s="271"/>
      <c r="Y864" s="271"/>
      <c r="Z864" s="271"/>
      <c r="AA864" s="271"/>
      <c r="AB864" s="271"/>
      <c r="AC864" s="271"/>
      <c r="AD864" s="271"/>
      <c r="AE864" s="271"/>
      <c r="AF864" s="271"/>
      <c r="AG864" s="271"/>
      <c r="AH864" s="271"/>
      <c r="AI864" s="271"/>
      <c r="AJ864" s="271"/>
      <c r="AK864" s="271"/>
      <c r="AL864" s="271"/>
      <c r="AM864" s="271"/>
      <c r="AN864" s="271"/>
      <c r="AO864" s="271"/>
      <c r="AP864" s="271"/>
    </row>
    <row r="865" ht="12.75" customHeight="1">
      <c r="A865" s="270"/>
      <c r="B865" s="270"/>
      <c r="C865" s="270"/>
      <c r="D865" s="270"/>
      <c r="E865" s="270"/>
      <c r="F865" s="271"/>
      <c r="G865" s="271"/>
      <c r="H865" s="271"/>
      <c r="I865" s="271"/>
      <c r="J865" s="271"/>
      <c r="K865" s="271"/>
      <c r="L865" s="271"/>
      <c r="M865" s="271"/>
      <c r="N865" s="271"/>
      <c r="O865" s="271"/>
      <c r="P865" s="271"/>
      <c r="Q865" s="271"/>
      <c r="R865" s="271"/>
      <c r="S865" s="271"/>
      <c r="T865" s="271"/>
      <c r="U865" s="271"/>
      <c r="V865" s="271"/>
      <c r="W865" s="271"/>
      <c r="X865" s="271"/>
      <c r="Y865" s="271"/>
      <c r="Z865" s="271"/>
      <c r="AA865" s="271"/>
      <c r="AB865" s="271"/>
      <c r="AC865" s="271"/>
      <c r="AD865" s="271"/>
      <c r="AE865" s="271"/>
      <c r="AF865" s="271"/>
      <c r="AG865" s="271"/>
      <c r="AH865" s="271"/>
      <c r="AI865" s="271"/>
      <c r="AJ865" s="271"/>
      <c r="AK865" s="271"/>
      <c r="AL865" s="271"/>
      <c r="AM865" s="271"/>
      <c r="AN865" s="271"/>
      <c r="AO865" s="271"/>
      <c r="AP865" s="271"/>
    </row>
    <row r="866" ht="12.75" customHeight="1">
      <c r="A866" s="270"/>
      <c r="B866" s="270"/>
      <c r="C866" s="270"/>
      <c r="D866" s="270"/>
      <c r="E866" s="270"/>
      <c r="F866" s="271"/>
      <c r="G866" s="271"/>
      <c r="H866" s="271"/>
      <c r="I866" s="271"/>
      <c r="J866" s="271"/>
      <c r="K866" s="271"/>
      <c r="L866" s="271"/>
      <c r="M866" s="271"/>
      <c r="N866" s="271"/>
      <c r="O866" s="271"/>
      <c r="P866" s="271"/>
      <c r="Q866" s="271"/>
      <c r="R866" s="271"/>
      <c r="S866" s="271"/>
      <c r="T866" s="271"/>
      <c r="U866" s="271"/>
      <c r="V866" s="271"/>
      <c r="W866" s="271"/>
      <c r="X866" s="271"/>
      <c r="Y866" s="271"/>
      <c r="Z866" s="271"/>
      <c r="AA866" s="271"/>
      <c r="AB866" s="271"/>
      <c r="AC866" s="271"/>
      <c r="AD866" s="271"/>
      <c r="AE866" s="271"/>
      <c r="AF866" s="271"/>
      <c r="AG866" s="271"/>
      <c r="AH866" s="271"/>
      <c r="AI866" s="271"/>
      <c r="AJ866" s="271"/>
      <c r="AK866" s="271"/>
      <c r="AL866" s="271"/>
      <c r="AM866" s="271"/>
      <c r="AN866" s="271"/>
      <c r="AO866" s="271"/>
      <c r="AP866" s="271"/>
    </row>
    <row r="867" ht="12.75" customHeight="1">
      <c r="A867" s="270"/>
      <c r="B867" s="270"/>
      <c r="C867" s="270"/>
      <c r="D867" s="270"/>
      <c r="E867" s="270"/>
      <c r="F867" s="271"/>
      <c r="G867" s="271"/>
      <c r="H867" s="271"/>
      <c r="I867" s="271"/>
      <c r="J867" s="271"/>
      <c r="K867" s="271"/>
      <c r="L867" s="271"/>
      <c r="M867" s="271"/>
      <c r="N867" s="271"/>
      <c r="O867" s="271"/>
      <c r="P867" s="271"/>
      <c r="Q867" s="271"/>
      <c r="R867" s="271"/>
      <c r="S867" s="271"/>
      <c r="T867" s="271"/>
      <c r="U867" s="271"/>
      <c r="V867" s="271"/>
      <c r="W867" s="271"/>
      <c r="X867" s="271"/>
      <c r="Y867" s="271"/>
      <c r="Z867" s="271"/>
      <c r="AA867" s="271"/>
      <c r="AB867" s="271"/>
      <c r="AC867" s="271"/>
      <c r="AD867" s="271"/>
      <c r="AE867" s="271"/>
      <c r="AF867" s="271"/>
      <c r="AG867" s="271"/>
      <c r="AH867" s="271"/>
      <c r="AI867" s="271"/>
      <c r="AJ867" s="271"/>
      <c r="AK867" s="271"/>
      <c r="AL867" s="271"/>
      <c r="AM867" s="271"/>
      <c r="AN867" s="271"/>
      <c r="AO867" s="271"/>
      <c r="AP867" s="271"/>
    </row>
    <row r="868" ht="12.75" customHeight="1">
      <c r="A868" s="270"/>
      <c r="B868" s="270"/>
      <c r="C868" s="270"/>
      <c r="D868" s="270"/>
      <c r="E868" s="270"/>
      <c r="F868" s="271"/>
      <c r="G868" s="271"/>
      <c r="H868" s="271"/>
      <c r="I868" s="271"/>
      <c r="J868" s="271"/>
      <c r="K868" s="271"/>
      <c r="L868" s="271"/>
      <c r="M868" s="271"/>
      <c r="N868" s="271"/>
      <c r="O868" s="271"/>
      <c r="P868" s="271"/>
      <c r="Q868" s="271"/>
      <c r="R868" s="271"/>
      <c r="S868" s="271"/>
      <c r="T868" s="271"/>
      <c r="U868" s="271"/>
      <c r="V868" s="271"/>
      <c r="W868" s="271"/>
      <c r="X868" s="271"/>
      <c r="Y868" s="271"/>
      <c r="Z868" s="271"/>
      <c r="AA868" s="271"/>
      <c r="AB868" s="271"/>
      <c r="AC868" s="271"/>
      <c r="AD868" s="271"/>
      <c r="AE868" s="271"/>
      <c r="AF868" s="271"/>
      <c r="AG868" s="271"/>
      <c r="AH868" s="271"/>
      <c r="AI868" s="271"/>
      <c r="AJ868" s="271"/>
      <c r="AK868" s="271"/>
      <c r="AL868" s="271"/>
      <c r="AM868" s="271"/>
      <c r="AN868" s="271"/>
      <c r="AO868" s="271"/>
      <c r="AP868" s="271"/>
    </row>
    <row r="869" ht="12.75" customHeight="1">
      <c r="A869" s="270"/>
      <c r="B869" s="270"/>
      <c r="C869" s="270"/>
      <c r="D869" s="270"/>
      <c r="E869" s="270"/>
      <c r="F869" s="271"/>
      <c r="G869" s="271"/>
      <c r="H869" s="271"/>
      <c r="I869" s="271"/>
      <c r="J869" s="271"/>
      <c r="K869" s="271"/>
      <c r="L869" s="271"/>
      <c r="M869" s="271"/>
      <c r="N869" s="271"/>
      <c r="O869" s="271"/>
      <c r="P869" s="271"/>
      <c r="Q869" s="271"/>
      <c r="R869" s="271"/>
      <c r="S869" s="271"/>
      <c r="T869" s="271"/>
      <c r="U869" s="271"/>
      <c r="V869" s="271"/>
      <c r="W869" s="271"/>
      <c r="X869" s="271"/>
      <c r="Y869" s="271"/>
      <c r="Z869" s="271"/>
      <c r="AA869" s="271"/>
      <c r="AB869" s="271"/>
      <c r="AC869" s="271"/>
      <c r="AD869" s="271"/>
      <c r="AE869" s="271"/>
      <c r="AF869" s="271"/>
      <c r="AG869" s="271"/>
      <c r="AH869" s="271"/>
      <c r="AI869" s="271"/>
      <c r="AJ869" s="271"/>
      <c r="AK869" s="271"/>
      <c r="AL869" s="271"/>
      <c r="AM869" s="271"/>
      <c r="AN869" s="271"/>
      <c r="AO869" s="271"/>
      <c r="AP869" s="271"/>
    </row>
    <row r="870" ht="12.75" customHeight="1">
      <c r="A870" s="270"/>
      <c r="B870" s="270"/>
      <c r="C870" s="270"/>
      <c r="D870" s="270"/>
      <c r="E870" s="270"/>
      <c r="F870" s="271"/>
      <c r="G870" s="271"/>
      <c r="H870" s="271"/>
      <c r="I870" s="271"/>
      <c r="J870" s="271"/>
      <c r="K870" s="271"/>
      <c r="L870" s="271"/>
      <c r="M870" s="271"/>
      <c r="N870" s="271"/>
      <c r="O870" s="271"/>
      <c r="P870" s="271"/>
      <c r="Q870" s="271"/>
      <c r="R870" s="271"/>
      <c r="S870" s="271"/>
      <c r="T870" s="271"/>
      <c r="U870" s="271"/>
      <c r="V870" s="271"/>
      <c r="W870" s="271"/>
      <c r="X870" s="271"/>
      <c r="Y870" s="271"/>
      <c r="Z870" s="271"/>
      <c r="AA870" s="271"/>
      <c r="AB870" s="271"/>
      <c r="AC870" s="271"/>
      <c r="AD870" s="271"/>
      <c r="AE870" s="271"/>
      <c r="AF870" s="271"/>
      <c r="AG870" s="271"/>
      <c r="AH870" s="271"/>
      <c r="AI870" s="271"/>
      <c r="AJ870" s="271"/>
      <c r="AK870" s="271"/>
      <c r="AL870" s="271"/>
      <c r="AM870" s="271"/>
      <c r="AN870" s="271"/>
      <c r="AO870" s="271"/>
      <c r="AP870" s="271"/>
    </row>
    <row r="871" ht="12.75" customHeight="1">
      <c r="A871" s="270"/>
      <c r="B871" s="270"/>
      <c r="C871" s="270"/>
      <c r="D871" s="270"/>
      <c r="E871" s="270"/>
      <c r="F871" s="271"/>
      <c r="G871" s="271"/>
      <c r="H871" s="271"/>
      <c r="I871" s="271"/>
      <c r="J871" s="271"/>
      <c r="K871" s="271"/>
      <c r="L871" s="271"/>
      <c r="M871" s="271"/>
      <c r="N871" s="271"/>
      <c r="O871" s="271"/>
      <c r="P871" s="271"/>
      <c r="Q871" s="271"/>
      <c r="R871" s="271"/>
      <c r="S871" s="271"/>
      <c r="T871" s="271"/>
      <c r="U871" s="271"/>
      <c r="V871" s="271"/>
      <c r="W871" s="271"/>
      <c r="X871" s="271"/>
      <c r="Y871" s="271"/>
      <c r="Z871" s="271"/>
      <c r="AA871" s="271"/>
      <c r="AB871" s="271"/>
      <c r="AC871" s="271"/>
      <c r="AD871" s="271"/>
      <c r="AE871" s="271"/>
      <c r="AF871" s="271"/>
      <c r="AG871" s="271"/>
      <c r="AH871" s="271"/>
      <c r="AI871" s="271"/>
      <c r="AJ871" s="271"/>
      <c r="AK871" s="271"/>
      <c r="AL871" s="271"/>
      <c r="AM871" s="271"/>
      <c r="AN871" s="271"/>
      <c r="AO871" s="271"/>
      <c r="AP871" s="271"/>
    </row>
    <row r="872" ht="12.75" customHeight="1">
      <c r="A872" s="270"/>
      <c r="B872" s="270"/>
      <c r="C872" s="270"/>
      <c r="D872" s="270"/>
      <c r="E872" s="270"/>
      <c r="F872" s="271"/>
      <c r="G872" s="271"/>
      <c r="H872" s="271"/>
      <c r="I872" s="271"/>
      <c r="J872" s="271"/>
      <c r="K872" s="271"/>
      <c r="L872" s="271"/>
      <c r="M872" s="271"/>
      <c r="N872" s="271"/>
      <c r="O872" s="271"/>
      <c r="P872" s="271"/>
      <c r="Q872" s="271"/>
      <c r="R872" s="271"/>
      <c r="S872" s="271"/>
      <c r="T872" s="271"/>
      <c r="U872" s="271"/>
      <c r="V872" s="271"/>
      <c r="W872" s="271"/>
      <c r="X872" s="271"/>
      <c r="Y872" s="271"/>
      <c r="Z872" s="271"/>
      <c r="AA872" s="271"/>
      <c r="AB872" s="271"/>
      <c r="AC872" s="271"/>
      <c r="AD872" s="271"/>
      <c r="AE872" s="271"/>
      <c r="AF872" s="271"/>
      <c r="AG872" s="271"/>
      <c r="AH872" s="271"/>
      <c r="AI872" s="271"/>
      <c r="AJ872" s="271"/>
      <c r="AK872" s="271"/>
      <c r="AL872" s="271"/>
      <c r="AM872" s="271"/>
      <c r="AN872" s="271"/>
      <c r="AO872" s="271"/>
      <c r="AP872" s="271"/>
    </row>
    <row r="873" ht="12.75" customHeight="1">
      <c r="A873" s="270"/>
      <c r="B873" s="270"/>
      <c r="C873" s="270"/>
      <c r="D873" s="270"/>
      <c r="E873" s="270"/>
      <c r="F873" s="271"/>
      <c r="G873" s="271"/>
      <c r="H873" s="271"/>
      <c r="I873" s="271"/>
      <c r="J873" s="271"/>
      <c r="K873" s="271"/>
      <c r="L873" s="271"/>
      <c r="M873" s="271"/>
      <c r="N873" s="271"/>
      <c r="O873" s="271"/>
      <c r="P873" s="271"/>
      <c r="Q873" s="271"/>
      <c r="R873" s="271"/>
      <c r="S873" s="271"/>
      <c r="T873" s="271"/>
      <c r="U873" s="271"/>
      <c r="V873" s="271"/>
      <c r="W873" s="271"/>
      <c r="X873" s="271"/>
      <c r="Y873" s="271"/>
      <c r="Z873" s="271"/>
      <c r="AA873" s="271"/>
      <c r="AB873" s="271"/>
      <c r="AC873" s="271"/>
      <c r="AD873" s="271"/>
      <c r="AE873" s="271"/>
      <c r="AF873" s="271"/>
      <c r="AG873" s="271"/>
      <c r="AH873" s="271"/>
      <c r="AI873" s="271"/>
      <c r="AJ873" s="271"/>
      <c r="AK873" s="271"/>
      <c r="AL873" s="271"/>
      <c r="AM873" s="271"/>
      <c r="AN873" s="271"/>
      <c r="AO873" s="271"/>
      <c r="AP873" s="271"/>
    </row>
    <row r="874" ht="12.75" customHeight="1">
      <c r="A874" s="270"/>
      <c r="B874" s="270"/>
      <c r="C874" s="270"/>
      <c r="D874" s="270"/>
      <c r="E874" s="270"/>
      <c r="F874" s="271"/>
      <c r="G874" s="271"/>
      <c r="H874" s="271"/>
      <c r="I874" s="271"/>
      <c r="J874" s="271"/>
      <c r="K874" s="271"/>
      <c r="L874" s="271"/>
      <c r="M874" s="271"/>
      <c r="N874" s="271"/>
      <c r="O874" s="271"/>
      <c r="P874" s="271"/>
      <c r="Q874" s="271"/>
      <c r="R874" s="271"/>
      <c r="S874" s="271"/>
      <c r="T874" s="271"/>
      <c r="U874" s="271"/>
      <c r="V874" s="271"/>
      <c r="W874" s="271"/>
      <c r="X874" s="271"/>
      <c r="Y874" s="271"/>
      <c r="Z874" s="271"/>
      <c r="AA874" s="271"/>
      <c r="AB874" s="271"/>
      <c r="AC874" s="271"/>
      <c r="AD874" s="271"/>
      <c r="AE874" s="271"/>
      <c r="AF874" s="271"/>
      <c r="AG874" s="271"/>
      <c r="AH874" s="271"/>
      <c r="AI874" s="271"/>
      <c r="AJ874" s="271"/>
      <c r="AK874" s="271"/>
      <c r="AL874" s="271"/>
      <c r="AM874" s="271"/>
      <c r="AN874" s="271"/>
      <c r="AO874" s="271"/>
      <c r="AP874" s="271"/>
    </row>
    <row r="875" ht="12.75" customHeight="1">
      <c r="A875" s="270"/>
      <c r="B875" s="270"/>
      <c r="C875" s="270"/>
      <c r="D875" s="270"/>
      <c r="E875" s="270"/>
      <c r="F875" s="271"/>
      <c r="G875" s="271"/>
      <c r="H875" s="271"/>
      <c r="I875" s="271"/>
      <c r="J875" s="271"/>
      <c r="K875" s="271"/>
      <c r="L875" s="271"/>
      <c r="M875" s="271"/>
      <c r="N875" s="271"/>
      <c r="O875" s="271"/>
      <c r="P875" s="271"/>
      <c r="Q875" s="271"/>
      <c r="R875" s="271"/>
      <c r="S875" s="271"/>
      <c r="T875" s="271"/>
      <c r="U875" s="271"/>
      <c r="V875" s="271"/>
      <c r="W875" s="271"/>
      <c r="X875" s="271"/>
      <c r="Y875" s="271"/>
      <c r="Z875" s="271"/>
      <c r="AA875" s="271"/>
      <c r="AB875" s="271"/>
      <c r="AC875" s="271"/>
      <c r="AD875" s="271"/>
      <c r="AE875" s="271"/>
      <c r="AF875" s="271"/>
      <c r="AG875" s="271"/>
      <c r="AH875" s="271"/>
      <c r="AI875" s="271"/>
      <c r="AJ875" s="271"/>
      <c r="AK875" s="271"/>
      <c r="AL875" s="271"/>
      <c r="AM875" s="271"/>
      <c r="AN875" s="271"/>
      <c r="AO875" s="271"/>
      <c r="AP875" s="271"/>
    </row>
    <row r="876" ht="12.75" customHeight="1">
      <c r="A876" s="270"/>
      <c r="B876" s="270"/>
      <c r="C876" s="270"/>
      <c r="D876" s="270"/>
      <c r="E876" s="270"/>
      <c r="F876" s="271"/>
      <c r="G876" s="271"/>
      <c r="H876" s="271"/>
      <c r="I876" s="271"/>
      <c r="J876" s="271"/>
      <c r="K876" s="271"/>
      <c r="L876" s="271"/>
      <c r="M876" s="271"/>
      <c r="N876" s="271"/>
      <c r="O876" s="271"/>
      <c r="P876" s="271"/>
      <c r="Q876" s="271"/>
      <c r="R876" s="271"/>
      <c r="S876" s="271"/>
      <c r="T876" s="271"/>
      <c r="U876" s="271"/>
      <c r="V876" s="271"/>
      <c r="W876" s="271"/>
      <c r="X876" s="271"/>
      <c r="Y876" s="271"/>
      <c r="Z876" s="271"/>
      <c r="AA876" s="271"/>
      <c r="AB876" s="271"/>
      <c r="AC876" s="271"/>
      <c r="AD876" s="271"/>
      <c r="AE876" s="271"/>
      <c r="AF876" s="271"/>
      <c r="AG876" s="271"/>
      <c r="AH876" s="271"/>
      <c r="AI876" s="271"/>
      <c r="AJ876" s="271"/>
      <c r="AK876" s="271"/>
      <c r="AL876" s="271"/>
      <c r="AM876" s="271"/>
      <c r="AN876" s="271"/>
      <c r="AO876" s="271"/>
      <c r="AP876" s="271"/>
    </row>
    <row r="877" ht="12.75" customHeight="1">
      <c r="A877" s="270"/>
      <c r="B877" s="270"/>
      <c r="C877" s="270"/>
      <c r="D877" s="270"/>
      <c r="E877" s="270"/>
      <c r="F877" s="271"/>
      <c r="G877" s="271"/>
      <c r="H877" s="271"/>
      <c r="I877" s="271"/>
      <c r="J877" s="271"/>
      <c r="K877" s="271"/>
      <c r="L877" s="271"/>
      <c r="M877" s="271"/>
      <c r="N877" s="271"/>
      <c r="O877" s="271"/>
      <c r="P877" s="271"/>
      <c r="Q877" s="271"/>
      <c r="R877" s="271"/>
      <c r="S877" s="271"/>
      <c r="T877" s="271"/>
      <c r="U877" s="271"/>
      <c r="V877" s="271"/>
      <c r="W877" s="271"/>
      <c r="X877" s="271"/>
      <c r="Y877" s="271"/>
      <c r="Z877" s="271"/>
      <c r="AA877" s="271"/>
      <c r="AB877" s="271"/>
      <c r="AC877" s="271"/>
      <c r="AD877" s="271"/>
      <c r="AE877" s="271"/>
      <c r="AF877" s="271"/>
      <c r="AG877" s="271"/>
      <c r="AH877" s="271"/>
      <c r="AI877" s="271"/>
      <c r="AJ877" s="271"/>
      <c r="AK877" s="271"/>
      <c r="AL877" s="271"/>
      <c r="AM877" s="271"/>
      <c r="AN877" s="271"/>
      <c r="AO877" s="271"/>
      <c r="AP877" s="271"/>
    </row>
    <row r="878" ht="12.75" customHeight="1">
      <c r="A878" s="270"/>
      <c r="B878" s="270"/>
      <c r="C878" s="270"/>
      <c r="D878" s="270"/>
      <c r="E878" s="270"/>
      <c r="F878" s="271"/>
      <c r="G878" s="271"/>
      <c r="H878" s="271"/>
      <c r="I878" s="271"/>
      <c r="J878" s="271"/>
      <c r="K878" s="271"/>
      <c r="L878" s="271"/>
      <c r="M878" s="271"/>
      <c r="N878" s="271"/>
      <c r="O878" s="271"/>
      <c r="P878" s="271"/>
      <c r="Q878" s="271"/>
      <c r="R878" s="271"/>
      <c r="S878" s="271"/>
      <c r="T878" s="271"/>
      <c r="U878" s="271"/>
      <c r="V878" s="271"/>
      <c r="W878" s="271"/>
      <c r="X878" s="271"/>
      <c r="Y878" s="271"/>
      <c r="Z878" s="271"/>
      <c r="AA878" s="271"/>
      <c r="AB878" s="271"/>
      <c r="AC878" s="271"/>
      <c r="AD878" s="271"/>
      <c r="AE878" s="271"/>
      <c r="AF878" s="271"/>
      <c r="AG878" s="271"/>
      <c r="AH878" s="271"/>
      <c r="AI878" s="271"/>
      <c r="AJ878" s="271"/>
      <c r="AK878" s="271"/>
      <c r="AL878" s="271"/>
      <c r="AM878" s="271"/>
      <c r="AN878" s="271"/>
      <c r="AO878" s="271"/>
      <c r="AP878" s="271"/>
    </row>
    <row r="879" ht="12.75" customHeight="1">
      <c r="A879" s="270"/>
      <c r="B879" s="270"/>
      <c r="C879" s="270"/>
      <c r="D879" s="270"/>
      <c r="E879" s="270"/>
      <c r="F879" s="271"/>
      <c r="G879" s="271"/>
      <c r="H879" s="271"/>
      <c r="I879" s="271"/>
      <c r="J879" s="271"/>
      <c r="K879" s="271"/>
      <c r="L879" s="271"/>
      <c r="M879" s="271"/>
      <c r="N879" s="271"/>
      <c r="O879" s="271"/>
      <c r="P879" s="271"/>
      <c r="Q879" s="271"/>
      <c r="R879" s="271"/>
      <c r="S879" s="271"/>
      <c r="T879" s="271"/>
      <c r="U879" s="271"/>
      <c r="V879" s="271"/>
      <c r="W879" s="271"/>
      <c r="X879" s="271"/>
      <c r="Y879" s="271"/>
      <c r="Z879" s="271"/>
      <c r="AA879" s="271"/>
      <c r="AB879" s="271"/>
      <c r="AC879" s="271"/>
      <c r="AD879" s="271"/>
      <c r="AE879" s="271"/>
      <c r="AF879" s="271"/>
      <c r="AG879" s="271"/>
      <c r="AH879" s="271"/>
      <c r="AI879" s="271"/>
      <c r="AJ879" s="271"/>
      <c r="AK879" s="271"/>
      <c r="AL879" s="271"/>
      <c r="AM879" s="271"/>
      <c r="AN879" s="271"/>
      <c r="AO879" s="271"/>
      <c r="AP879" s="271"/>
    </row>
    <row r="880" ht="12.75" customHeight="1">
      <c r="A880" s="270"/>
      <c r="B880" s="270"/>
      <c r="C880" s="270"/>
      <c r="D880" s="270"/>
      <c r="E880" s="270"/>
      <c r="F880" s="271"/>
      <c r="G880" s="271"/>
      <c r="H880" s="271"/>
      <c r="I880" s="271"/>
      <c r="J880" s="271"/>
      <c r="K880" s="271"/>
      <c r="L880" s="271"/>
      <c r="M880" s="271"/>
      <c r="N880" s="271"/>
      <c r="O880" s="271"/>
      <c r="P880" s="271"/>
      <c r="Q880" s="271"/>
      <c r="R880" s="271"/>
      <c r="S880" s="271"/>
      <c r="T880" s="271"/>
      <c r="U880" s="271"/>
      <c r="V880" s="271"/>
      <c r="W880" s="271"/>
      <c r="X880" s="271"/>
      <c r="Y880" s="271"/>
      <c r="Z880" s="271"/>
      <c r="AA880" s="271"/>
      <c r="AB880" s="271"/>
      <c r="AC880" s="271"/>
      <c r="AD880" s="271"/>
      <c r="AE880" s="271"/>
      <c r="AF880" s="271"/>
      <c r="AG880" s="271"/>
      <c r="AH880" s="271"/>
      <c r="AI880" s="271"/>
      <c r="AJ880" s="271"/>
      <c r="AK880" s="271"/>
      <c r="AL880" s="271"/>
      <c r="AM880" s="271"/>
      <c r="AN880" s="271"/>
      <c r="AO880" s="271"/>
      <c r="AP880" s="271"/>
    </row>
    <row r="881" ht="12.75" customHeight="1">
      <c r="A881" s="270"/>
      <c r="B881" s="270"/>
      <c r="C881" s="270"/>
      <c r="D881" s="270"/>
      <c r="E881" s="270"/>
      <c r="F881" s="271"/>
      <c r="G881" s="271"/>
      <c r="H881" s="271"/>
      <c r="I881" s="271"/>
      <c r="J881" s="271"/>
      <c r="K881" s="271"/>
      <c r="L881" s="271"/>
      <c r="M881" s="271"/>
      <c r="N881" s="271"/>
      <c r="O881" s="271"/>
      <c r="P881" s="271"/>
      <c r="Q881" s="271"/>
      <c r="R881" s="271"/>
      <c r="S881" s="271"/>
      <c r="T881" s="271"/>
      <c r="U881" s="271"/>
      <c r="V881" s="271"/>
      <c r="W881" s="271"/>
      <c r="X881" s="271"/>
      <c r="Y881" s="271"/>
      <c r="Z881" s="271"/>
      <c r="AA881" s="271"/>
      <c r="AB881" s="271"/>
      <c r="AC881" s="271"/>
      <c r="AD881" s="271"/>
      <c r="AE881" s="271"/>
      <c r="AF881" s="271"/>
      <c r="AG881" s="271"/>
      <c r="AH881" s="271"/>
      <c r="AI881" s="271"/>
      <c r="AJ881" s="271"/>
      <c r="AK881" s="271"/>
      <c r="AL881" s="271"/>
      <c r="AM881" s="271"/>
      <c r="AN881" s="271"/>
      <c r="AO881" s="271"/>
      <c r="AP881" s="271"/>
    </row>
    <row r="882" ht="12.75" customHeight="1">
      <c r="A882" s="270"/>
      <c r="B882" s="270"/>
      <c r="C882" s="270"/>
      <c r="D882" s="270"/>
      <c r="E882" s="270"/>
      <c r="F882" s="271"/>
      <c r="G882" s="271"/>
      <c r="H882" s="271"/>
      <c r="I882" s="271"/>
      <c r="J882" s="271"/>
      <c r="K882" s="271"/>
      <c r="L882" s="271"/>
      <c r="M882" s="271"/>
      <c r="N882" s="271"/>
      <c r="O882" s="271"/>
      <c r="P882" s="271"/>
      <c r="Q882" s="271"/>
      <c r="R882" s="271"/>
      <c r="S882" s="271"/>
      <c r="T882" s="271"/>
      <c r="U882" s="271"/>
      <c r="V882" s="271"/>
      <c r="W882" s="271"/>
      <c r="X882" s="271"/>
      <c r="Y882" s="271"/>
      <c r="Z882" s="271"/>
      <c r="AA882" s="271"/>
      <c r="AB882" s="271"/>
      <c r="AC882" s="271"/>
      <c r="AD882" s="271"/>
      <c r="AE882" s="271"/>
      <c r="AF882" s="271"/>
      <c r="AG882" s="271"/>
      <c r="AH882" s="271"/>
      <c r="AI882" s="271"/>
      <c r="AJ882" s="271"/>
      <c r="AK882" s="271"/>
      <c r="AL882" s="271"/>
      <c r="AM882" s="271"/>
      <c r="AN882" s="271"/>
      <c r="AO882" s="271"/>
      <c r="AP882" s="271"/>
    </row>
    <row r="883" ht="12.75" customHeight="1">
      <c r="A883" s="270"/>
      <c r="B883" s="270"/>
      <c r="C883" s="270"/>
      <c r="D883" s="270"/>
      <c r="E883" s="270"/>
      <c r="F883" s="271"/>
      <c r="G883" s="271"/>
      <c r="H883" s="271"/>
      <c r="I883" s="271"/>
      <c r="J883" s="271"/>
      <c r="K883" s="271"/>
      <c r="L883" s="271"/>
      <c r="M883" s="271"/>
      <c r="N883" s="271"/>
      <c r="O883" s="271"/>
      <c r="P883" s="271"/>
      <c r="Q883" s="271"/>
      <c r="R883" s="271"/>
      <c r="S883" s="271"/>
      <c r="T883" s="271"/>
      <c r="U883" s="271"/>
      <c r="V883" s="271"/>
      <c r="W883" s="271"/>
      <c r="X883" s="271"/>
      <c r="Y883" s="271"/>
      <c r="Z883" s="271"/>
      <c r="AA883" s="271"/>
      <c r="AB883" s="271"/>
      <c r="AC883" s="271"/>
      <c r="AD883" s="271"/>
      <c r="AE883" s="271"/>
      <c r="AF883" s="271"/>
      <c r="AG883" s="271"/>
      <c r="AH883" s="271"/>
      <c r="AI883" s="271"/>
      <c r="AJ883" s="271"/>
      <c r="AK883" s="271"/>
      <c r="AL883" s="271"/>
      <c r="AM883" s="271"/>
      <c r="AN883" s="271"/>
      <c r="AO883" s="271"/>
      <c r="AP883" s="271"/>
    </row>
    <row r="884" ht="12.75" customHeight="1">
      <c r="A884" s="270"/>
      <c r="B884" s="270"/>
      <c r="C884" s="270"/>
      <c r="D884" s="270"/>
      <c r="E884" s="270"/>
      <c r="F884" s="271"/>
      <c r="G884" s="271"/>
      <c r="H884" s="271"/>
      <c r="I884" s="271"/>
      <c r="J884" s="271"/>
      <c r="K884" s="271"/>
      <c r="L884" s="271"/>
      <c r="M884" s="271"/>
      <c r="N884" s="271"/>
      <c r="O884" s="271"/>
      <c r="P884" s="271"/>
      <c r="Q884" s="271"/>
      <c r="R884" s="271"/>
      <c r="S884" s="271"/>
      <c r="T884" s="271"/>
      <c r="U884" s="271"/>
      <c r="V884" s="271"/>
      <c r="W884" s="271"/>
      <c r="X884" s="271"/>
      <c r="Y884" s="271"/>
      <c r="Z884" s="271"/>
      <c r="AA884" s="271"/>
      <c r="AB884" s="271"/>
      <c r="AC884" s="271"/>
      <c r="AD884" s="271"/>
      <c r="AE884" s="271"/>
      <c r="AF884" s="271"/>
      <c r="AG884" s="271"/>
      <c r="AH884" s="271"/>
      <c r="AI884" s="271"/>
      <c r="AJ884" s="271"/>
      <c r="AK884" s="271"/>
      <c r="AL884" s="271"/>
      <c r="AM884" s="271"/>
      <c r="AN884" s="271"/>
      <c r="AO884" s="271"/>
      <c r="AP884" s="271"/>
    </row>
    <row r="885" ht="12.75" customHeight="1">
      <c r="A885" s="270"/>
      <c r="B885" s="270"/>
      <c r="C885" s="270"/>
      <c r="D885" s="270"/>
      <c r="E885" s="270"/>
      <c r="F885" s="271"/>
      <c r="G885" s="271"/>
      <c r="H885" s="271"/>
      <c r="I885" s="271"/>
      <c r="J885" s="271"/>
      <c r="K885" s="27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c r="AI885" s="271"/>
      <c r="AJ885" s="271"/>
      <c r="AK885" s="271"/>
      <c r="AL885" s="271"/>
      <c r="AM885" s="271"/>
      <c r="AN885" s="271"/>
      <c r="AO885" s="271"/>
      <c r="AP885" s="271"/>
    </row>
    <row r="886" ht="12.75" customHeight="1">
      <c r="A886" s="270"/>
      <c r="B886" s="270"/>
      <c r="C886" s="270"/>
      <c r="D886" s="270"/>
      <c r="E886" s="270"/>
      <c r="F886" s="271"/>
      <c r="G886" s="271"/>
      <c r="H886" s="271"/>
      <c r="I886" s="271"/>
      <c r="J886" s="271"/>
      <c r="K886" s="271"/>
      <c r="L886" s="271"/>
      <c r="M886" s="271"/>
      <c r="N886" s="271"/>
      <c r="O886" s="271"/>
      <c r="P886" s="271"/>
      <c r="Q886" s="271"/>
      <c r="R886" s="271"/>
      <c r="S886" s="271"/>
      <c r="T886" s="271"/>
      <c r="U886" s="271"/>
      <c r="V886" s="271"/>
      <c r="W886" s="271"/>
      <c r="X886" s="271"/>
      <c r="Y886" s="271"/>
      <c r="Z886" s="271"/>
      <c r="AA886" s="271"/>
      <c r="AB886" s="271"/>
      <c r="AC886" s="271"/>
      <c r="AD886" s="271"/>
      <c r="AE886" s="271"/>
      <c r="AF886" s="271"/>
      <c r="AG886" s="271"/>
      <c r="AH886" s="271"/>
      <c r="AI886" s="271"/>
      <c r="AJ886" s="271"/>
      <c r="AK886" s="271"/>
      <c r="AL886" s="271"/>
      <c r="AM886" s="271"/>
      <c r="AN886" s="271"/>
      <c r="AO886" s="271"/>
      <c r="AP886" s="271"/>
    </row>
    <row r="887" ht="12.75" customHeight="1">
      <c r="A887" s="270"/>
      <c r="B887" s="270"/>
      <c r="C887" s="270"/>
      <c r="D887" s="270"/>
      <c r="E887" s="270"/>
      <c r="F887" s="271"/>
      <c r="G887" s="271"/>
      <c r="H887" s="271"/>
      <c r="I887" s="271"/>
      <c r="J887" s="271"/>
      <c r="K887" s="271"/>
      <c r="L887" s="271"/>
      <c r="M887" s="271"/>
      <c r="N887" s="271"/>
      <c r="O887" s="271"/>
      <c r="P887" s="271"/>
      <c r="Q887" s="271"/>
      <c r="R887" s="271"/>
      <c r="S887" s="271"/>
      <c r="T887" s="271"/>
      <c r="U887" s="271"/>
      <c r="V887" s="271"/>
      <c r="W887" s="271"/>
      <c r="X887" s="271"/>
      <c r="Y887" s="271"/>
      <c r="Z887" s="271"/>
      <c r="AA887" s="271"/>
      <c r="AB887" s="271"/>
      <c r="AC887" s="271"/>
      <c r="AD887" s="271"/>
      <c r="AE887" s="271"/>
      <c r="AF887" s="271"/>
      <c r="AG887" s="271"/>
      <c r="AH887" s="271"/>
      <c r="AI887" s="271"/>
      <c r="AJ887" s="271"/>
      <c r="AK887" s="271"/>
      <c r="AL887" s="271"/>
      <c r="AM887" s="271"/>
      <c r="AN887" s="271"/>
      <c r="AO887" s="271"/>
      <c r="AP887" s="271"/>
    </row>
    <row r="888" ht="12.75" customHeight="1">
      <c r="A888" s="270"/>
      <c r="B888" s="270"/>
      <c r="C888" s="270"/>
      <c r="D888" s="270"/>
      <c r="E888" s="270"/>
      <c r="F888" s="271"/>
      <c r="G888" s="271"/>
      <c r="H888" s="271"/>
      <c r="I888" s="271"/>
      <c r="J888" s="271"/>
      <c r="K888" s="271"/>
      <c r="L888" s="271"/>
      <c r="M888" s="271"/>
      <c r="N888" s="271"/>
      <c r="O888" s="271"/>
      <c r="P888" s="271"/>
      <c r="Q888" s="271"/>
      <c r="R888" s="271"/>
      <c r="S888" s="271"/>
      <c r="T888" s="271"/>
      <c r="U888" s="271"/>
      <c r="V888" s="271"/>
      <c r="W888" s="271"/>
      <c r="X888" s="271"/>
      <c r="Y888" s="271"/>
      <c r="Z888" s="271"/>
      <c r="AA888" s="271"/>
      <c r="AB888" s="271"/>
      <c r="AC888" s="271"/>
      <c r="AD888" s="271"/>
      <c r="AE888" s="271"/>
      <c r="AF888" s="271"/>
      <c r="AG888" s="271"/>
      <c r="AH888" s="271"/>
      <c r="AI888" s="271"/>
      <c r="AJ888" s="271"/>
      <c r="AK888" s="271"/>
      <c r="AL888" s="271"/>
      <c r="AM888" s="271"/>
      <c r="AN888" s="271"/>
      <c r="AO888" s="271"/>
      <c r="AP888" s="271"/>
    </row>
    <row r="889" ht="12.75" customHeight="1">
      <c r="A889" s="270"/>
      <c r="B889" s="270"/>
      <c r="C889" s="270"/>
      <c r="D889" s="270"/>
      <c r="E889" s="270"/>
      <c r="F889" s="271"/>
      <c r="G889" s="271"/>
      <c r="H889" s="271"/>
      <c r="I889" s="271"/>
      <c r="J889" s="271"/>
      <c r="K889" s="271"/>
      <c r="L889" s="271"/>
      <c r="M889" s="271"/>
      <c r="N889" s="271"/>
      <c r="O889" s="271"/>
      <c r="P889" s="271"/>
      <c r="Q889" s="271"/>
      <c r="R889" s="271"/>
      <c r="S889" s="271"/>
      <c r="T889" s="271"/>
      <c r="U889" s="271"/>
      <c r="V889" s="271"/>
      <c r="W889" s="271"/>
      <c r="X889" s="271"/>
      <c r="Y889" s="271"/>
      <c r="Z889" s="271"/>
      <c r="AA889" s="271"/>
      <c r="AB889" s="271"/>
      <c r="AC889" s="271"/>
      <c r="AD889" s="271"/>
      <c r="AE889" s="271"/>
      <c r="AF889" s="271"/>
      <c r="AG889" s="271"/>
      <c r="AH889" s="271"/>
      <c r="AI889" s="271"/>
      <c r="AJ889" s="271"/>
      <c r="AK889" s="271"/>
      <c r="AL889" s="271"/>
      <c r="AM889" s="271"/>
      <c r="AN889" s="271"/>
      <c r="AO889" s="271"/>
      <c r="AP889" s="271"/>
    </row>
    <row r="890" ht="12.75" customHeight="1">
      <c r="A890" s="270"/>
      <c r="B890" s="270"/>
      <c r="C890" s="270"/>
      <c r="D890" s="270"/>
      <c r="E890" s="270"/>
      <c r="F890" s="271"/>
      <c r="G890" s="271"/>
      <c r="H890" s="271"/>
      <c r="I890" s="271"/>
      <c r="J890" s="271"/>
      <c r="K890" s="271"/>
      <c r="L890" s="271"/>
      <c r="M890" s="271"/>
      <c r="N890" s="271"/>
      <c r="O890" s="271"/>
      <c r="P890" s="271"/>
      <c r="Q890" s="271"/>
      <c r="R890" s="271"/>
      <c r="S890" s="271"/>
      <c r="T890" s="271"/>
      <c r="U890" s="271"/>
      <c r="V890" s="271"/>
      <c r="W890" s="271"/>
      <c r="X890" s="271"/>
      <c r="Y890" s="271"/>
      <c r="Z890" s="271"/>
      <c r="AA890" s="271"/>
      <c r="AB890" s="271"/>
      <c r="AC890" s="271"/>
      <c r="AD890" s="271"/>
      <c r="AE890" s="271"/>
      <c r="AF890" s="271"/>
      <c r="AG890" s="271"/>
      <c r="AH890" s="271"/>
      <c r="AI890" s="271"/>
      <c r="AJ890" s="271"/>
      <c r="AK890" s="271"/>
      <c r="AL890" s="271"/>
      <c r="AM890" s="271"/>
      <c r="AN890" s="271"/>
      <c r="AO890" s="271"/>
      <c r="AP890" s="271"/>
    </row>
    <row r="891" ht="12.75" customHeight="1">
      <c r="A891" s="270"/>
      <c r="B891" s="270"/>
      <c r="C891" s="270"/>
      <c r="D891" s="270"/>
      <c r="E891" s="270"/>
      <c r="F891" s="271"/>
      <c r="G891" s="271"/>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1"/>
      <c r="AK891" s="271"/>
      <c r="AL891" s="271"/>
      <c r="AM891" s="271"/>
      <c r="AN891" s="271"/>
      <c r="AO891" s="271"/>
      <c r="AP891" s="271"/>
    </row>
    <row r="892" ht="12.75" customHeight="1">
      <c r="A892" s="270"/>
      <c r="B892" s="270"/>
      <c r="C892" s="270"/>
      <c r="D892" s="270"/>
      <c r="E892" s="270"/>
      <c r="F892" s="271"/>
      <c r="G892" s="271"/>
      <c r="H892" s="271"/>
      <c r="I892" s="271"/>
      <c r="J892" s="271"/>
      <c r="K892" s="271"/>
      <c r="L892" s="271"/>
      <c r="M892" s="271"/>
      <c r="N892" s="271"/>
      <c r="O892" s="271"/>
      <c r="P892" s="271"/>
      <c r="Q892" s="271"/>
      <c r="R892" s="271"/>
      <c r="S892" s="271"/>
      <c r="T892" s="271"/>
      <c r="U892" s="271"/>
      <c r="V892" s="271"/>
      <c r="W892" s="271"/>
      <c r="X892" s="271"/>
      <c r="Y892" s="271"/>
      <c r="Z892" s="271"/>
      <c r="AA892" s="271"/>
      <c r="AB892" s="271"/>
      <c r="AC892" s="271"/>
      <c r="AD892" s="271"/>
      <c r="AE892" s="271"/>
      <c r="AF892" s="271"/>
      <c r="AG892" s="271"/>
      <c r="AH892" s="271"/>
      <c r="AI892" s="271"/>
      <c r="AJ892" s="271"/>
      <c r="AK892" s="271"/>
      <c r="AL892" s="271"/>
      <c r="AM892" s="271"/>
      <c r="AN892" s="271"/>
      <c r="AO892" s="271"/>
      <c r="AP892" s="271"/>
    </row>
    <row r="893" ht="12.75" customHeight="1">
      <c r="A893" s="270"/>
      <c r="B893" s="270"/>
      <c r="C893" s="270"/>
      <c r="D893" s="270"/>
      <c r="E893" s="270"/>
      <c r="F893" s="271"/>
      <c r="G893" s="271"/>
      <c r="H893" s="271"/>
      <c r="I893" s="271"/>
      <c r="J893" s="271"/>
      <c r="K893" s="27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c r="AI893" s="271"/>
      <c r="AJ893" s="271"/>
      <c r="AK893" s="271"/>
      <c r="AL893" s="271"/>
      <c r="AM893" s="271"/>
      <c r="AN893" s="271"/>
      <c r="AO893" s="271"/>
      <c r="AP893" s="271"/>
    </row>
    <row r="894" ht="12.75" customHeight="1">
      <c r="A894" s="270"/>
      <c r="B894" s="270"/>
      <c r="C894" s="270"/>
      <c r="D894" s="270"/>
      <c r="E894" s="270"/>
      <c r="F894" s="271"/>
      <c r="G894" s="271"/>
      <c r="H894" s="271"/>
      <c r="I894" s="271"/>
      <c r="J894" s="271"/>
      <c r="K894" s="271"/>
      <c r="L894" s="271"/>
      <c r="M894" s="271"/>
      <c r="N894" s="271"/>
      <c r="O894" s="271"/>
      <c r="P894" s="271"/>
      <c r="Q894" s="271"/>
      <c r="R894" s="271"/>
      <c r="S894" s="271"/>
      <c r="T894" s="271"/>
      <c r="U894" s="271"/>
      <c r="V894" s="271"/>
      <c r="W894" s="271"/>
      <c r="X894" s="271"/>
      <c r="Y894" s="271"/>
      <c r="Z894" s="271"/>
      <c r="AA894" s="271"/>
      <c r="AB894" s="271"/>
      <c r="AC894" s="271"/>
      <c r="AD894" s="271"/>
      <c r="AE894" s="271"/>
      <c r="AF894" s="271"/>
      <c r="AG894" s="271"/>
      <c r="AH894" s="271"/>
      <c r="AI894" s="271"/>
      <c r="AJ894" s="271"/>
      <c r="AK894" s="271"/>
      <c r="AL894" s="271"/>
      <c r="AM894" s="271"/>
      <c r="AN894" s="271"/>
      <c r="AO894" s="271"/>
      <c r="AP894" s="271"/>
    </row>
    <row r="895" ht="12.75" customHeight="1">
      <c r="A895" s="270"/>
      <c r="B895" s="270"/>
      <c r="C895" s="270"/>
      <c r="D895" s="270"/>
      <c r="E895" s="270"/>
      <c r="F895" s="271"/>
      <c r="G895" s="271"/>
      <c r="H895" s="271"/>
      <c r="I895" s="271"/>
      <c r="J895" s="271"/>
      <c r="K895" s="271"/>
      <c r="L895" s="271"/>
      <c r="M895" s="271"/>
      <c r="N895" s="271"/>
      <c r="O895" s="271"/>
      <c r="P895" s="271"/>
      <c r="Q895" s="271"/>
      <c r="R895" s="271"/>
      <c r="S895" s="271"/>
      <c r="T895" s="271"/>
      <c r="U895" s="271"/>
      <c r="V895" s="271"/>
      <c r="W895" s="271"/>
      <c r="X895" s="271"/>
      <c r="Y895" s="271"/>
      <c r="Z895" s="271"/>
      <c r="AA895" s="271"/>
      <c r="AB895" s="271"/>
      <c r="AC895" s="271"/>
      <c r="AD895" s="271"/>
      <c r="AE895" s="271"/>
      <c r="AF895" s="271"/>
      <c r="AG895" s="271"/>
      <c r="AH895" s="271"/>
      <c r="AI895" s="271"/>
      <c r="AJ895" s="271"/>
      <c r="AK895" s="271"/>
      <c r="AL895" s="271"/>
      <c r="AM895" s="271"/>
      <c r="AN895" s="271"/>
      <c r="AO895" s="271"/>
      <c r="AP895" s="271"/>
    </row>
    <row r="896" ht="12.75" customHeight="1">
      <c r="A896" s="270"/>
      <c r="B896" s="270"/>
      <c r="C896" s="270"/>
      <c r="D896" s="270"/>
      <c r="E896" s="270"/>
      <c r="F896" s="271"/>
      <c r="G896" s="271"/>
      <c r="H896" s="271"/>
      <c r="I896" s="271"/>
      <c r="J896" s="271"/>
      <c r="K896" s="271"/>
      <c r="L896" s="271"/>
      <c r="M896" s="271"/>
      <c r="N896" s="271"/>
      <c r="O896" s="271"/>
      <c r="P896" s="271"/>
      <c r="Q896" s="271"/>
      <c r="R896" s="271"/>
      <c r="S896" s="271"/>
      <c r="T896" s="271"/>
      <c r="U896" s="271"/>
      <c r="V896" s="271"/>
      <c r="W896" s="271"/>
      <c r="X896" s="271"/>
      <c r="Y896" s="271"/>
      <c r="Z896" s="271"/>
      <c r="AA896" s="271"/>
      <c r="AB896" s="271"/>
      <c r="AC896" s="271"/>
      <c r="AD896" s="271"/>
      <c r="AE896" s="271"/>
      <c r="AF896" s="271"/>
      <c r="AG896" s="271"/>
      <c r="AH896" s="271"/>
      <c r="AI896" s="271"/>
      <c r="AJ896" s="271"/>
      <c r="AK896" s="271"/>
      <c r="AL896" s="271"/>
      <c r="AM896" s="271"/>
      <c r="AN896" s="271"/>
      <c r="AO896" s="271"/>
      <c r="AP896" s="271"/>
    </row>
    <row r="897" ht="12.75" customHeight="1">
      <c r="A897" s="270"/>
      <c r="B897" s="270"/>
      <c r="C897" s="270"/>
      <c r="D897" s="270"/>
      <c r="E897" s="270"/>
      <c r="F897" s="271"/>
      <c r="G897" s="271"/>
      <c r="H897" s="271"/>
      <c r="I897" s="271"/>
      <c r="J897" s="271"/>
      <c r="K897" s="27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c r="AI897" s="271"/>
      <c r="AJ897" s="271"/>
      <c r="AK897" s="271"/>
      <c r="AL897" s="271"/>
      <c r="AM897" s="271"/>
      <c r="AN897" s="271"/>
      <c r="AO897" s="271"/>
      <c r="AP897" s="271"/>
    </row>
    <row r="898" ht="12.75" customHeight="1">
      <c r="A898" s="270"/>
      <c r="B898" s="270"/>
      <c r="C898" s="270"/>
      <c r="D898" s="270"/>
      <c r="E898" s="270"/>
      <c r="F898" s="271"/>
      <c r="G898" s="271"/>
      <c r="H898" s="271"/>
      <c r="I898" s="271"/>
      <c r="J898" s="271"/>
      <c r="K898" s="271"/>
      <c r="L898" s="271"/>
      <c r="M898" s="271"/>
      <c r="N898" s="271"/>
      <c r="O898" s="271"/>
      <c r="P898" s="271"/>
      <c r="Q898" s="271"/>
      <c r="R898" s="271"/>
      <c r="S898" s="271"/>
      <c r="T898" s="271"/>
      <c r="U898" s="271"/>
      <c r="V898" s="271"/>
      <c r="W898" s="271"/>
      <c r="X898" s="271"/>
      <c r="Y898" s="271"/>
      <c r="Z898" s="271"/>
      <c r="AA898" s="271"/>
      <c r="AB898" s="271"/>
      <c r="AC898" s="271"/>
      <c r="AD898" s="271"/>
      <c r="AE898" s="271"/>
      <c r="AF898" s="271"/>
      <c r="AG898" s="271"/>
      <c r="AH898" s="271"/>
      <c r="AI898" s="271"/>
      <c r="AJ898" s="271"/>
      <c r="AK898" s="271"/>
      <c r="AL898" s="271"/>
      <c r="AM898" s="271"/>
      <c r="AN898" s="271"/>
      <c r="AO898" s="271"/>
      <c r="AP898" s="271"/>
    </row>
    <row r="899" ht="12.75" customHeight="1">
      <c r="A899" s="270"/>
      <c r="B899" s="270"/>
      <c r="C899" s="270"/>
      <c r="D899" s="270"/>
      <c r="E899" s="270"/>
      <c r="F899" s="271"/>
      <c r="G899" s="271"/>
      <c r="H899" s="271"/>
      <c r="I899" s="271"/>
      <c r="J899" s="271"/>
      <c r="K899" s="27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c r="AI899" s="271"/>
      <c r="AJ899" s="271"/>
      <c r="AK899" s="271"/>
      <c r="AL899" s="271"/>
      <c r="AM899" s="271"/>
      <c r="AN899" s="271"/>
      <c r="AO899" s="271"/>
      <c r="AP899" s="271"/>
    </row>
    <row r="900" ht="12.75" customHeight="1">
      <c r="A900" s="270"/>
      <c r="B900" s="270"/>
      <c r="C900" s="270"/>
      <c r="D900" s="270"/>
      <c r="E900" s="270"/>
      <c r="F900" s="271"/>
      <c r="G900" s="271"/>
      <c r="H900" s="271"/>
      <c r="I900" s="271"/>
      <c r="J900" s="271"/>
      <c r="K900" s="27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c r="AI900" s="271"/>
      <c r="AJ900" s="271"/>
      <c r="AK900" s="271"/>
      <c r="AL900" s="271"/>
      <c r="AM900" s="271"/>
      <c r="AN900" s="271"/>
      <c r="AO900" s="271"/>
      <c r="AP900" s="271"/>
    </row>
    <row r="901" ht="12.75" customHeight="1">
      <c r="A901" s="270"/>
      <c r="B901" s="270"/>
      <c r="C901" s="270"/>
      <c r="D901" s="270"/>
      <c r="E901" s="270"/>
      <c r="F901" s="271"/>
      <c r="G901" s="271"/>
      <c r="H901" s="271"/>
      <c r="I901" s="271"/>
      <c r="J901" s="271"/>
      <c r="K901" s="271"/>
      <c r="L901" s="271"/>
      <c r="M901" s="271"/>
      <c r="N901" s="271"/>
      <c r="O901" s="271"/>
      <c r="P901" s="271"/>
      <c r="Q901" s="271"/>
      <c r="R901" s="271"/>
      <c r="S901" s="271"/>
      <c r="T901" s="271"/>
      <c r="U901" s="271"/>
      <c r="V901" s="271"/>
      <c r="W901" s="271"/>
      <c r="X901" s="271"/>
      <c r="Y901" s="271"/>
      <c r="Z901" s="271"/>
      <c r="AA901" s="271"/>
      <c r="AB901" s="271"/>
      <c r="AC901" s="271"/>
      <c r="AD901" s="271"/>
      <c r="AE901" s="271"/>
      <c r="AF901" s="271"/>
      <c r="AG901" s="271"/>
      <c r="AH901" s="271"/>
      <c r="AI901" s="271"/>
      <c r="AJ901" s="271"/>
      <c r="AK901" s="271"/>
      <c r="AL901" s="271"/>
      <c r="AM901" s="271"/>
      <c r="AN901" s="271"/>
      <c r="AO901" s="271"/>
      <c r="AP901" s="271"/>
    </row>
    <row r="902" ht="12.75" customHeight="1">
      <c r="A902" s="270"/>
      <c r="B902" s="270"/>
      <c r="C902" s="270"/>
      <c r="D902" s="270"/>
      <c r="E902" s="270"/>
      <c r="F902" s="271"/>
      <c r="G902" s="271"/>
      <c r="H902" s="271"/>
      <c r="I902" s="271"/>
      <c r="J902" s="271"/>
      <c r="K902" s="271"/>
      <c r="L902" s="271"/>
      <c r="M902" s="271"/>
      <c r="N902" s="271"/>
      <c r="O902" s="271"/>
      <c r="P902" s="271"/>
      <c r="Q902" s="271"/>
      <c r="R902" s="271"/>
      <c r="S902" s="271"/>
      <c r="T902" s="271"/>
      <c r="U902" s="271"/>
      <c r="V902" s="271"/>
      <c r="W902" s="271"/>
      <c r="X902" s="271"/>
      <c r="Y902" s="271"/>
      <c r="Z902" s="271"/>
      <c r="AA902" s="271"/>
      <c r="AB902" s="271"/>
      <c r="AC902" s="271"/>
      <c r="AD902" s="271"/>
      <c r="AE902" s="271"/>
      <c r="AF902" s="271"/>
      <c r="AG902" s="271"/>
      <c r="AH902" s="271"/>
      <c r="AI902" s="271"/>
      <c r="AJ902" s="271"/>
      <c r="AK902" s="271"/>
      <c r="AL902" s="271"/>
      <c r="AM902" s="271"/>
      <c r="AN902" s="271"/>
      <c r="AO902" s="271"/>
      <c r="AP902" s="271"/>
    </row>
    <row r="903" ht="12.75" customHeight="1">
      <c r="A903" s="270"/>
      <c r="B903" s="270"/>
      <c r="C903" s="270"/>
      <c r="D903" s="270"/>
      <c r="E903" s="270"/>
      <c r="F903" s="271"/>
      <c r="G903" s="271"/>
      <c r="H903" s="271"/>
      <c r="I903" s="271"/>
      <c r="J903" s="271"/>
      <c r="K903" s="27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c r="AI903" s="271"/>
      <c r="AJ903" s="271"/>
      <c r="AK903" s="271"/>
      <c r="AL903" s="271"/>
      <c r="AM903" s="271"/>
      <c r="AN903" s="271"/>
      <c r="AO903" s="271"/>
      <c r="AP903" s="271"/>
    </row>
    <row r="904" ht="12.75" customHeight="1">
      <c r="A904" s="270"/>
      <c r="B904" s="270"/>
      <c r="C904" s="270"/>
      <c r="D904" s="270"/>
      <c r="E904" s="270"/>
      <c r="F904" s="271"/>
      <c r="G904" s="271"/>
      <c r="H904" s="271"/>
      <c r="I904" s="271"/>
      <c r="J904" s="271"/>
      <c r="K904" s="27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c r="AI904" s="271"/>
      <c r="AJ904" s="271"/>
      <c r="AK904" s="271"/>
      <c r="AL904" s="271"/>
      <c r="AM904" s="271"/>
      <c r="AN904" s="271"/>
      <c r="AO904" s="271"/>
      <c r="AP904" s="271"/>
    </row>
    <row r="905" ht="12.75" customHeight="1">
      <c r="A905" s="270"/>
      <c r="B905" s="270"/>
      <c r="C905" s="270"/>
      <c r="D905" s="270"/>
      <c r="E905" s="270"/>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1"/>
      <c r="AK905" s="271"/>
      <c r="AL905" s="271"/>
      <c r="AM905" s="271"/>
      <c r="AN905" s="271"/>
      <c r="AO905" s="271"/>
      <c r="AP905" s="271"/>
    </row>
    <row r="906" ht="12.75" customHeight="1">
      <c r="A906" s="270"/>
      <c r="B906" s="270"/>
      <c r="C906" s="270"/>
      <c r="D906" s="270"/>
      <c r="E906" s="270"/>
      <c r="F906" s="271"/>
      <c r="G906" s="271"/>
      <c r="H906" s="271"/>
      <c r="I906" s="271"/>
      <c r="J906" s="271"/>
      <c r="K906" s="27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c r="AI906" s="271"/>
      <c r="AJ906" s="271"/>
      <c r="AK906" s="271"/>
      <c r="AL906" s="271"/>
      <c r="AM906" s="271"/>
      <c r="AN906" s="271"/>
      <c r="AO906" s="271"/>
      <c r="AP906" s="271"/>
    </row>
    <row r="907" ht="12.75" customHeight="1">
      <c r="A907" s="270"/>
      <c r="B907" s="270"/>
      <c r="C907" s="270"/>
      <c r="D907" s="270"/>
      <c r="E907" s="270"/>
      <c r="F907" s="271"/>
      <c r="G907" s="271"/>
      <c r="H907" s="271"/>
      <c r="I907" s="271"/>
      <c r="J907" s="271"/>
      <c r="K907" s="27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c r="AI907" s="271"/>
      <c r="AJ907" s="271"/>
      <c r="AK907" s="271"/>
      <c r="AL907" s="271"/>
      <c r="AM907" s="271"/>
      <c r="AN907" s="271"/>
      <c r="AO907" s="271"/>
      <c r="AP907" s="271"/>
    </row>
    <row r="908" ht="12.75" customHeight="1">
      <c r="A908" s="270"/>
      <c r="B908" s="270"/>
      <c r="C908" s="270"/>
      <c r="D908" s="270"/>
      <c r="E908" s="270"/>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1"/>
      <c r="AK908" s="271"/>
      <c r="AL908" s="271"/>
      <c r="AM908" s="271"/>
      <c r="AN908" s="271"/>
      <c r="AO908" s="271"/>
      <c r="AP908" s="271"/>
    </row>
    <row r="909" ht="12.75" customHeight="1">
      <c r="A909" s="270"/>
      <c r="B909" s="270"/>
      <c r="C909" s="270"/>
      <c r="D909" s="270"/>
      <c r="E909" s="270"/>
      <c r="F909" s="271"/>
      <c r="G909" s="271"/>
      <c r="H909" s="271"/>
      <c r="I909" s="271"/>
      <c r="J909" s="271"/>
      <c r="K909" s="27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c r="AI909" s="271"/>
      <c r="AJ909" s="271"/>
      <c r="AK909" s="271"/>
      <c r="AL909" s="271"/>
      <c r="AM909" s="271"/>
      <c r="AN909" s="271"/>
      <c r="AO909" s="271"/>
      <c r="AP909" s="271"/>
    </row>
    <row r="910" ht="12.75" customHeight="1">
      <c r="A910" s="270"/>
      <c r="B910" s="270"/>
      <c r="C910" s="270"/>
      <c r="D910" s="270"/>
      <c r="E910" s="270"/>
      <c r="F910" s="271"/>
      <c r="G910" s="271"/>
      <c r="H910" s="271"/>
      <c r="I910" s="271"/>
      <c r="J910" s="271"/>
      <c r="K910" s="271"/>
      <c r="L910" s="271"/>
      <c r="M910" s="271"/>
      <c r="N910" s="271"/>
      <c r="O910" s="271"/>
      <c r="P910" s="271"/>
      <c r="Q910" s="271"/>
      <c r="R910" s="271"/>
      <c r="S910" s="271"/>
      <c r="T910" s="271"/>
      <c r="U910" s="271"/>
      <c r="V910" s="271"/>
      <c r="W910" s="271"/>
      <c r="X910" s="271"/>
      <c r="Y910" s="271"/>
      <c r="Z910" s="271"/>
      <c r="AA910" s="271"/>
      <c r="AB910" s="271"/>
      <c r="AC910" s="271"/>
      <c r="AD910" s="271"/>
      <c r="AE910" s="271"/>
      <c r="AF910" s="271"/>
      <c r="AG910" s="271"/>
      <c r="AH910" s="271"/>
      <c r="AI910" s="271"/>
      <c r="AJ910" s="271"/>
      <c r="AK910" s="271"/>
      <c r="AL910" s="271"/>
      <c r="AM910" s="271"/>
      <c r="AN910" s="271"/>
      <c r="AO910" s="271"/>
      <c r="AP910" s="271"/>
    </row>
    <row r="911" ht="12.75" customHeight="1">
      <c r="A911" s="270"/>
      <c r="B911" s="270"/>
      <c r="C911" s="270"/>
      <c r="D911" s="270"/>
      <c r="E911" s="270"/>
      <c r="F911" s="271"/>
      <c r="G911" s="271"/>
      <c r="H911" s="271"/>
      <c r="I911" s="271"/>
      <c r="J911" s="271"/>
      <c r="K911" s="27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c r="AI911" s="271"/>
      <c r="AJ911" s="271"/>
      <c r="AK911" s="271"/>
      <c r="AL911" s="271"/>
      <c r="AM911" s="271"/>
      <c r="AN911" s="271"/>
      <c r="AO911" s="271"/>
      <c r="AP911" s="271"/>
    </row>
    <row r="912" ht="12.75" customHeight="1">
      <c r="A912" s="270"/>
      <c r="B912" s="270"/>
      <c r="C912" s="270"/>
      <c r="D912" s="270"/>
      <c r="E912" s="270"/>
      <c r="F912" s="271"/>
      <c r="G912" s="271"/>
      <c r="H912" s="271"/>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271"/>
      <c r="AG912" s="271"/>
      <c r="AH912" s="271"/>
      <c r="AI912" s="271"/>
      <c r="AJ912" s="271"/>
      <c r="AK912" s="271"/>
      <c r="AL912" s="271"/>
      <c r="AM912" s="271"/>
      <c r="AN912" s="271"/>
      <c r="AO912" s="271"/>
      <c r="AP912" s="271"/>
    </row>
    <row r="913" ht="12.75" customHeight="1">
      <c r="A913" s="270"/>
      <c r="B913" s="270"/>
      <c r="C913" s="270"/>
      <c r="D913" s="270"/>
      <c r="E913" s="270"/>
      <c r="F913" s="271"/>
      <c r="G913" s="271"/>
      <c r="H913" s="271"/>
      <c r="I913" s="271"/>
      <c r="J913" s="271"/>
      <c r="K913" s="27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c r="AI913" s="271"/>
      <c r="AJ913" s="271"/>
      <c r="AK913" s="271"/>
      <c r="AL913" s="271"/>
      <c r="AM913" s="271"/>
      <c r="AN913" s="271"/>
      <c r="AO913" s="271"/>
      <c r="AP913" s="271"/>
    </row>
    <row r="914" ht="12.75" customHeight="1">
      <c r="A914" s="270"/>
      <c r="B914" s="270"/>
      <c r="C914" s="270"/>
      <c r="D914" s="270"/>
      <c r="E914" s="270"/>
      <c r="F914" s="271"/>
      <c r="G914" s="271"/>
      <c r="H914" s="271"/>
      <c r="I914" s="271"/>
      <c r="J914" s="271"/>
      <c r="K914" s="271"/>
      <c r="L914" s="271"/>
      <c r="M914" s="271"/>
      <c r="N914" s="271"/>
      <c r="O914" s="271"/>
      <c r="P914" s="271"/>
      <c r="Q914" s="271"/>
      <c r="R914" s="271"/>
      <c r="S914" s="271"/>
      <c r="T914" s="271"/>
      <c r="U914" s="271"/>
      <c r="V914" s="271"/>
      <c r="W914" s="271"/>
      <c r="X914" s="271"/>
      <c r="Y914" s="271"/>
      <c r="Z914" s="271"/>
      <c r="AA914" s="271"/>
      <c r="AB914" s="271"/>
      <c r="AC914" s="271"/>
      <c r="AD914" s="271"/>
      <c r="AE914" s="271"/>
      <c r="AF914" s="271"/>
      <c r="AG914" s="271"/>
      <c r="AH914" s="271"/>
      <c r="AI914" s="271"/>
      <c r="AJ914" s="271"/>
      <c r="AK914" s="271"/>
      <c r="AL914" s="271"/>
      <c r="AM914" s="271"/>
      <c r="AN914" s="271"/>
      <c r="AO914" s="271"/>
      <c r="AP914" s="271"/>
    </row>
    <row r="915" ht="12.75" customHeight="1">
      <c r="A915" s="270"/>
      <c r="B915" s="270"/>
      <c r="C915" s="270"/>
      <c r="D915" s="270"/>
      <c r="E915" s="270"/>
      <c r="F915" s="271"/>
      <c r="G915" s="271"/>
      <c r="H915" s="271"/>
      <c r="I915" s="271"/>
      <c r="J915" s="271"/>
      <c r="K915" s="271"/>
      <c r="L915" s="271"/>
      <c r="M915" s="271"/>
      <c r="N915" s="271"/>
      <c r="O915" s="271"/>
      <c r="P915" s="271"/>
      <c r="Q915" s="271"/>
      <c r="R915" s="271"/>
      <c r="S915" s="271"/>
      <c r="T915" s="271"/>
      <c r="U915" s="271"/>
      <c r="V915" s="271"/>
      <c r="W915" s="271"/>
      <c r="X915" s="271"/>
      <c r="Y915" s="271"/>
      <c r="Z915" s="271"/>
      <c r="AA915" s="271"/>
      <c r="AB915" s="271"/>
      <c r="AC915" s="271"/>
      <c r="AD915" s="271"/>
      <c r="AE915" s="271"/>
      <c r="AF915" s="271"/>
      <c r="AG915" s="271"/>
      <c r="AH915" s="271"/>
      <c r="AI915" s="271"/>
      <c r="AJ915" s="271"/>
      <c r="AK915" s="271"/>
      <c r="AL915" s="271"/>
      <c r="AM915" s="271"/>
      <c r="AN915" s="271"/>
      <c r="AO915" s="271"/>
      <c r="AP915" s="271"/>
    </row>
    <row r="916" ht="12.75" customHeight="1">
      <c r="A916" s="270"/>
      <c r="B916" s="270"/>
      <c r="C916" s="270"/>
      <c r="D916" s="270"/>
      <c r="E916" s="270"/>
      <c r="F916" s="271"/>
      <c r="G916" s="271"/>
      <c r="H916" s="271"/>
      <c r="I916" s="271"/>
      <c r="J916" s="271"/>
      <c r="K916" s="271"/>
      <c r="L916" s="271"/>
      <c r="M916" s="271"/>
      <c r="N916" s="271"/>
      <c r="O916" s="271"/>
      <c r="P916" s="271"/>
      <c r="Q916" s="271"/>
      <c r="R916" s="271"/>
      <c r="S916" s="271"/>
      <c r="T916" s="271"/>
      <c r="U916" s="271"/>
      <c r="V916" s="271"/>
      <c r="W916" s="271"/>
      <c r="X916" s="271"/>
      <c r="Y916" s="271"/>
      <c r="Z916" s="271"/>
      <c r="AA916" s="271"/>
      <c r="AB916" s="271"/>
      <c r="AC916" s="271"/>
      <c r="AD916" s="271"/>
      <c r="AE916" s="271"/>
      <c r="AF916" s="271"/>
      <c r="AG916" s="271"/>
      <c r="AH916" s="271"/>
      <c r="AI916" s="271"/>
      <c r="AJ916" s="271"/>
      <c r="AK916" s="271"/>
      <c r="AL916" s="271"/>
      <c r="AM916" s="271"/>
      <c r="AN916" s="271"/>
      <c r="AO916" s="271"/>
      <c r="AP916" s="271"/>
    </row>
    <row r="917" ht="12.75" customHeight="1">
      <c r="A917" s="270"/>
      <c r="B917" s="270"/>
      <c r="C917" s="270"/>
      <c r="D917" s="270"/>
      <c r="E917" s="270"/>
      <c r="F917" s="271"/>
      <c r="G917" s="271"/>
      <c r="H917" s="271"/>
      <c r="I917" s="271"/>
      <c r="J917" s="271"/>
      <c r="K917" s="27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c r="AI917" s="271"/>
      <c r="AJ917" s="271"/>
      <c r="AK917" s="271"/>
      <c r="AL917" s="271"/>
      <c r="AM917" s="271"/>
      <c r="AN917" s="271"/>
      <c r="AO917" s="271"/>
      <c r="AP917" s="271"/>
    </row>
    <row r="918" ht="12.75" customHeight="1">
      <c r="A918" s="270"/>
      <c r="B918" s="270"/>
      <c r="C918" s="270"/>
      <c r="D918" s="270"/>
      <c r="E918" s="270"/>
      <c r="F918" s="271"/>
      <c r="G918" s="271"/>
      <c r="H918" s="271"/>
      <c r="I918" s="271"/>
      <c r="J918" s="271"/>
      <c r="K918" s="271"/>
      <c r="L918" s="271"/>
      <c r="M918" s="271"/>
      <c r="N918" s="271"/>
      <c r="O918" s="271"/>
      <c r="P918" s="271"/>
      <c r="Q918" s="271"/>
      <c r="R918" s="271"/>
      <c r="S918" s="271"/>
      <c r="T918" s="271"/>
      <c r="U918" s="271"/>
      <c r="V918" s="271"/>
      <c r="W918" s="271"/>
      <c r="X918" s="271"/>
      <c r="Y918" s="271"/>
      <c r="Z918" s="271"/>
      <c r="AA918" s="271"/>
      <c r="AB918" s="271"/>
      <c r="AC918" s="271"/>
      <c r="AD918" s="271"/>
      <c r="AE918" s="271"/>
      <c r="AF918" s="271"/>
      <c r="AG918" s="271"/>
      <c r="AH918" s="271"/>
      <c r="AI918" s="271"/>
      <c r="AJ918" s="271"/>
      <c r="AK918" s="271"/>
      <c r="AL918" s="271"/>
      <c r="AM918" s="271"/>
      <c r="AN918" s="271"/>
      <c r="AO918" s="271"/>
      <c r="AP918" s="271"/>
    </row>
    <row r="919" ht="12.75" customHeight="1">
      <c r="A919" s="270"/>
      <c r="B919" s="270"/>
      <c r="C919" s="270"/>
      <c r="D919" s="270"/>
      <c r="E919" s="270"/>
      <c r="F919" s="271"/>
      <c r="G919" s="271"/>
      <c r="H919" s="271"/>
      <c r="I919" s="271"/>
      <c r="J919" s="271"/>
      <c r="K919" s="271"/>
      <c r="L919" s="271"/>
      <c r="M919" s="271"/>
      <c r="N919" s="271"/>
      <c r="O919" s="271"/>
      <c r="P919" s="271"/>
      <c r="Q919" s="271"/>
      <c r="R919" s="271"/>
      <c r="S919" s="271"/>
      <c r="T919" s="271"/>
      <c r="U919" s="271"/>
      <c r="V919" s="271"/>
      <c r="W919" s="271"/>
      <c r="X919" s="271"/>
      <c r="Y919" s="271"/>
      <c r="Z919" s="271"/>
      <c r="AA919" s="271"/>
      <c r="AB919" s="271"/>
      <c r="AC919" s="271"/>
      <c r="AD919" s="271"/>
      <c r="AE919" s="271"/>
      <c r="AF919" s="271"/>
      <c r="AG919" s="271"/>
      <c r="AH919" s="271"/>
      <c r="AI919" s="271"/>
      <c r="AJ919" s="271"/>
      <c r="AK919" s="271"/>
      <c r="AL919" s="271"/>
      <c r="AM919" s="271"/>
      <c r="AN919" s="271"/>
      <c r="AO919" s="271"/>
      <c r="AP919" s="271"/>
    </row>
    <row r="920" ht="12.75" customHeight="1">
      <c r="A920" s="270"/>
      <c r="B920" s="270"/>
      <c r="C920" s="270"/>
      <c r="D920" s="270"/>
      <c r="E920" s="270"/>
      <c r="F920" s="271"/>
      <c r="G920" s="271"/>
      <c r="H920" s="271"/>
      <c r="I920" s="271"/>
      <c r="J920" s="271"/>
      <c r="K920" s="271"/>
      <c r="L920" s="271"/>
      <c r="M920" s="271"/>
      <c r="N920" s="271"/>
      <c r="O920" s="271"/>
      <c r="P920" s="271"/>
      <c r="Q920" s="271"/>
      <c r="R920" s="271"/>
      <c r="S920" s="271"/>
      <c r="T920" s="271"/>
      <c r="U920" s="271"/>
      <c r="V920" s="271"/>
      <c r="W920" s="271"/>
      <c r="X920" s="271"/>
      <c r="Y920" s="271"/>
      <c r="Z920" s="271"/>
      <c r="AA920" s="271"/>
      <c r="AB920" s="271"/>
      <c r="AC920" s="271"/>
      <c r="AD920" s="271"/>
      <c r="AE920" s="271"/>
      <c r="AF920" s="271"/>
      <c r="AG920" s="271"/>
      <c r="AH920" s="271"/>
      <c r="AI920" s="271"/>
      <c r="AJ920" s="271"/>
      <c r="AK920" s="271"/>
      <c r="AL920" s="271"/>
      <c r="AM920" s="271"/>
      <c r="AN920" s="271"/>
      <c r="AO920" s="271"/>
      <c r="AP920" s="271"/>
    </row>
    <row r="921" ht="12.75" customHeight="1">
      <c r="A921" s="270"/>
      <c r="B921" s="270"/>
      <c r="C921" s="270"/>
      <c r="D921" s="270"/>
      <c r="E921" s="270"/>
      <c r="F921" s="271"/>
      <c r="G921" s="271"/>
      <c r="H921" s="271"/>
      <c r="I921" s="271"/>
      <c r="J921" s="271"/>
      <c r="K921" s="27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c r="AI921" s="271"/>
      <c r="AJ921" s="271"/>
      <c r="AK921" s="271"/>
      <c r="AL921" s="271"/>
      <c r="AM921" s="271"/>
      <c r="AN921" s="271"/>
      <c r="AO921" s="271"/>
      <c r="AP921" s="271"/>
    </row>
    <row r="922" ht="12.75" customHeight="1">
      <c r="A922" s="270"/>
      <c r="B922" s="270"/>
      <c r="C922" s="270"/>
      <c r="D922" s="270"/>
      <c r="E922" s="270"/>
      <c r="F922" s="271"/>
      <c r="G922" s="271"/>
      <c r="H922" s="271"/>
      <c r="I922" s="271"/>
      <c r="J922" s="271"/>
      <c r="K922" s="271"/>
      <c r="L922" s="271"/>
      <c r="M922" s="271"/>
      <c r="N922" s="271"/>
      <c r="O922" s="271"/>
      <c r="P922" s="271"/>
      <c r="Q922" s="271"/>
      <c r="R922" s="271"/>
      <c r="S922" s="271"/>
      <c r="T922" s="271"/>
      <c r="U922" s="271"/>
      <c r="V922" s="271"/>
      <c r="W922" s="271"/>
      <c r="X922" s="271"/>
      <c r="Y922" s="271"/>
      <c r="Z922" s="271"/>
      <c r="AA922" s="271"/>
      <c r="AB922" s="271"/>
      <c r="AC922" s="271"/>
      <c r="AD922" s="271"/>
      <c r="AE922" s="271"/>
      <c r="AF922" s="271"/>
      <c r="AG922" s="271"/>
      <c r="AH922" s="271"/>
      <c r="AI922" s="271"/>
      <c r="AJ922" s="271"/>
      <c r="AK922" s="271"/>
      <c r="AL922" s="271"/>
      <c r="AM922" s="271"/>
      <c r="AN922" s="271"/>
      <c r="AO922" s="271"/>
      <c r="AP922" s="271"/>
    </row>
    <row r="923" ht="12.75" customHeight="1">
      <c r="A923" s="270"/>
      <c r="B923" s="270"/>
      <c r="C923" s="270"/>
      <c r="D923" s="270"/>
      <c r="E923" s="270"/>
      <c r="F923" s="271"/>
      <c r="G923" s="271"/>
      <c r="H923" s="271"/>
      <c r="I923" s="271"/>
      <c r="J923" s="271"/>
      <c r="K923" s="271"/>
      <c r="L923" s="271"/>
      <c r="M923" s="271"/>
      <c r="N923" s="271"/>
      <c r="O923" s="271"/>
      <c r="P923" s="271"/>
      <c r="Q923" s="271"/>
      <c r="R923" s="271"/>
      <c r="S923" s="271"/>
      <c r="T923" s="271"/>
      <c r="U923" s="271"/>
      <c r="V923" s="271"/>
      <c r="W923" s="271"/>
      <c r="X923" s="271"/>
      <c r="Y923" s="271"/>
      <c r="Z923" s="271"/>
      <c r="AA923" s="271"/>
      <c r="AB923" s="271"/>
      <c r="AC923" s="271"/>
      <c r="AD923" s="271"/>
      <c r="AE923" s="271"/>
      <c r="AF923" s="271"/>
      <c r="AG923" s="271"/>
      <c r="AH923" s="271"/>
      <c r="AI923" s="271"/>
      <c r="AJ923" s="271"/>
      <c r="AK923" s="271"/>
      <c r="AL923" s="271"/>
      <c r="AM923" s="271"/>
      <c r="AN923" s="271"/>
      <c r="AO923" s="271"/>
      <c r="AP923" s="271"/>
    </row>
    <row r="924" ht="12.75" customHeight="1">
      <c r="A924" s="270"/>
      <c r="B924" s="270"/>
      <c r="C924" s="270"/>
      <c r="D924" s="270"/>
      <c r="E924" s="270"/>
      <c r="F924" s="271"/>
      <c r="G924" s="271"/>
      <c r="H924" s="271"/>
      <c r="I924" s="271"/>
      <c r="J924" s="271"/>
      <c r="K924" s="271"/>
      <c r="L924" s="271"/>
      <c r="M924" s="271"/>
      <c r="N924" s="271"/>
      <c r="O924" s="271"/>
      <c r="P924" s="271"/>
      <c r="Q924" s="271"/>
      <c r="R924" s="271"/>
      <c r="S924" s="271"/>
      <c r="T924" s="271"/>
      <c r="U924" s="271"/>
      <c r="V924" s="271"/>
      <c r="W924" s="271"/>
      <c r="X924" s="271"/>
      <c r="Y924" s="271"/>
      <c r="Z924" s="271"/>
      <c r="AA924" s="271"/>
      <c r="AB924" s="271"/>
      <c r="AC924" s="271"/>
      <c r="AD924" s="271"/>
      <c r="AE924" s="271"/>
      <c r="AF924" s="271"/>
      <c r="AG924" s="271"/>
      <c r="AH924" s="271"/>
      <c r="AI924" s="271"/>
      <c r="AJ924" s="271"/>
      <c r="AK924" s="271"/>
      <c r="AL924" s="271"/>
      <c r="AM924" s="271"/>
      <c r="AN924" s="271"/>
      <c r="AO924" s="271"/>
      <c r="AP924" s="271"/>
    </row>
    <row r="925" ht="12.75" customHeight="1">
      <c r="A925" s="270"/>
      <c r="B925" s="270"/>
      <c r="C925" s="270"/>
      <c r="D925" s="270"/>
      <c r="E925" s="270"/>
      <c r="F925" s="271"/>
      <c r="G925" s="271"/>
      <c r="H925" s="271"/>
      <c r="I925" s="271"/>
      <c r="J925" s="271"/>
      <c r="K925" s="271"/>
      <c r="L925" s="271"/>
      <c r="M925" s="271"/>
      <c r="N925" s="271"/>
      <c r="O925" s="271"/>
      <c r="P925" s="271"/>
      <c r="Q925" s="271"/>
      <c r="R925" s="271"/>
      <c r="S925" s="271"/>
      <c r="T925" s="271"/>
      <c r="U925" s="271"/>
      <c r="V925" s="271"/>
      <c r="W925" s="271"/>
      <c r="X925" s="271"/>
      <c r="Y925" s="271"/>
      <c r="Z925" s="271"/>
      <c r="AA925" s="271"/>
      <c r="AB925" s="271"/>
      <c r="AC925" s="271"/>
      <c r="AD925" s="271"/>
      <c r="AE925" s="271"/>
      <c r="AF925" s="271"/>
      <c r="AG925" s="271"/>
      <c r="AH925" s="271"/>
      <c r="AI925" s="271"/>
      <c r="AJ925" s="271"/>
      <c r="AK925" s="271"/>
      <c r="AL925" s="271"/>
      <c r="AM925" s="271"/>
      <c r="AN925" s="271"/>
      <c r="AO925" s="271"/>
      <c r="AP925" s="271"/>
    </row>
    <row r="926" ht="12.75" customHeight="1">
      <c r="A926" s="270"/>
      <c r="B926" s="270"/>
      <c r="C926" s="270"/>
      <c r="D926" s="270"/>
      <c r="E926" s="270"/>
      <c r="F926" s="271"/>
      <c r="G926" s="271"/>
      <c r="H926" s="271"/>
      <c r="I926" s="271"/>
      <c r="J926" s="271"/>
      <c r="K926" s="271"/>
      <c r="L926" s="271"/>
      <c r="M926" s="271"/>
      <c r="N926" s="271"/>
      <c r="O926" s="271"/>
      <c r="P926" s="271"/>
      <c r="Q926" s="271"/>
      <c r="R926" s="271"/>
      <c r="S926" s="271"/>
      <c r="T926" s="271"/>
      <c r="U926" s="271"/>
      <c r="V926" s="271"/>
      <c r="W926" s="271"/>
      <c r="X926" s="271"/>
      <c r="Y926" s="271"/>
      <c r="Z926" s="271"/>
      <c r="AA926" s="271"/>
      <c r="AB926" s="271"/>
      <c r="AC926" s="271"/>
      <c r="AD926" s="271"/>
      <c r="AE926" s="271"/>
      <c r="AF926" s="271"/>
      <c r="AG926" s="271"/>
      <c r="AH926" s="271"/>
      <c r="AI926" s="271"/>
      <c r="AJ926" s="271"/>
      <c r="AK926" s="271"/>
      <c r="AL926" s="271"/>
      <c r="AM926" s="271"/>
      <c r="AN926" s="271"/>
      <c r="AO926" s="271"/>
      <c r="AP926" s="271"/>
    </row>
    <row r="927" ht="12.75" customHeight="1">
      <c r="A927" s="270"/>
      <c r="B927" s="270"/>
      <c r="C927" s="270"/>
      <c r="D927" s="270"/>
      <c r="E927" s="270"/>
      <c r="F927" s="271"/>
      <c r="G927" s="271"/>
      <c r="H927" s="271"/>
      <c r="I927" s="271"/>
      <c r="J927" s="271"/>
      <c r="K927" s="271"/>
      <c r="L927" s="271"/>
      <c r="M927" s="271"/>
      <c r="N927" s="271"/>
      <c r="O927" s="271"/>
      <c r="P927" s="271"/>
      <c r="Q927" s="271"/>
      <c r="R927" s="271"/>
      <c r="S927" s="271"/>
      <c r="T927" s="271"/>
      <c r="U927" s="271"/>
      <c r="V927" s="271"/>
      <c r="W927" s="271"/>
      <c r="X927" s="271"/>
      <c r="Y927" s="271"/>
      <c r="Z927" s="271"/>
      <c r="AA927" s="271"/>
      <c r="AB927" s="271"/>
      <c r="AC927" s="271"/>
      <c r="AD927" s="271"/>
      <c r="AE927" s="271"/>
      <c r="AF927" s="271"/>
      <c r="AG927" s="271"/>
      <c r="AH927" s="271"/>
      <c r="AI927" s="271"/>
      <c r="AJ927" s="271"/>
      <c r="AK927" s="271"/>
      <c r="AL927" s="271"/>
      <c r="AM927" s="271"/>
      <c r="AN927" s="271"/>
      <c r="AO927" s="271"/>
      <c r="AP927" s="271"/>
    </row>
    <row r="928" ht="12.75" customHeight="1">
      <c r="A928" s="270"/>
      <c r="B928" s="270"/>
      <c r="C928" s="270"/>
      <c r="D928" s="270"/>
      <c r="E928" s="270"/>
      <c r="F928" s="271"/>
      <c r="G928" s="271"/>
      <c r="H928" s="271"/>
      <c r="I928" s="271"/>
      <c r="J928" s="271"/>
      <c r="K928" s="271"/>
      <c r="L928" s="271"/>
      <c r="M928" s="271"/>
      <c r="N928" s="271"/>
      <c r="O928" s="271"/>
      <c r="P928" s="271"/>
      <c r="Q928" s="271"/>
      <c r="R928" s="271"/>
      <c r="S928" s="271"/>
      <c r="T928" s="271"/>
      <c r="U928" s="271"/>
      <c r="V928" s="271"/>
      <c r="W928" s="271"/>
      <c r="X928" s="271"/>
      <c r="Y928" s="271"/>
      <c r="Z928" s="271"/>
      <c r="AA928" s="271"/>
      <c r="AB928" s="271"/>
      <c r="AC928" s="271"/>
      <c r="AD928" s="271"/>
      <c r="AE928" s="271"/>
      <c r="AF928" s="271"/>
      <c r="AG928" s="271"/>
      <c r="AH928" s="271"/>
      <c r="AI928" s="271"/>
      <c r="AJ928" s="271"/>
      <c r="AK928" s="271"/>
      <c r="AL928" s="271"/>
      <c r="AM928" s="271"/>
      <c r="AN928" s="271"/>
      <c r="AO928" s="271"/>
      <c r="AP928" s="271"/>
    </row>
    <row r="929" ht="12.75" customHeight="1">
      <c r="A929" s="270"/>
      <c r="B929" s="270"/>
      <c r="C929" s="270"/>
      <c r="D929" s="270"/>
      <c r="E929" s="270"/>
      <c r="F929" s="271"/>
      <c r="G929" s="271"/>
      <c r="H929" s="271"/>
      <c r="I929" s="271"/>
      <c r="J929" s="271"/>
      <c r="K929" s="271"/>
      <c r="L929" s="271"/>
      <c r="M929" s="271"/>
      <c r="N929" s="271"/>
      <c r="O929" s="271"/>
      <c r="P929" s="271"/>
      <c r="Q929" s="271"/>
      <c r="R929" s="271"/>
      <c r="S929" s="271"/>
      <c r="T929" s="271"/>
      <c r="U929" s="271"/>
      <c r="V929" s="271"/>
      <c r="W929" s="271"/>
      <c r="X929" s="271"/>
      <c r="Y929" s="271"/>
      <c r="Z929" s="271"/>
      <c r="AA929" s="271"/>
      <c r="AB929" s="271"/>
      <c r="AC929" s="271"/>
      <c r="AD929" s="271"/>
      <c r="AE929" s="271"/>
      <c r="AF929" s="271"/>
      <c r="AG929" s="271"/>
      <c r="AH929" s="271"/>
      <c r="AI929" s="271"/>
      <c r="AJ929" s="271"/>
      <c r="AK929" s="271"/>
      <c r="AL929" s="271"/>
      <c r="AM929" s="271"/>
      <c r="AN929" s="271"/>
      <c r="AO929" s="271"/>
      <c r="AP929" s="271"/>
    </row>
    <row r="930" ht="12.75" customHeight="1">
      <c r="A930" s="270"/>
      <c r="B930" s="270"/>
      <c r="C930" s="270"/>
      <c r="D930" s="270"/>
      <c r="E930" s="270"/>
      <c r="F930" s="271"/>
      <c r="G930" s="271"/>
      <c r="H930" s="271"/>
      <c r="I930" s="271"/>
      <c r="J930" s="271"/>
      <c r="K930" s="271"/>
      <c r="L930" s="271"/>
      <c r="M930" s="271"/>
      <c r="N930" s="271"/>
      <c r="O930" s="271"/>
      <c r="P930" s="271"/>
      <c r="Q930" s="271"/>
      <c r="R930" s="271"/>
      <c r="S930" s="271"/>
      <c r="T930" s="271"/>
      <c r="U930" s="271"/>
      <c r="V930" s="271"/>
      <c r="W930" s="271"/>
      <c r="X930" s="271"/>
      <c r="Y930" s="271"/>
      <c r="Z930" s="271"/>
      <c r="AA930" s="271"/>
      <c r="AB930" s="271"/>
      <c r="AC930" s="271"/>
      <c r="AD930" s="271"/>
      <c r="AE930" s="271"/>
      <c r="AF930" s="271"/>
      <c r="AG930" s="271"/>
      <c r="AH930" s="271"/>
      <c r="AI930" s="271"/>
      <c r="AJ930" s="271"/>
      <c r="AK930" s="271"/>
      <c r="AL930" s="271"/>
      <c r="AM930" s="271"/>
      <c r="AN930" s="271"/>
      <c r="AO930" s="271"/>
      <c r="AP930" s="271"/>
    </row>
    <row r="931" ht="12.75" customHeight="1">
      <c r="A931" s="270"/>
      <c r="B931" s="270"/>
      <c r="C931" s="270"/>
      <c r="D931" s="270"/>
      <c r="E931" s="270"/>
      <c r="F931" s="271"/>
      <c r="G931" s="271"/>
      <c r="H931" s="271"/>
      <c r="I931" s="271"/>
      <c r="J931" s="271"/>
      <c r="K931" s="271"/>
      <c r="L931" s="271"/>
      <c r="M931" s="271"/>
      <c r="N931" s="271"/>
      <c r="O931" s="271"/>
      <c r="P931" s="271"/>
      <c r="Q931" s="271"/>
      <c r="R931" s="271"/>
      <c r="S931" s="271"/>
      <c r="T931" s="271"/>
      <c r="U931" s="271"/>
      <c r="V931" s="271"/>
      <c r="W931" s="271"/>
      <c r="X931" s="271"/>
      <c r="Y931" s="271"/>
      <c r="Z931" s="271"/>
      <c r="AA931" s="271"/>
      <c r="AB931" s="271"/>
      <c r="AC931" s="271"/>
      <c r="AD931" s="271"/>
      <c r="AE931" s="271"/>
      <c r="AF931" s="271"/>
      <c r="AG931" s="271"/>
      <c r="AH931" s="271"/>
      <c r="AI931" s="271"/>
      <c r="AJ931" s="271"/>
      <c r="AK931" s="271"/>
      <c r="AL931" s="271"/>
      <c r="AM931" s="271"/>
      <c r="AN931" s="271"/>
      <c r="AO931" s="271"/>
      <c r="AP931" s="271"/>
    </row>
    <row r="932" ht="12.75" customHeight="1">
      <c r="A932" s="270"/>
      <c r="B932" s="270"/>
      <c r="C932" s="270"/>
      <c r="D932" s="270"/>
      <c r="E932" s="270"/>
      <c r="F932" s="271"/>
      <c r="G932" s="271"/>
      <c r="H932" s="271"/>
      <c r="I932" s="271"/>
      <c r="J932" s="271"/>
      <c r="K932" s="271"/>
      <c r="L932" s="271"/>
      <c r="M932" s="271"/>
      <c r="N932" s="271"/>
      <c r="O932" s="271"/>
      <c r="P932" s="271"/>
      <c r="Q932" s="271"/>
      <c r="R932" s="271"/>
      <c r="S932" s="271"/>
      <c r="T932" s="271"/>
      <c r="U932" s="271"/>
      <c r="V932" s="271"/>
      <c r="W932" s="271"/>
      <c r="X932" s="271"/>
      <c r="Y932" s="271"/>
      <c r="Z932" s="271"/>
      <c r="AA932" s="271"/>
      <c r="AB932" s="271"/>
      <c r="AC932" s="271"/>
      <c r="AD932" s="271"/>
      <c r="AE932" s="271"/>
      <c r="AF932" s="271"/>
      <c r="AG932" s="271"/>
      <c r="AH932" s="271"/>
      <c r="AI932" s="271"/>
      <c r="AJ932" s="271"/>
      <c r="AK932" s="271"/>
      <c r="AL932" s="271"/>
      <c r="AM932" s="271"/>
      <c r="AN932" s="271"/>
      <c r="AO932" s="271"/>
      <c r="AP932" s="271"/>
    </row>
    <row r="933" ht="12.75" customHeight="1">
      <c r="A933" s="270"/>
      <c r="B933" s="270"/>
      <c r="C933" s="270"/>
      <c r="D933" s="270"/>
      <c r="E933" s="270"/>
      <c r="F933" s="271"/>
      <c r="G933" s="271"/>
      <c r="H933" s="271"/>
      <c r="I933" s="271"/>
      <c r="J933" s="271"/>
      <c r="K933" s="271"/>
      <c r="L933" s="271"/>
      <c r="M933" s="271"/>
      <c r="N933" s="271"/>
      <c r="O933" s="271"/>
      <c r="P933" s="271"/>
      <c r="Q933" s="271"/>
      <c r="R933" s="271"/>
      <c r="S933" s="271"/>
      <c r="T933" s="271"/>
      <c r="U933" s="271"/>
      <c r="V933" s="271"/>
      <c r="W933" s="271"/>
      <c r="X933" s="271"/>
      <c r="Y933" s="271"/>
      <c r="Z933" s="271"/>
      <c r="AA933" s="271"/>
      <c r="AB933" s="271"/>
      <c r="AC933" s="271"/>
      <c r="AD933" s="271"/>
      <c r="AE933" s="271"/>
      <c r="AF933" s="271"/>
      <c r="AG933" s="271"/>
      <c r="AH933" s="271"/>
      <c r="AI933" s="271"/>
      <c r="AJ933" s="271"/>
      <c r="AK933" s="271"/>
      <c r="AL933" s="271"/>
      <c r="AM933" s="271"/>
      <c r="AN933" s="271"/>
      <c r="AO933" s="271"/>
      <c r="AP933" s="271"/>
    </row>
    <row r="934" ht="12.75" customHeight="1">
      <c r="A934" s="270"/>
      <c r="B934" s="270"/>
      <c r="C934" s="270"/>
      <c r="D934" s="270"/>
      <c r="E934" s="270"/>
      <c r="F934" s="271"/>
      <c r="G934" s="271"/>
      <c r="H934" s="271"/>
      <c r="I934" s="271"/>
      <c r="J934" s="271"/>
      <c r="K934" s="27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c r="AI934" s="271"/>
      <c r="AJ934" s="271"/>
      <c r="AK934" s="271"/>
      <c r="AL934" s="271"/>
      <c r="AM934" s="271"/>
      <c r="AN934" s="271"/>
      <c r="AO934" s="271"/>
      <c r="AP934" s="271"/>
    </row>
    <row r="935" ht="12.75" customHeight="1">
      <c r="A935" s="270"/>
      <c r="B935" s="270"/>
      <c r="C935" s="270"/>
      <c r="D935" s="270"/>
      <c r="E935" s="270"/>
      <c r="F935" s="271"/>
      <c r="G935" s="271"/>
      <c r="H935" s="271"/>
      <c r="I935" s="271"/>
      <c r="J935" s="271"/>
      <c r="K935" s="271"/>
      <c r="L935" s="271"/>
      <c r="M935" s="271"/>
      <c r="N935" s="271"/>
      <c r="O935" s="271"/>
      <c r="P935" s="271"/>
      <c r="Q935" s="271"/>
      <c r="R935" s="271"/>
      <c r="S935" s="271"/>
      <c r="T935" s="271"/>
      <c r="U935" s="271"/>
      <c r="V935" s="271"/>
      <c r="W935" s="271"/>
      <c r="X935" s="271"/>
      <c r="Y935" s="271"/>
      <c r="Z935" s="271"/>
      <c r="AA935" s="271"/>
      <c r="AB935" s="271"/>
      <c r="AC935" s="271"/>
      <c r="AD935" s="271"/>
      <c r="AE935" s="271"/>
      <c r="AF935" s="271"/>
      <c r="AG935" s="271"/>
      <c r="AH935" s="271"/>
      <c r="AI935" s="271"/>
      <c r="AJ935" s="271"/>
      <c r="AK935" s="271"/>
      <c r="AL935" s="271"/>
      <c r="AM935" s="271"/>
      <c r="AN935" s="271"/>
      <c r="AO935" s="271"/>
      <c r="AP935" s="271"/>
    </row>
    <row r="936" ht="12.75" customHeight="1">
      <c r="A936" s="270"/>
      <c r="B936" s="270"/>
      <c r="C936" s="270"/>
      <c r="D936" s="270"/>
      <c r="E936" s="270"/>
      <c r="F936" s="271"/>
      <c r="G936" s="271"/>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c r="AI936" s="271"/>
      <c r="AJ936" s="271"/>
      <c r="AK936" s="271"/>
      <c r="AL936" s="271"/>
      <c r="AM936" s="271"/>
      <c r="AN936" s="271"/>
      <c r="AO936" s="271"/>
      <c r="AP936" s="271"/>
    </row>
    <row r="937" ht="12.75" customHeight="1">
      <c r="A937" s="270"/>
      <c r="B937" s="270"/>
      <c r="C937" s="270"/>
      <c r="D937" s="270"/>
      <c r="E937" s="270"/>
      <c r="F937" s="271"/>
      <c r="G937" s="271"/>
      <c r="H937" s="271"/>
      <c r="I937" s="271"/>
      <c r="J937" s="271"/>
      <c r="K937" s="271"/>
      <c r="L937" s="271"/>
      <c r="M937" s="271"/>
      <c r="N937" s="271"/>
      <c r="O937" s="271"/>
      <c r="P937" s="271"/>
      <c r="Q937" s="271"/>
      <c r="R937" s="271"/>
      <c r="S937" s="271"/>
      <c r="T937" s="271"/>
      <c r="U937" s="271"/>
      <c r="V937" s="271"/>
      <c r="W937" s="271"/>
      <c r="X937" s="271"/>
      <c r="Y937" s="271"/>
      <c r="Z937" s="271"/>
      <c r="AA937" s="271"/>
      <c r="AB937" s="271"/>
      <c r="AC937" s="271"/>
      <c r="AD937" s="271"/>
      <c r="AE937" s="271"/>
      <c r="AF937" s="271"/>
      <c r="AG937" s="271"/>
      <c r="AH937" s="271"/>
      <c r="AI937" s="271"/>
      <c r="AJ937" s="271"/>
      <c r="AK937" s="271"/>
      <c r="AL937" s="271"/>
      <c r="AM937" s="271"/>
      <c r="AN937" s="271"/>
      <c r="AO937" s="271"/>
      <c r="AP937" s="271"/>
    </row>
    <row r="938" ht="12.75" customHeight="1">
      <c r="A938" s="270"/>
      <c r="B938" s="270"/>
      <c r="C938" s="270"/>
      <c r="D938" s="270"/>
      <c r="E938" s="270"/>
      <c r="F938" s="271"/>
      <c r="G938" s="271"/>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c r="AI938" s="271"/>
      <c r="AJ938" s="271"/>
      <c r="AK938" s="271"/>
      <c r="AL938" s="271"/>
      <c r="AM938" s="271"/>
      <c r="AN938" s="271"/>
      <c r="AO938" s="271"/>
      <c r="AP938" s="271"/>
    </row>
    <row r="939" ht="12.75" customHeight="1">
      <c r="A939" s="270"/>
      <c r="B939" s="270"/>
      <c r="C939" s="270"/>
      <c r="D939" s="270"/>
      <c r="E939" s="270"/>
      <c r="F939" s="271"/>
      <c r="G939" s="271"/>
      <c r="H939" s="271"/>
      <c r="I939" s="271"/>
      <c r="J939" s="271"/>
      <c r="K939" s="271"/>
      <c r="L939" s="271"/>
      <c r="M939" s="271"/>
      <c r="N939" s="271"/>
      <c r="O939" s="271"/>
      <c r="P939" s="271"/>
      <c r="Q939" s="271"/>
      <c r="R939" s="271"/>
      <c r="S939" s="271"/>
      <c r="T939" s="271"/>
      <c r="U939" s="271"/>
      <c r="V939" s="271"/>
      <c r="W939" s="271"/>
      <c r="X939" s="271"/>
      <c r="Y939" s="271"/>
      <c r="Z939" s="271"/>
      <c r="AA939" s="271"/>
      <c r="AB939" s="271"/>
      <c r="AC939" s="271"/>
      <c r="AD939" s="271"/>
      <c r="AE939" s="271"/>
      <c r="AF939" s="271"/>
      <c r="AG939" s="271"/>
      <c r="AH939" s="271"/>
      <c r="AI939" s="271"/>
      <c r="AJ939" s="271"/>
      <c r="AK939" s="271"/>
      <c r="AL939" s="271"/>
      <c r="AM939" s="271"/>
      <c r="AN939" s="271"/>
      <c r="AO939" s="271"/>
      <c r="AP939" s="271"/>
    </row>
    <row r="940" ht="12.75" customHeight="1">
      <c r="A940" s="270"/>
      <c r="B940" s="270"/>
      <c r="C940" s="270"/>
      <c r="D940" s="270"/>
      <c r="E940" s="270"/>
      <c r="F940" s="271"/>
      <c r="G940" s="271"/>
      <c r="H940" s="271"/>
      <c r="I940" s="271"/>
      <c r="J940" s="271"/>
      <c r="K940" s="27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c r="AI940" s="271"/>
      <c r="AJ940" s="271"/>
      <c r="AK940" s="271"/>
      <c r="AL940" s="271"/>
      <c r="AM940" s="271"/>
      <c r="AN940" s="271"/>
      <c r="AO940" s="271"/>
      <c r="AP940" s="271"/>
    </row>
    <row r="941" ht="12.75" customHeight="1">
      <c r="A941" s="270"/>
      <c r="B941" s="270"/>
      <c r="C941" s="270"/>
      <c r="D941" s="270"/>
      <c r="E941" s="270"/>
      <c r="F941" s="271"/>
      <c r="G941" s="271"/>
      <c r="H941" s="271"/>
      <c r="I941" s="271"/>
      <c r="J941" s="271"/>
      <c r="K941" s="271"/>
      <c r="L941" s="271"/>
      <c r="M941" s="271"/>
      <c r="N941" s="271"/>
      <c r="O941" s="271"/>
      <c r="P941" s="271"/>
      <c r="Q941" s="271"/>
      <c r="R941" s="271"/>
      <c r="S941" s="271"/>
      <c r="T941" s="271"/>
      <c r="U941" s="271"/>
      <c r="V941" s="271"/>
      <c r="W941" s="271"/>
      <c r="X941" s="271"/>
      <c r="Y941" s="271"/>
      <c r="Z941" s="271"/>
      <c r="AA941" s="271"/>
      <c r="AB941" s="271"/>
      <c r="AC941" s="271"/>
      <c r="AD941" s="271"/>
      <c r="AE941" s="271"/>
      <c r="AF941" s="271"/>
      <c r="AG941" s="271"/>
      <c r="AH941" s="271"/>
      <c r="AI941" s="271"/>
      <c r="AJ941" s="271"/>
      <c r="AK941" s="271"/>
      <c r="AL941" s="271"/>
      <c r="AM941" s="271"/>
      <c r="AN941" s="271"/>
      <c r="AO941" s="271"/>
      <c r="AP941" s="271"/>
    </row>
    <row r="942" ht="12.75" customHeight="1">
      <c r="A942" s="270"/>
      <c r="B942" s="270"/>
      <c r="C942" s="270"/>
      <c r="D942" s="270"/>
      <c r="E942" s="270"/>
      <c r="F942" s="271"/>
      <c r="G942" s="271"/>
      <c r="H942" s="271"/>
      <c r="I942" s="271"/>
      <c r="J942" s="271"/>
      <c r="K942" s="271"/>
      <c r="L942" s="271"/>
      <c r="M942" s="271"/>
      <c r="N942" s="271"/>
      <c r="O942" s="271"/>
      <c r="P942" s="271"/>
      <c r="Q942" s="271"/>
      <c r="R942" s="271"/>
      <c r="S942" s="271"/>
      <c r="T942" s="271"/>
      <c r="U942" s="271"/>
      <c r="V942" s="271"/>
      <c r="W942" s="271"/>
      <c r="X942" s="271"/>
      <c r="Y942" s="271"/>
      <c r="Z942" s="271"/>
      <c r="AA942" s="271"/>
      <c r="AB942" s="271"/>
      <c r="AC942" s="271"/>
      <c r="AD942" s="271"/>
      <c r="AE942" s="271"/>
      <c r="AF942" s="271"/>
      <c r="AG942" s="271"/>
      <c r="AH942" s="271"/>
      <c r="AI942" s="271"/>
      <c r="AJ942" s="271"/>
      <c r="AK942" s="271"/>
      <c r="AL942" s="271"/>
      <c r="AM942" s="271"/>
      <c r="AN942" s="271"/>
      <c r="AO942" s="271"/>
      <c r="AP942" s="271"/>
    </row>
    <row r="943" ht="12.75" customHeight="1">
      <c r="A943" s="270"/>
      <c r="B943" s="270"/>
      <c r="C943" s="270"/>
      <c r="D943" s="270"/>
      <c r="E943" s="270"/>
      <c r="F943" s="271"/>
      <c r="G943" s="271"/>
      <c r="H943" s="271"/>
      <c r="I943" s="271"/>
      <c r="J943" s="271"/>
      <c r="K943" s="271"/>
      <c r="L943" s="271"/>
      <c r="M943" s="271"/>
      <c r="N943" s="271"/>
      <c r="O943" s="271"/>
      <c r="P943" s="271"/>
      <c r="Q943" s="271"/>
      <c r="R943" s="271"/>
      <c r="S943" s="271"/>
      <c r="T943" s="271"/>
      <c r="U943" s="271"/>
      <c r="V943" s="271"/>
      <c r="W943" s="271"/>
      <c r="X943" s="271"/>
      <c r="Y943" s="271"/>
      <c r="Z943" s="271"/>
      <c r="AA943" s="271"/>
      <c r="AB943" s="271"/>
      <c r="AC943" s="271"/>
      <c r="AD943" s="271"/>
      <c r="AE943" s="271"/>
      <c r="AF943" s="271"/>
      <c r="AG943" s="271"/>
      <c r="AH943" s="271"/>
      <c r="AI943" s="271"/>
      <c r="AJ943" s="271"/>
      <c r="AK943" s="271"/>
      <c r="AL943" s="271"/>
      <c r="AM943" s="271"/>
      <c r="AN943" s="271"/>
      <c r="AO943" s="271"/>
      <c r="AP943" s="271"/>
    </row>
    <row r="944" ht="12.75" customHeight="1">
      <c r="A944" s="270"/>
      <c r="B944" s="270"/>
      <c r="C944" s="270"/>
      <c r="D944" s="270"/>
      <c r="E944" s="270"/>
      <c r="F944" s="271"/>
      <c r="G944" s="271"/>
      <c r="H944" s="271"/>
      <c r="I944" s="271"/>
      <c r="J944" s="271"/>
      <c r="K944" s="271"/>
      <c r="L944" s="271"/>
      <c r="M944" s="271"/>
      <c r="N944" s="271"/>
      <c r="O944" s="271"/>
      <c r="P944" s="271"/>
      <c r="Q944" s="271"/>
      <c r="R944" s="271"/>
      <c r="S944" s="271"/>
      <c r="T944" s="271"/>
      <c r="U944" s="271"/>
      <c r="V944" s="271"/>
      <c r="W944" s="271"/>
      <c r="X944" s="271"/>
      <c r="Y944" s="271"/>
      <c r="Z944" s="271"/>
      <c r="AA944" s="271"/>
      <c r="AB944" s="271"/>
      <c r="AC944" s="271"/>
      <c r="AD944" s="271"/>
      <c r="AE944" s="271"/>
      <c r="AF944" s="271"/>
      <c r="AG944" s="271"/>
      <c r="AH944" s="271"/>
      <c r="AI944" s="271"/>
      <c r="AJ944" s="271"/>
      <c r="AK944" s="271"/>
      <c r="AL944" s="271"/>
      <c r="AM944" s="271"/>
      <c r="AN944" s="271"/>
      <c r="AO944" s="271"/>
      <c r="AP944" s="271"/>
    </row>
    <row r="945" ht="12.75" customHeight="1">
      <c r="A945" s="270"/>
      <c r="B945" s="270"/>
      <c r="C945" s="270"/>
      <c r="D945" s="270"/>
      <c r="E945" s="270"/>
      <c r="F945" s="271"/>
      <c r="G945" s="271"/>
      <c r="H945" s="271"/>
      <c r="I945" s="271"/>
      <c r="J945" s="271"/>
      <c r="K945" s="271"/>
      <c r="L945" s="271"/>
      <c r="M945" s="271"/>
      <c r="N945" s="271"/>
      <c r="O945" s="271"/>
      <c r="P945" s="271"/>
      <c r="Q945" s="271"/>
      <c r="R945" s="271"/>
      <c r="S945" s="271"/>
      <c r="T945" s="271"/>
      <c r="U945" s="271"/>
      <c r="V945" s="271"/>
      <c r="W945" s="271"/>
      <c r="X945" s="271"/>
      <c r="Y945" s="271"/>
      <c r="Z945" s="271"/>
      <c r="AA945" s="271"/>
      <c r="AB945" s="271"/>
      <c r="AC945" s="271"/>
      <c r="AD945" s="271"/>
      <c r="AE945" s="271"/>
      <c r="AF945" s="271"/>
      <c r="AG945" s="271"/>
      <c r="AH945" s="271"/>
      <c r="AI945" s="271"/>
      <c r="AJ945" s="271"/>
      <c r="AK945" s="271"/>
      <c r="AL945" s="271"/>
      <c r="AM945" s="271"/>
      <c r="AN945" s="271"/>
      <c r="AO945" s="271"/>
      <c r="AP945" s="271"/>
    </row>
    <row r="946" ht="12.75" customHeight="1">
      <c r="A946" s="270"/>
      <c r="B946" s="270"/>
      <c r="C946" s="270"/>
      <c r="D946" s="270"/>
      <c r="E946" s="270"/>
      <c r="F946" s="271"/>
      <c r="G946" s="271"/>
      <c r="H946" s="271"/>
      <c r="I946" s="271"/>
      <c r="J946" s="271"/>
      <c r="K946" s="271"/>
      <c r="L946" s="271"/>
      <c r="M946" s="271"/>
      <c r="N946" s="271"/>
      <c r="O946" s="271"/>
      <c r="P946" s="271"/>
      <c r="Q946" s="271"/>
      <c r="R946" s="271"/>
      <c r="S946" s="271"/>
      <c r="T946" s="271"/>
      <c r="U946" s="271"/>
      <c r="V946" s="271"/>
      <c r="W946" s="271"/>
      <c r="X946" s="271"/>
      <c r="Y946" s="271"/>
      <c r="Z946" s="271"/>
      <c r="AA946" s="271"/>
      <c r="AB946" s="271"/>
      <c r="AC946" s="271"/>
      <c r="AD946" s="271"/>
      <c r="AE946" s="271"/>
      <c r="AF946" s="271"/>
      <c r="AG946" s="271"/>
      <c r="AH946" s="271"/>
      <c r="AI946" s="271"/>
      <c r="AJ946" s="271"/>
      <c r="AK946" s="271"/>
      <c r="AL946" s="271"/>
      <c r="AM946" s="271"/>
      <c r="AN946" s="271"/>
      <c r="AO946" s="271"/>
      <c r="AP946" s="271"/>
    </row>
    <row r="947" ht="12.75" customHeight="1">
      <c r="A947" s="270"/>
      <c r="B947" s="270"/>
      <c r="C947" s="270"/>
      <c r="D947" s="270"/>
      <c r="E947" s="270"/>
      <c r="F947" s="271"/>
      <c r="G947" s="271"/>
      <c r="H947" s="271"/>
      <c r="I947" s="271"/>
      <c r="J947" s="271"/>
      <c r="K947" s="271"/>
      <c r="L947" s="271"/>
      <c r="M947" s="271"/>
      <c r="N947" s="271"/>
      <c r="O947" s="271"/>
      <c r="P947" s="271"/>
      <c r="Q947" s="271"/>
      <c r="R947" s="271"/>
      <c r="S947" s="271"/>
      <c r="T947" s="271"/>
      <c r="U947" s="271"/>
      <c r="V947" s="271"/>
      <c r="W947" s="271"/>
      <c r="X947" s="271"/>
      <c r="Y947" s="271"/>
      <c r="Z947" s="271"/>
      <c r="AA947" s="271"/>
      <c r="AB947" s="271"/>
      <c r="AC947" s="271"/>
      <c r="AD947" s="271"/>
      <c r="AE947" s="271"/>
      <c r="AF947" s="271"/>
      <c r="AG947" s="271"/>
      <c r="AH947" s="271"/>
      <c r="AI947" s="271"/>
      <c r="AJ947" s="271"/>
      <c r="AK947" s="271"/>
      <c r="AL947" s="271"/>
      <c r="AM947" s="271"/>
      <c r="AN947" s="271"/>
      <c r="AO947" s="271"/>
      <c r="AP947" s="271"/>
    </row>
    <row r="948" ht="12.75" customHeight="1">
      <c r="A948" s="270"/>
      <c r="B948" s="270"/>
      <c r="C948" s="270"/>
      <c r="D948" s="270"/>
      <c r="E948" s="270"/>
      <c r="F948" s="271"/>
      <c r="G948" s="271"/>
      <c r="H948" s="271"/>
      <c r="I948" s="271"/>
      <c r="J948" s="271"/>
      <c r="K948" s="271"/>
      <c r="L948" s="271"/>
      <c r="M948" s="271"/>
      <c r="N948" s="271"/>
      <c r="O948" s="271"/>
      <c r="P948" s="271"/>
      <c r="Q948" s="271"/>
      <c r="R948" s="271"/>
      <c r="S948" s="271"/>
      <c r="T948" s="271"/>
      <c r="U948" s="271"/>
      <c r="V948" s="271"/>
      <c r="W948" s="271"/>
      <c r="X948" s="271"/>
      <c r="Y948" s="271"/>
      <c r="Z948" s="271"/>
      <c r="AA948" s="271"/>
      <c r="AB948" s="271"/>
      <c r="AC948" s="271"/>
      <c r="AD948" s="271"/>
      <c r="AE948" s="271"/>
      <c r="AF948" s="271"/>
      <c r="AG948" s="271"/>
      <c r="AH948" s="271"/>
      <c r="AI948" s="271"/>
      <c r="AJ948" s="271"/>
      <c r="AK948" s="271"/>
      <c r="AL948" s="271"/>
      <c r="AM948" s="271"/>
      <c r="AN948" s="271"/>
      <c r="AO948" s="271"/>
      <c r="AP948" s="271"/>
    </row>
    <row r="949" ht="12.75" customHeight="1">
      <c r="A949" s="270"/>
      <c r="B949" s="270"/>
      <c r="C949" s="270"/>
      <c r="D949" s="270"/>
      <c r="E949" s="270"/>
      <c r="F949" s="271"/>
      <c r="G949" s="271"/>
      <c r="H949" s="271"/>
      <c r="I949" s="271"/>
      <c r="J949" s="271"/>
      <c r="K949" s="271"/>
      <c r="L949" s="271"/>
      <c r="M949" s="271"/>
      <c r="N949" s="271"/>
      <c r="O949" s="271"/>
      <c r="P949" s="271"/>
      <c r="Q949" s="271"/>
      <c r="R949" s="271"/>
      <c r="S949" s="271"/>
      <c r="T949" s="271"/>
      <c r="U949" s="271"/>
      <c r="V949" s="271"/>
      <c r="W949" s="271"/>
      <c r="X949" s="271"/>
      <c r="Y949" s="271"/>
      <c r="Z949" s="271"/>
      <c r="AA949" s="271"/>
      <c r="AB949" s="271"/>
      <c r="AC949" s="271"/>
      <c r="AD949" s="271"/>
      <c r="AE949" s="271"/>
      <c r="AF949" s="271"/>
      <c r="AG949" s="271"/>
      <c r="AH949" s="271"/>
      <c r="AI949" s="271"/>
      <c r="AJ949" s="271"/>
      <c r="AK949" s="271"/>
      <c r="AL949" s="271"/>
      <c r="AM949" s="271"/>
      <c r="AN949" s="271"/>
      <c r="AO949" s="271"/>
      <c r="AP949" s="271"/>
    </row>
    <row r="950" ht="12.75" customHeight="1">
      <c r="A950" s="270"/>
      <c r="B950" s="270"/>
      <c r="C950" s="270"/>
      <c r="D950" s="270"/>
      <c r="E950" s="270"/>
      <c r="F950" s="271"/>
      <c r="G950" s="271"/>
      <c r="H950" s="271"/>
      <c r="I950" s="271"/>
      <c r="J950" s="271"/>
      <c r="K950" s="271"/>
      <c r="L950" s="271"/>
      <c r="M950" s="271"/>
      <c r="N950" s="271"/>
      <c r="O950" s="271"/>
      <c r="P950" s="271"/>
      <c r="Q950" s="271"/>
      <c r="R950" s="271"/>
      <c r="S950" s="271"/>
      <c r="T950" s="271"/>
      <c r="U950" s="271"/>
      <c r="V950" s="271"/>
      <c r="W950" s="271"/>
      <c r="X950" s="271"/>
      <c r="Y950" s="271"/>
      <c r="Z950" s="271"/>
      <c r="AA950" s="271"/>
      <c r="AB950" s="271"/>
      <c r="AC950" s="271"/>
      <c r="AD950" s="271"/>
      <c r="AE950" s="271"/>
      <c r="AF950" s="271"/>
      <c r="AG950" s="271"/>
      <c r="AH950" s="271"/>
      <c r="AI950" s="271"/>
      <c r="AJ950" s="271"/>
      <c r="AK950" s="271"/>
      <c r="AL950" s="271"/>
      <c r="AM950" s="271"/>
      <c r="AN950" s="271"/>
      <c r="AO950" s="271"/>
      <c r="AP950" s="271"/>
    </row>
    <row r="951" ht="12.75" customHeight="1">
      <c r="A951" s="270"/>
      <c r="B951" s="270"/>
      <c r="C951" s="270"/>
      <c r="D951" s="270"/>
      <c r="E951" s="270"/>
      <c r="F951" s="271"/>
      <c r="G951" s="271"/>
      <c r="H951" s="271"/>
      <c r="I951" s="271"/>
      <c r="J951" s="271"/>
      <c r="K951" s="27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c r="AI951" s="271"/>
      <c r="AJ951" s="271"/>
      <c r="AK951" s="271"/>
      <c r="AL951" s="271"/>
      <c r="AM951" s="271"/>
      <c r="AN951" s="271"/>
      <c r="AO951" s="271"/>
      <c r="AP951" s="271"/>
    </row>
    <row r="952" ht="12.75" customHeight="1">
      <c r="A952" s="270"/>
      <c r="B952" s="270"/>
      <c r="C952" s="270"/>
      <c r="D952" s="270"/>
      <c r="E952" s="270"/>
      <c r="F952" s="271"/>
      <c r="G952" s="271"/>
      <c r="H952" s="271"/>
      <c r="I952" s="271"/>
      <c r="J952" s="271"/>
      <c r="K952" s="271"/>
      <c r="L952" s="271"/>
      <c r="M952" s="271"/>
      <c r="N952" s="271"/>
      <c r="O952" s="271"/>
      <c r="P952" s="271"/>
      <c r="Q952" s="271"/>
      <c r="R952" s="271"/>
      <c r="S952" s="271"/>
      <c r="T952" s="271"/>
      <c r="U952" s="271"/>
      <c r="V952" s="271"/>
      <c r="W952" s="271"/>
      <c r="X952" s="271"/>
      <c r="Y952" s="271"/>
      <c r="Z952" s="271"/>
      <c r="AA952" s="271"/>
      <c r="AB952" s="271"/>
      <c r="AC952" s="271"/>
      <c r="AD952" s="271"/>
      <c r="AE952" s="271"/>
      <c r="AF952" s="271"/>
      <c r="AG952" s="271"/>
      <c r="AH952" s="271"/>
      <c r="AI952" s="271"/>
      <c r="AJ952" s="271"/>
      <c r="AK952" s="271"/>
      <c r="AL952" s="271"/>
      <c r="AM952" s="271"/>
      <c r="AN952" s="271"/>
      <c r="AO952" s="271"/>
      <c r="AP952" s="271"/>
    </row>
    <row r="953" ht="12.75" customHeight="1">
      <c r="A953" s="270"/>
      <c r="B953" s="270"/>
      <c r="C953" s="270"/>
      <c r="D953" s="270"/>
      <c r="E953" s="270"/>
      <c r="F953" s="271"/>
      <c r="G953" s="271"/>
      <c r="H953" s="271"/>
      <c r="I953" s="271"/>
      <c r="J953" s="271"/>
      <c r="K953" s="271"/>
      <c r="L953" s="271"/>
      <c r="M953" s="271"/>
      <c r="N953" s="271"/>
      <c r="O953" s="271"/>
      <c r="P953" s="271"/>
      <c r="Q953" s="271"/>
      <c r="R953" s="271"/>
      <c r="S953" s="271"/>
      <c r="T953" s="271"/>
      <c r="U953" s="271"/>
      <c r="V953" s="271"/>
      <c r="W953" s="271"/>
      <c r="X953" s="271"/>
      <c r="Y953" s="271"/>
      <c r="Z953" s="271"/>
      <c r="AA953" s="271"/>
      <c r="AB953" s="271"/>
      <c r="AC953" s="271"/>
      <c r="AD953" s="271"/>
      <c r="AE953" s="271"/>
      <c r="AF953" s="271"/>
      <c r="AG953" s="271"/>
      <c r="AH953" s="271"/>
      <c r="AI953" s="271"/>
      <c r="AJ953" s="271"/>
      <c r="AK953" s="271"/>
      <c r="AL953" s="271"/>
      <c r="AM953" s="271"/>
      <c r="AN953" s="271"/>
      <c r="AO953" s="271"/>
      <c r="AP953" s="271"/>
    </row>
    <row r="954" ht="12.75" customHeight="1">
      <c r="A954" s="270"/>
      <c r="B954" s="270"/>
      <c r="C954" s="270"/>
      <c r="D954" s="270"/>
      <c r="E954" s="270"/>
      <c r="F954" s="271"/>
      <c r="G954" s="271"/>
      <c r="H954" s="271"/>
      <c r="I954" s="271"/>
      <c r="J954" s="271"/>
      <c r="K954" s="271"/>
      <c r="L954" s="271"/>
      <c r="M954" s="271"/>
      <c r="N954" s="271"/>
      <c r="O954" s="271"/>
      <c r="P954" s="271"/>
      <c r="Q954" s="271"/>
      <c r="R954" s="271"/>
      <c r="S954" s="271"/>
      <c r="T954" s="271"/>
      <c r="U954" s="271"/>
      <c r="V954" s="271"/>
      <c r="W954" s="271"/>
      <c r="X954" s="271"/>
      <c r="Y954" s="271"/>
      <c r="Z954" s="271"/>
      <c r="AA954" s="271"/>
      <c r="AB954" s="271"/>
      <c r="AC954" s="271"/>
      <c r="AD954" s="271"/>
      <c r="AE954" s="271"/>
      <c r="AF954" s="271"/>
      <c r="AG954" s="271"/>
      <c r="AH954" s="271"/>
      <c r="AI954" s="271"/>
      <c r="AJ954" s="271"/>
      <c r="AK954" s="271"/>
      <c r="AL954" s="271"/>
      <c r="AM954" s="271"/>
      <c r="AN954" s="271"/>
      <c r="AO954" s="271"/>
      <c r="AP954" s="271"/>
    </row>
    <row r="955" ht="12.75" customHeight="1">
      <c r="A955" s="270"/>
      <c r="B955" s="270"/>
      <c r="C955" s="270"/>
      <c r="D955" s="270"/>
      <c r="E955" s="270"/>
      <c r="F955" s="271"/>
      <c r="G955" s="271"/>
      <c r="H955" s="271"/>
      <c r="I955" s="271"/>
      <c r="J955" s="271"/>
      <c r="K955" s="271"/>
      <c r="L955" s="271"/>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c r="AO955" s="271"/>
      <c r="AP955" s="271"/>
    </row>
    <row r="956" ht="12.75" customHeight="1">
      <c r="A956" s="270"/>
      <c r="B956" s="270"/>
      <c r="C956" s="270"/>
      <c r="D956" s="270"/>
      <c r="E956" s="270"/>
      <c r="F956" s="271"/>
      <c r="G956" s="271"/>
      <c r="H956" s="271"/>
      <c r="I956" s="271"/>
      <c r="J956" s="271"/>
      <c r="K956" s="271"/>
      <c r="L956" s="271"/>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c r="AO956" s="271"/>
      <c r="AP956" s="271"/>
    </row>
    <row r="957" ht="12.75" customHeight="1">
      <c r="A957" s="270"/>
      <c r="B957" s="270"/>
      <c r="C957" s="270"/>
      <c r="D957" s="270"/>
      <c r="E957" s="270"/>
      <c r="F957" s="271"/>
      <c r="G957" s="271"/>
      <c r="H957" s="271"/>
      <c r="I957" s="271"/>
      <c r="J957" s="271"/>
      <c r="K957" s="271"/>
      <c r="L957" s="271"/>
      <c r="M957" s="271"/>
      <c r="N957" s="271"/>
      <c r="O957" s="271"/>
      <c r="P957" s="271"/>
      <c r="Q957" s="271"/>
      <c r="R957" s="271"/>
      <c r="S957" s="271"/>
      <c r="T957" s="271"/>
      <c r="U957" s="271"/>
      <c r="V957" s="271"/>
      <c r="W957" s="271"/>
      <c r="X957" s="271"/>
      <c r="Y957" s="271"/>
      <c r="Z957" s="271"/>
      <c r="AA957" s="271"/>
      <c r="AB957" s="271"/>
      <c r="AC957" s="271"/>
      <c r="AD957" s="271"/>
      <c r="AE957" s="271"/>
      <c r="AF957" s="271"/>
      <c r="AG957" s="271"/>
      <c r="AH957" s="271"/>
      <c r="AI957" s="271"/>
      <c r="AJ957" s="271"/>
      <c r="AK957" s="271"/>
      <c r="AL957" s="271"/>
      <c r="AM957" s="271"/>
      <c r="AN957" s="271"/>
      <c r="AO957" s="271"/>
      <c r="AP957" s="271"/>
    </row>
    <row r="958" ht="12.75" customHeight="1">
      <c r="A958" s="270"/>
      <c r="B958" s="270"/>
      <c r="C958" s="270"/>
      <c r="D958" s="270"/>
      <c r="E958" s="270"/>
      <c r="F958" s="271"/>
      <c r="G958" s="271"/>
      <c r="H958" s="271"/>
      <c r="I958" s="271"/>
      <c r="J958" s="271"/>
      <c r="K958" s="271"/>
      <c r="L958" s="271"/>
      <c r="M958" s="271"/>
      <c r="N958" s="271"/>
      <c r="O958" s="271"/>
      <c r="P958" s="271"/>
      <c r="Q958" s="271"/>
      <c r="R958" s="271"/>
      <c r="S958" s="271"/>
      <c r="T958" s="271"/>
      <c r="U958" s="271"/>
      <c r="V958" s="271"/>
      <c r="W958" s="271"/>
      <c r="X958" s="271"/>
      <c r="Y958" s="271"/>
      <c r="Z958" s="271"/>
      <c r="AA958" s="271"/>
      <c r="AB958" s="271"/>
      <c r="AC958" s="271"/>
      <c r="AD958" s="271"/>
      <c r="AE958" s="271"/>
      <c r="AF958" s="271"/>
      <c r="AG958" s="271"/>
      <c r="AH958" s="271"/>
      <c r="AI958" s="271"/>
      <c r="AJ958" s="271"/>
      <c r="AK958" s="271"/>
      <c r="AL958" s="271"/>
      <c r="AM958" s="271"/>
      <c r="AN958" s="271"/>
      <c r="AO958" s="271"/>
      <c r="AP958" s="271"/>
    </row>
    <row r="959" ht="12.75" customHeight="1">
      <c r="A959" s="270"/>
      <c r="B959" s="270"/>
      <c r="C959" s="270"/>
      <c r="D959" s="270"/>
      <c r="E959" s="270"/>
      <c r="F959" s="271"/>
      <c r="G959" s="271"/>
      <c r="H959" s="271"/>
      <c r="I959" s="271"/>
      <c r="J959" s="271"/>
      <c r="K959" s="271"/>
      <c r="L959" s="271"/>
      <c r="M959" s="271"/>
      <c r="N959" s="271"/>
      <c r="O959" s="271"/>
      <c r="P959" s="271"/>
      <c r="Q959" s="271"/>
      <c r="R959" s="271"/>
      <c r="S959" s="271"/>
      <c r="T959" s="271"/>
      <c r="U959" s="271"/>
      <c r="V959" s="271"/>
      <c r="W959" s="271"/>
      <c r="X959" s="271"/>
      <c r="Y959" s="271"/>
      <c r="Z959" s="271"/>
      <c r="AA959" s="271"/>
      <c r="AB959" s="271"/>
      <c r="AC959" s="271"/>
      <c r="AD959" s="271"/>
      <c r="AE959" s="271"/>
      <c r="AF959" s="271"/>
      <c r="AG959" s="271"/>
      <c r="AH959" s="271"/>
      <c r="AI959" s="271"/>
      <c r="AJ959" s="271"/>
      <c r="AK959" s="271"/>
      <c r="AL959" s="271"/>
      <c r="AM959" s="271"/>
      <c r="AN959" s="271"/>
      <c r="AO959" s="271"/>
      <c r="AP959" s="271"/>
    </row>
    <row r="960" ht="12.75" customHeight="1">
      <c r="A960" s="270"/>
      <c r="B960" s="270"/>
      <c r="C960" s="270"/>
      <c r="D960" s="270"/>
      <c r="E960" s="270"/>
      <c r="F960" s="271"/>
      <c r="G960" s="271"/>
      <c r="H960" s="271"/>
      <c r="I960" s="271"/>
      <c r="J960" s="271"/>
      <c r="K960" s="271"/>
      <c r="L960" s="271"/>
      <c r="M960" s="271"/>
      <c r="N960" s="271"/>
      <c r="O960" s="271"/>
      <c r="P960" s="271"/>
      <c r="Q960" s="271"/>
      <c r="R960" s="271"/>
      <c r="S960" s="271"/>
      <c r="T960" s="271"/>
      <c r="U960" s="271"/>
      <c r="V960" s="271"/>
      <c r="W960" s="271"/>
      <c r="X960" s="271"/>
      <c r="Y960" s="271"/>
      <c r="Z960" s="271"/>
      <c r="AA960" s="271"/>
      <c r="AB960" s="271"/>
      <c r="AC960" s="271"/>
      <c r="AD960" s="271"/>
      <c r="AE960" s="271"/>
      <c r="AF960" s="271"/>
      <c r="AG960" s="271"/>
      <c r="AH960" s="271"/>
      <c r="AI960" s="271"/>
      <c r="AJ960" s="271"/>
      <c r="AK960" s="271"/>
      <c r="AL960" s="271"/>
      <c r="AM960" s="271"/>
      <c r="AN960" s="271"/>
      <c r="AO960" s="271"/>
      <c r="AP960" s="271"/>
    </row>
    <row r="961" ht="12.75" customHeight="1">
      <c r="A961" s="270"/>
      <c r="B961" s="270"/>
      <c r="C961" s="270"/>
      <c r="D961" s="270"/>
      <c r="E961" s="270"/>
      <c r="F961" s="271"/>
      <c r="G961" s="271"/>
      <c r="H961" s="271"/>
      <c r="I961" s="271"/>
      <c r="J961" s="271"/>
      <c r="K961" s="271"/>
      <c r="L961" s="271"/>
      <c r="M961" s="271"/>
      <c r="N961" s="271"/>
      <c r="O961" s="271"/>
      <c r="P961" s="271"/>
      <c r="Q961" s="271"/>
      <c r="R961" s="271"/>
      <c r="S961" s="271"/>
      <c r="T961" s="271"/>
      <c r="U961" s="271"/>
      <c r="V961" s="271"/>
      <c r="W961" s="271"/>
      <c r="X961" s="271"/>
      <c r="Y961" s="271"/>
      <c r="Z961" s="271"/>
      <c r="AA961" s="271"/>
      <c r="AB961" s="271"/>
      <c r="AC961" s="271"/>
      <c r="AD961" s="271"/>
      <c r="AE961" s="271"/>
      <c r="AF961" s="271"/>
      <c r="AG961" s="271"/>
      <c r="AH961" s="271"/>
      <c r="AI961" s="271"/>
      <c r="AJ961" s="271"/>
      <c r="AK961" s="271"/>
      <c r="AL961" s="271"/>
      <c r="AM961" s="271"/>
      <c r="AN961" s="271"/>
      <c r="AO961" s="271"/>
      <c r="AP961" s="271"/>
    </row>
    <row r="962" ht="12.75" customHeight="1">
      <c r="A962" s="270"/>
      <c r="B962" s="270"/>
      <c r="C962" s="270"/>
      <c r="D962" s="270"/>
      <c r="E962" s="270"/>
      <c r="F962" s="271"/>
      <c r="G962" s="271"/>
      <c r="H962" s="271"/>
      <c r="I962" s="271"/>
      <c r="J962" s="271"/>
      <c r="K962" s="271"/>
      <c r="L962" s="271"/>
      <c r="M962" s="271"/>
      <c r="N962" s="271"/>
      <c r="O962" s="271"/>
      <c r="P962" s="271"/>
      <c r="Q962" s="271"/>
      <c r="R962" s="271"/>
      <c r="S962" s="271"/>
      <c r="T962" s="271"/>
      <c r="U962" s="271"/>
      <c r="V962" s="271"/>
      <c r="W962" s="271"/>
      <c r="X962" s="271"/>
      <c r="Y962" s="271"/>
      <c r="Z962" s="271"/>
      <c r="AA962" s="271"/>
      <c r="AB962" s="271"/>
      <c r="AC962" s="271"/>
      <c r="AD962" s="271"/>
      <c r="AE962" s="271"/>
      <c r="AF962" s="271"/>
      <c r="AG962" s="271"/>
      <c r="AH962" s="271"/>
      <c r="AI962" s="271"/>
      <c r="AJ962" s="271"/>
      <c r="AK962" s="271"/>
      <c r="AL962" s="271"/>
      <c r="AM962" s="271"/>
      <c r="AN962" s="271"/>
      <c r="AO962" s="271"/>
      <c r="AP962" s="271"/>
    </row>
    <row r="963" ht="12.75" customHeight="1">
      <c r="A963" s="270"/>
      <c r="B963" s="270"/>
      <c r="C963" s="270"/>
      <c r="D963" s="270"/>
      <c r="E963" s="270"/>
      <c r="F963" s="271"/>
      <c r="G963" s="271"/>
      <c r="H963" s="271"/>
      <c r="I963" s="271"/>
      <c r="J963" s="271"/>
      <c r="K963" s="271"/>
      <c r="L963" s="271"/>
      <c r="M963" s="271"/>
      <c r="N963" s="271"/>
      <c r="O963" s="271"/>
      <c r="P963" s="271"/>
      <c r="Q963" s="271"/>
      <c r="R963" s="271"/>
      <c r="S963" s="271"/>
      <c r="T963" s="271"/>
      <c r="U963" s="271"/>
      <c r="V963" s="271"/>
      <c r="W963" s="271"/>
      <c r="X963" s="271"/>
      <c r="Y963" s="271"/>
      <c r="Z963" s="271"/>
      <c r="AA963" s="271"/>
      <c r="AB963" s="271"/>
      <c r="AC963" s="271"/>
      <c r="AD963" s="271"/>
      <c r="AE963" s="271"/>
      <c r="AF963" s="271"/>
      <c r="AG963" s="271"/>
      <c r="AH963" s="271"/>
      <c r="AI963" s="271"/>
      <c r="AJ963" s="271"/>
      <c r="AK963" s="271"/>
      <c r="AL963" s="271"/>
      <c r="AM963" s="271"/>
      <c r="AN963" s="271"/>
      <c r="AO963" s="271"/>
      <c r="AP963" s="271"/>
    </row>
    <row r="964" ht="12.75" customHeight="1">
      <c r="A964" s="270"/>
      <c r="B964" s="270"/>
      <c r="C964" s="270"/>
      <c r="D964" s="270"/>
      <c r="E964" s="270"/>
      <c r="F964" s="271"/>
      <c r="G964" s="271"/>
      <c r="H964" s="271"/>
      <c r="I964" s="271"/>
      <c r="J964" s="271"/>
      <c r="K964" s="271"/>
      <c r="L964" s="271"/>
      <c r="M964" s="271"/>
      <c r="N964" s="271"/>
      <c r="O964" s="271"/>
      <c r="P964" s="271"/>
      <c r="Q964" s="271"/>
      <c r="R964" s="271"/>
      <c r="S964" s="271"/>
      <c r="T964" s="271"/>
      <c r="U964" s="271"/>
      <c r="V964" s="271"/>
      <c r="W964" s="271"/>
      <c r="X964" s="271"/>
      <c r="Y964" s="271"/>
      <c r="Z964" s="271"/>
      <c r="AA964" s="271"/>
      <c r="AB964" s="271"/>
      <c r="AC964" s="271"/>
      <c r="AD964" s="271"/>
      <c r="AE964" s="271"/>
      <c r="AF964" s="271"/>
      <c r="AG964" s="271"/>
      <c r="AH964" s="271"/>
      <c r="AI964" s="271"/>
      <c r="AJ964" s="271"/>
      <c r="AK964" s="271"/>
      <c r="AL964" s="271"/>
      <c r="AM964" s="271"/>
      <c r="AN964" s="271"/>
      <c r="AO964" s="271"/>
      <c r="AP964" s="271"/>
    </row>
    <row r="965" ht="12.75" customHeight="1">
      <c r="A965" s="270"/>
      <c r="B965" s="270"/>
      <c r="C965" s="270"/>
      <c r="D965" s="270"/>
      <c r="E965" s="270"/>
      <c r="F965" s="271"/>
      <c r="G965" s="271"/>
      <c r="H965" s="271"/>
      <c r="I965" s="271"/>
      <c r="J965" s="271"/>
      <c r="K965" s="271"/>
      <c r="L965" s="271"/>
      <c r="M965" s="271"/>
      <c r="N965" s="271"/>
      <c r="O965" s="271"/>
      <c r="P965" s="271"/>
      <c r="Q965" s="271"/>
      <c r="R965" s="271"/>
      <c r="S965" s="271"/>
      <c r="T965" s="271"/>
      <c r="U965" s="271"/>
      <c r="V965" s="271"/>
      <c r="W965" s="271"/>
      <c r="X965" s="271"/>
      <c r="Y965" s="271"/>
      <c r="Z965" s="271"/>
      <c r="AA965" s="271"/>
      <c r="AB965" s="271"/>
      <c r="AC965" s="271"/>
      <c r="AD965" s="271"/>
      <c r="AE965" s="271"/>
      <c r="AF965" s="271"/>
      <c r="AG965" s="271"/>
      <c r="AH965" s="271"/>
      <c r="AI965" s="271"/>
      <c r="AJ965" s="271"/>
      <c r="AK965" s="271"/>
      <c r="AL965" s="271"/>
      <c r="AM965" s="271"/>
      <c r="AN965" s="271"/>
      <c r="AO965" s="271"/>
      <c r="AP965" s="271"/>
    </row>
    <row r="966" ht="12.75" customHeight="1">
      <c r="A966" s="270"/>
      <c r="B966" s="270"/>
      <c r="C966" s="270"/>
      <c r="D966" s="270"/>
      <c r="E966" s="270"/>
      <c r="F966" s="271"/>
      <c r="G966" s="271"/>
      <c r="H966" s="271"/>
      <c r="I966" s="271"/>
      <c r="J966" s="271"/>
      <c r="K966" s="27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c r="AI966" s="271"/>
      <c r="AJ966" s="271"/>
      <c r="AK966" s="271"/>
      <c r="AL966" s="271"/>
      <c r="AM966" s="271"/>
      <c r="AN966" s="271"/>
      <c r="AO966" s="271"/>
      <c r="AP966" s="271"/>
    </row>
    <row r="967" ht="12.75" customHeight="1">
      <c r="A967" s="270"/>
      <c r="B967" s="270"/>
      <c r="C967" s="270"/>
      <c r="D967" s="270"/>
      <c r="E967" s="270"/>
      <c r="F967" s="271"/>
      <c r="G967" s="271"/>
      <c r="H967" s="271"/>
      <c r="I967" s="271"/>
      <c r="J967" s="271"/>
      <c r="K967" s="27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c r="AI967" s="271"/>
      <c r="AJ967" s="271"/>
      <c r="AK967" s="271"/>
      <c r="AL967" s="271"/>
      <c r="AM967" s="271"/>
      <c r="AN967" s="271"/>
      <c r="AO967" s="271"/>
      <c r="AP967" s="271"/>
    </row>
    <row r="968" ht="12.75" customHeight="1">
      <c r="A968" s="270"/>
      <c r="B968" s="270"/>
      <c r="C968" s="270"/>
      <c r="D968" s="270"/>
      <c r="E968" s="270"/>
      <c r="F968" s="271"/>
      <c r="G968" s="271"/>
      <c r="H968" s="271"/>
      <c r="I968" s="271"/>
      <c r="J968" s="271"/>
      <c r="K968" s="271"/>
      <c r="L968" s="271"/>
      <c r="M968" s="271"/>
      <c r="N968" s="271"/>
      <c r="O968" s="271"/>
      <c r="P968" s="271"/>
      <c r="Q968" s="271"/>
      <c r="R968" s="271"/>
      <c r="S968" s="271"/>
      <c r="T968" s="271"/>
      <c r="U968" s="271"/>
      <c r="V968" s="271"/>
      <c r="W968" s="271"/>
      <c r="X968" s="271"/>
      <c r="Y968" s="271"/>
      <c r="Z968" s="271"/>
      <c r="AA968" s="271"/>
      <c r="AB968" s="271"/>
      <c r="AC968" s="271"/>
      <c r="AD968" s="271"/>
      <c r="AE968" s="271"/>
      <c r="AF968" s="271"/>
      <c r="AG968" s="271"/>
      <c r="AH968" s="271"/>
      <c r="AI968" s="271"/>
      <c r="AJ968" s="271"/>
      <c r="AK968" s="271"/>
      <c r="AL968" s="271"/>
      <c r="AM968" s="271"/>
      <c r="AN968" s="271"/>
      <c r="AO968" s="271"/>
      <c r="AP968" s="271"/>
    </row>
    <row r="969" ht="12.75" customHeight="1">
      <c r="A969" s="270"/>
      <c r="B969" s="270"/>
      <c r="C969" s="270"/>
      <c r="D969" s="270"/>
      <c r="E969" s="270"/>
      <c r="F969" s="271"/>
      <c r="G969" s="271"/>
      <c r="H969" s="271"/>
      <c r="I969" s="271"/>
      <c r="J969" s="271"/>
      <c r="K969" s="271"/>
      <c r="L969" s="271"/>
      <c r="M969" s="271"/>
      <c r="N969" s="271"/>
      <c r="O969" s="271"/>
      <c r="P969" s="271"/>
      <c r="Q969" s="271"/>
      <c r="R969" s="271"/>
      <c r="S969" s="271"/>
      <c r="T969" s="271"/>
      <c r="U969" s="271"/>
      <c r="V969" s="271"/>
      <c r="W969" s="271"/>
      <c r="X969" s="271"/>
      <c r="Y969" s="271"/>
      <c r="Z969" s="271"/>
      <c r="AA969" s="271"/>
      <c r="AB969" s="271"/>
      <c r="AC969" s="271"/>
      <c r="AD969" s="271"/>
      <c r="AE969" s="271"/>
      <c r="AF969" s="271"/>
      <c r="AG969" s="271"/>
      <c r="AH969" s="271"/>
      <c r="AI969" s="271"/>
      <c r="AJ969" s="271"/>
      <c r="AK969" s="271"/>
      <c r="AL969" s="271"/>
      <c r="AM969" s="271"/>
      <c r="AN969" s="271"/>
      <c r="AO969" s="271"/>
      <c r="AP969" s="271"/>
    </row>
    <row r="970" ht="12.75" customHeight="1">
      <c r="A970" s="270"/>
      <c r="B970" s="270"/>
      <c r="C970" s="270"/>
      <c r="D970" s="270"/>
      <c r="E970" s="270"/>
      <c r="F970" s="271"/>
      <c r="G970" s="271"/>
      <c r="H970" s="271"/>
      <c r="I970" s="271"/>
      <c r="J970" s="271"/>
      <c r="K970" s="271"/>
      <c r="L970" s="271"/>
      <c r="M970" s="271"/>
      <c r="N970" s="271"/>
      <c r="O970" s="271"/>
      <c r="P970" s="271"/>
      <c r="Q970" s="271"/>
      <c r="R970" s="271"/>
      <c r="S970" s="271"/>
      <c r="T970" s="271"/>
      <c r="U970" s="271"/>
      <c r="V970" s="271"/>
      <c r="W970" s="271"/>
      <c r="X970" s="271"/>
      <c r="Y970" s="271"/>
      <c r="Z970" s="271"/>
      <c r="AA970" s="271"/>
      <c r="AB970" s="271"/>
      <c r="AC970" s="271"/>
      <c r="AD970" s="271"/>
      <c r="AE970" s="271"/>
      <c r="AF970" s="271"/>
      <c r="AG970" s="271"/>
      <c r="AH970" s="271"/>
      <c r="AI970" s="271"/>
      <c r="AJ970" s="271"/>
      <c r="AK970" s="271"/>
      <c r="AL970" s="271"/>
      <c r="AM970" s="271"/>
      <c r="AN970" s="271"/>
      <c r="AO970" s="271"/>
      <c r="AP970" s="271"/>
    </row>
    <row r="971" ht="12.75" customHeight="1">
      <c r="A971" s="270"/>
      <c r="B971" s="270"/>
      <c r="C971" s="270"/>
      <c r="D971" s="270"/>
      <c r="E971" s="270"/>
      <c r="F971" s="271"/>
      <c r="G971" s="271"/>
      <c r="H971" s="271"/>
      <c r="I971" s="271"/>
      <c r="J971" s="271"/>
      <c r="K971" s="27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c r="AI971" s="271"/>
      <c r="AJ971" s="271"/>
      <c r="AK971" s="271"/>
      <c r="AL971" s="271"/>
      <c r="AM971" s="271"/>
      <c r="AN971" s="271"/>
      <c r="AO971" s="271"/>
      <c r="AP971" s="271"/>
    </row>
    <row r="972" ht="12.75" customHeight="1">
      <c r="A972" s="270"/>
      <c r="B972" s="270"/>
      <c r="C972" s="270"/>
      <c r="D972" s="270"/>
      <c r="E972" s="270"/>
      <c r="F972" s="271"/>
      <c r="G972" s="271"/>
      <c r="H972" s="271"/>
      <c r="I972" s="271"/>
      <c r="J972" s="271"/>
      <c r="K972" s="271"/>
      <c r="L972" s="271"/>
      <c r="M972" s="271"/>
      <c r="N972" s="271"/>
      <c r="O972" s="271"/>
      <c r="P972" s="271"/>
      <c r="Q972" s="271"/>
      <c r="R972" s="271"/>
      <c r="S972" s="271"/>
      <c r="T972" s="271"/>
      <c r="U972" s="271"/>
      <c r="V972" s="271"/>
      <c r="W972" s="271"/>
      <c r="X972" s="271"/>
      <c r="Y972" s="271"/>
      <c r="Z972" s="271"/>
      <c r="AA972" s="271"/>
      <c r="AB972" s="271"/>
      <c r="AC972" s="271"/>
      <c r="AD972" s="271"/>
      <c r="AE972" s="271"/>
      <c r="AF972" s="271"/>
      <c r="AG972" s="271"/>
      <c r="AH972" s="271"/>
      <c r="AI972" s="271"/>
      <c r="AJ972" s="271"/>
      <c r="AK972" s="271"/>
      <c r="AL972" s="271"/>
      <c r="AM972" s="271"/>
      <c r="AN972" s="271"/>
      <c r="AO972" s="271"/>
      <c r="AP972" s="271"/>
    </row>
    <row r="973" ht="12.75" customHeight="1">
      <c r="A973" s="270"/>
      <c r="B973" s="270"/>
      <c r="C973" s="270"/>
      <c r="D973" s="270"/>
      <c r="E973" s="270"/>
      <c r="F973" s="271"/>
      <c r="G973" s="271"/>
      <c r="H973" s="271"/>
      <c r="I973" s="271"/>
      <c r="J973" s="271"/>
      <c r="K973" s="271"/>
      <c r="L973" s="271"/>
      <c r="M973" s="271"/>
      <c r="N973" s="271"/>
      <c r="O973" s="271"/>
      <c r="P973" s="271"/>
      <c r="Q973" s="271"/>
      <c r="R973" s="271"/>
      <c r="S973" s="271"/>
      <c r="T973" s="271"/>
      <c r="U973" s="271"/>
      <c r="V973" s="271"/>
      <c r="W973" s="271"/>
      <c r="X973" s="271"/>
      <c r="Y973" s="271"/>
      <c r="Z973" s="271"/>
      <c r="AA973" s="271"/>
      <c r="AB973" s="271"/>
      <c r="AC973" s="271"/>
      <c r="AD973" s="271"/>
      <c r="AE973" s="271"/>
      <c r="AF973" s="271"/>
      <c r="AG973" s="271"/>
      <c r="AH973" s="271"/>
      <c r="AI973" s="271"/>
      <c r="AJ973" s="271"/>
      <c r="AK973" s="271"/>
      <c r="AL973" s="271"/>
      <c r="AM973" s="271"/>
      <c r="AN973" s="271"/>
      <c r="AO973" s="271"/>
      <c r="AP973" s="271"/>
    </row>
    <row r="974" ht="12.75" customHeight="1">
      <c r="A974" s="270"/>
      <c r="B974" s="270"/>
      <c r="C974" s="270"/>
      <c r="D974" s="270"/>
      <c r="E974" s="270"/>
      <c r="F974" s="271"/>
      <c r="G974" s="271"/>
      <c r="H974" s="271"/>
      <c r="I974" s="271"/>
      <c r="J974" s="271"/>
      <c r="K974" s="271"/>
      <c r="L974" s="271"/>
      <c r="M974" s="271"/>
      <c r="N974" s="271"/>
      <c r="O974" s="271"/>
      <c r="P974" s="271"/>
      <c r="Q974" s="271"/>
      <c r="R974" s="271"/>
      <c r="S974" s="271"/>
      <c r="T974" s="271"/>
      <c r="U974" s="271"/>
      <c r="V974" s="271"/>
      <c r="W974" s="271"/>
      <c r="X974" s="271"/>
      <c r="Y974" s="271"/>
      <c r="Z974" s="271"/>
      <c r="AA974" s="271"/>
      <c r="AB974" s="271"/>
      <c r="AC974" s="271"/>
      <c r="AD974" s="271"/>
      <c r="AE974" s="271"/>
      <c r="AF974" s="271"/>
      <c r="AG974" s="271"/>
      <c r="AH974" s="271"/>
      <c r="AI974" s="271"/>
      <c r="AJ974" s="271"/>
      <c r="AK974" s="271"/>
      <c r="AL974" s="271"/>
      <c r="AM974" s="271"/>
      <c r="AN974" s="271"/>
      <c r="AO974" s="271"/>
      <c r="AP974" s="271"/>
    </row>
    <row r="975" ht="12.75" customHeight="1">
      <c r="A975" s="270"/>
      <c r="B975" s="270"/>
      <c r="C975" s="270"/>
      <c r="D975" s="270"/>
      <c r="E975" s="270"/>
      <c r="F975" s="271"/>
      <c r="G975" s="271"/>
      <c r="H975" s="271"/>
      <c r="I975" s="271"/>
      <c r="J975" s="271"/>
      <c r="K975" s="271"/>
      <c r="L975" s="271"/>
      <c r="M975" s="271"/>
      <c r="N975" s="271"/>
      <c r="O975" s="271"/>
      <c r="P975" s="271"/>
      <c r="Q975" s="271"/>
      <c r="R975" s="271"/>
      <c r="S975" s="271"/>
      <c r="T975" s="271"/>
      <c r="U975" s="271"/>
      <c r="V975" s="271"/>
      <c r="W975" s="271"/>
      <c r="X975" s="271"/>
      <c r="Y975" s="271"/>
      <c r="Z975" s="271"/>
      <c r="AA975" s="271"/>
      <c r="AB975" s="271"/>
      <c r="AC975" s="271"/>
      <c r="AD975" s="271"/>
      <c r="AE975" s="271"/>
      <c r="AF975" s="271"/>
      <c r="AG975" s="271"/>
      <c r="AH975" s="271"/>
      <c r="AI975" s="271"/>
      <c r="AJ975" s="271"/>
      <c r="AK975" s="271"/>
      <c r="AL975" s="271"/>
      <c r="AM975" s="271"/>
      <c r="AN975" s="271"/>
      <c r="AO975" s="271"/>
      <c r="AP975" s="271"/>
    </row>
    <row r="976" ht="12.75" customHeight="1">
      <c r="A976" s="270"/>
      <c r="B976" s="270"/>
      <c r="C976" s="270"/>
      <c r="D976" s="270"/>
      <c r="E976" s="270"/>
      <c r="F976" s="271"/>
      <c r="G976" s="271"/>
      <c r="H976" s="271"/>
      <c r="I976" s="271"/>
      <c r="J976" s="271"/>
      <c r="K976" s="271"/>
      <c r="L976" s="271"/>
      <c r="M976" s="271"/>
      <c r="N976" s="271"/>
      <c r="O976" s="271"/>
      <c r="P976" s="271"/>
      <c r="Q976" s="271"/>
      <c r="R976" s="271"/>
      <c r="S976" s="271"/>
      <c r="T976" s="271"/>
      <c r="U976" s="271"/>
      <c r="V976" s="271"/>
      <c r="W976" s="271"/>
      <c r="X976" s="271"/>
      <c r="Y976" s="271"/>
      <c r="Z976" s="271"/>
      <c r="AA976" s="271"/>
      <c r="AB976" s="271"/>
      <c r="AC976" s="271"/>
      <c r="AD976" s="271"/>
      <c r="AE976" s="271"/>
      <c r="AF976" s="271"/>
      <c r="AG976" s="271"/>
      <c r="AH976" s="271"/>
      <c r="AI976" s="271"/>
      <c r="AJ976" s="271"/>
      <c r="AK976" s="271"/>
      <c r="AL976" s="271"/>
      <c r="AM976" s="271"/>
      <c r="AN976" s="271"/>
      <c r="AO976" s="271"/>
      <c r="AP976" s="271"/>
    </row>
    <row r="977" ht="12.75" customHeight="1">
      <c r="A977" s="270"/>
      <c r="B977" s="270"/>
      <c r="C977" s="270"/>
      <c r="D977" s="270"/>
      <c r="E977" s="270"/>
      <c r="F977" s="271"/>
      <c r="G977" s="271"/>
      <c r="H977" s="271"/>
      <c r="I977" s="271"/>
      <c r="J977" s="271"/>
      <c r="K977" s="271"/>
      <c r="L977" s="271"/>
      <c r="M977" s="271"/>
      <c r="N977" s="271"/>
      <c r="O977" s="271"/>
      <c r="P977" s="271"/>
      <c r="Q977" s="271"/>
      <c r="R977" s="271"/>
      <c r="S977" s="271"/>
      <c r="T977" s="271"/>
      <c r="U977" s="271"/>
      <c r="V977" s="271"/>
      <c r="W977" s="271"/>
      <c r="X977" s="271"/>
      <c r="Y977" s="271"/>
      <c r="Z977" s="271"/>
      <c r="AA977" s="271"/>
      <c r="AB977" s="271"/>
      <c r="AC977" s="271"/>
      <c r="AD977" s="271"/>
      <c r="AE977" s="271"/>
      <c r="AF977" s="271"/>
      <c r="AG977" s="271"/>
      <c r="AH977" s="271"/>
      <c r="AI977" s="271"/>
      <c r="AJ977" s="271"/>
      <c r="AK977" s="271"/>
      <c r="AL977" s="271"/>
      <c r="AM977" s="271"/>
      <c r="AN977" s="271"/>
      <c r="AO977" s="271"/>
      <c r="AP977" s="271"/>
    </row>
    <row r="978" ht="12.75" customHeight="1">
      <c r="A978" s="270"/>
      <c r="B978" s="270"/>
      <c r="C978" s="270"/>
      <c r="D978" s="270"/>
      <c r="E978" s="270"/>
      <c r="F978" s="271"/>
      <c r="G978" s="271"/>
      <c r="H978" s="271"/>
      <c r="I978" s="271"/>
      <c r="J978" s="271"/>
      <c r="K978" s="271"/>
      <c r="L978" s="271"/>
      <c r="M978" s="271"/>
      <c r="N978" s="271"/>
      <c r="O978" s="271"/>
      <c r="P978" s="271"/>
      <c r="Q978" s="271"/>
      <c r="R978" s="271"/>
      <c r="S978" s="271"/>
      <c r="T978" s="271"/>
      <c r="U978" s="271"/>
      <c r="V978" s="271"/>
      <c r="W978" s="271"/>
      <c r="X978" s="271"/>
      <c r="Y978" s="271"/>
      <c r="Z978" s="271"/>
      <c r="AA978" s="271"/>
      <c r="AB978" s="271"/>
      <c r="AC978" s="271"/>
      <c r="AD978" s="271"/>
      <c r="AE978" s="271"/>
      <c r="AF978" s="271"/>
      <c r="AG978" s="271"/>
      <c r="AH978" s="271"/>
      <c r="AI978" s="271"/>
      <c r="AJ978" s="271"/>
      <c r="AK978" s="271"/>
      <c r="AL978" s="271"/>
      <c r="AM978" s="271"/>
      <c r="AN978" s="271"/>
      <c r="AO978" s="271"/>
      <c r="AP978" s="271"/>
    </row>
    <row r="979" ht="12.75" customHeight="1">
      <c r="A979" s="270"/>
      <c r="B979" s="270"/>
      <c r="C979" s="270"/>
      <c r="D979" s="270"/>
      <c r="E979" s="270"/>
      <c r="F979" s="271"/>
      <c r="G979" s="271"/>
      <c r="H979" s="271"/>
      <c r="I979" s="271"/>
      <c r="J979" s="271"/>
      <c r="K979" s="271"/>
      <c r="L979" s="271"/>
      <c r="M979" s="271"/>
      <c r="N979" s="271"/>
      <c r="O979" s="271"/>
      <c r="P979" s="271"/>
      <c r="Q979" s="271"/>
      <c r="R979" s="271"/>
      <c r="S979" s="271"/>
      <c r="T979" s="271"/>
      <c r="U979" s="271"/>
      <c r="V979" s="271"/>
      <c r="W979" s="271"/>
      <c r="X979" s="271"/>
      <c r="Y979" s="271"/>
      <c r="Z979" s="271"/>
      <c r="AA979" s="271"/>
      <c r="AB979" s="271"/>
      <c r="AC979" s="271"/>
      <c r="AD979" s="271"/>
      <c r="AE979" s="271"/>
      <c r="AF979" s="271"/>
      <c r="AG979" s="271"/>
      <c r="AH979" s="271"/>
      <c r="AI979" s="271"/>
      <c r="AJ979" s="271"/>
      <c r="AK979" s="271"/>
      <c r="AL979" s="271"/>
      <c r="AM979" s="271"/>
      <c r="AN979" s="271"/>
      <c r="AO979" s="271"/>
      <c r="AP979" s="271"/>
    </row>
    <row r="980" ht="12.75" customHeight="1">
      <c r="A980" s="270"/>
      <c r="B980" s="270"/>
      <c r="C980" s="270"/>
      <c r="D980" s="270"/>
      <c r="E980" s="270"/>
      <c r="F980" s="271"/>
      <c r="G980" s="271"/>
      <c r="H980" s="271"/>
      <c r="I980" s="271"/>
      <c r="J980" s="271"/>
      <c r="K980" s="271"/>
      <c r="L980" s="271"/>
      <c r="M980" s="271"/>
      <c r="N980" s="271"/>
      <c r="O980" s="271"/>
      <c r="P980" s="271"/>
      <c r="Q980" s="271"/>
      <c r="R980" s="271"/>
      <c r="S980" s="271"/>
      <c r="T980" s="271"/>
      <c r="U980" s="271"/>
      <c r="V980" s="271"/>
      <c r="W980" s="271"/>
      <c r="X980" s="271"/>
      <c r="Y980" s="271"/>
      <c r="Z980" s="271"/>
      <c r="AA980" s="271"/>
      <c r="AB980" s="271"/>
      <c r="AC980" s="271"/>
      <c r="AD980" s="271"/>
      <c r="AE980" s="271"/>
      <c r="AF980" s="271"/>
      <c r="AG980" s="271"/>
      <c r="AH980" s="271"/>
      <c r="AI980" s="271"/>
      <c r="AJ980" s="271"/>
      <c r="AK980" s="271"/>
      <c r="AL980" s="271"/>
      <c r="AM980" s="271"/>
      <c r="AN980" s="271"/>
      <c r="AO980" s="271"/>
      <c r="AP980" s="271"/>
    </row>
    <row r="981" ht="12.75" customHeight="1">
      <c r="A981" s="270"/>
      <c r="B981" s="270"/>
      <c r="C981" s="270"/>
      <c r="D981" s="270"/>
      <c r="E981" s="270"/>
      <c r="F981" s="271"/>
      <c r="G981" s="271"/>
      <c r="H981" s="271"/>
      <c r="I981" s="271"/>
      <c r="J981" s="271"/>
      <c r="K981" s="271"/>
      <c r="L981" s="271"/>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c r="AO981" s="271"/>
      <c r="AP981" s="271"/>
    </row>
    <row r="982" ht="12.75" customHeight="1">
      <c r="A982" s="270"/>
      <c r="B982" s="270"/>
      <c r="C982" s="270"/>
      <c r="D982" s="270"/>
      <c r="E982" s="270"/>
      <c r="F982" s="271"/>
      <c r="G982" s="271"/>
      <c r="H982" s="271"/>
      <c r="I982" s="271"/>
      <c r="J982" s="271"/>
      <c r="K982" s="271"/>
      <c r="L982" s="271"/>
      <c r="M982" s="271"/>
      <c r="N982" s="271"/>
      <c r="O982" s="271"/>
      <c r="P982" s="271"/>
      <c r="Q982" s="271"/>
      <c r="R982" s="271"/>
      <c r="S982" s="271"/>
      <c r="T982" s="271"/>
      <c r="U982" s="271"/>
      <c r="V982" s="271"/>
      <c r="W982" s="271"/>
      <c r="X982" s="271"/>
      <c r="Y982" s="271"/>
      <c r="Z982" s="271"/>
      <c r="AA982" s="271"/>
      <c r="AB982" s="271"/>
      <c r="AC982" s="271"/>
      <c r="AD982" s="271"/>
      <c r="AE982" s="271"/>
      <c r="AF982" s="271"/>
      <c r="AG982" s="271"/>
      <c r="AH982" s="271"/>
      <c r="AI982" s="271"/>
      <c r="AJ982" s="271"/>
      <c r="AK982" s="271"/>
      <c r="AL982" s="271"/>
      <c r="AM982" s="271"/>
      <c r="AN982" s="271"/>
      <c r="AO982" s="271"/>
      <c r="AP982" s="271"/>
    </row>
    <row r="983" ht="12.75" customHeight="1">
      <c r="A983" s="270"/>
      <c r="B983" s="270"/>
      <c r="C983" s="270"/>
      <c r="D983" s="270"/>
      <c r="E983" s="270"/>
      <c r="F983" s="271"/>
      <c r="G983" s="271"/>
      <c r="H983" s="271"/>
      <c r="I983" s="271"/>
      <c r="J983" s="271"/>
      <c r="K983" s="27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c r="AI983" s="271"/>
      <c r="AJ983" s="271"/>
      <c r="AK983" s="271"/>
      <c r="AL983" s="271"/>
      <c r="AM983" s="271"/>
      <c r="AN983" s="271"/>
      <c r="AO983" s="271"/>
      <c r="AP983" s="271"/>
    </row>
    <row r="984" ht="12.75" customHeight="1">
      <c r="A984" s="270"/>
      <c r="B984" s="270"/>
      <c r="C984" s="270"/>
      <c r="D984" s="270"/>
      <c r="E984" s="270"/>
      <c r="F984" s="271"/>
      <c r="G984" s="271"/>
      <c r="H984" s="271"/>
      <c r="I984" s="271"/>
      <c r="J984" s="271"/>
      <c r="K984" s="27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c r="AI984" s="271"/>
      <c r="AJ984" s="271"/>
      <c r="AK984" s="271"/>
      <c r="AL984" s="271"/>
      <c r="AM984" s="271"/>
      <c r="AN984" s="271"/>
      <c r="AO984" s="271"/>
      <c r="AP984" s="271"/>
    </row>
    <row r="985" ht="12.75" customHeight="1">
      <c r="A985" s="270"/>
      <c r="B985" s="270"/>
      <c r="C985" s="270"/>
      <c r="D985" s="270"/>
      <c r="E985" s="270"/>
      <c r="F985" s="271"/>
      <c r="G985" s="271"/>
      <c r="H985" s="271"/>
      <c r="I985" s="271"/>
      <c r="J985" s="271"/>
      <c r="K985" s="27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c r="AI985" s="271"/>
      <c r="AJ985" s="271"/>
      <c r="AK985" s="271"/>
      <c r="AL985" s="271"/>
      <c r="AM985" s="271"/>
      <c r="AN985" s="271"/>
      <c r="AO985" s="271"/>
      <c r="AP985" s="271"/>
    </row>
    <row r="986" ht="12.75" customHeight="1">
      <c r="A986" s="270"/>
      <c r="B986" s="270"/>
      <c r="C986" s="270"/>
      <c r="D986" s="270"/>
      <c r="E986" s="270"/>
      <c r="F986" s="271"/>
      <c r="G986" s="271"/>
      <c r="H986" s="271"/>
      <c r="I986" s="271"/>
      <c r="J986" s="271"/>
      <c r="K986" s="27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c r="AI986" s="271"/>
      <c r="AJ986" s="271"/>
      <c r="AK986" s="271"/>
      <c r="AL986" s="271"/>
      <c r="AM986" s="271"/>
      <c r="AN986" s="271"/>
      <c r="AO986" s="271"/>
      <c r="AP986" s="271"/>
    </row>
    <row r="987" ht="12.75" customHeight="1">
      <c r="A987" s="270"/>
      <c r="B987" s="270"/>
      <c r="C987" s="270"/>
      <c r="D987" s="270"/>
      <c r="E987" s="270"/>
      <c r="F987" s="271"/>
      <c r="G987" s="271"/>
      <c r="H987" s="271"/>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271"/>
      <c r="AG987" s="271"/>
      <c r="AH987" s="271"/>
      <c r="AI987" s="271"/>
      <c r="AJ987" s="271"/>
      <c r="AK987" s="271"/>
      <c r="AL987" s="271"/>
      <c r="AM987" s="271"/>
      <c r="AN987" s="271"/>
      <c r="AO987" s="271"/>
      <c r="AP987" s="271"/>
    </row>
    <row r="988" ht="12.75" customHeight="1">
      <c r="A988" s="270"/>
      <c r="B988" s="270"/>
      <c r="C988" s="270"/>
      <c r="D988" s="270"/>
      <c r="E988" s="270"/>
      <c r="F988" s="271"/>
      <c r="G988" s="271"/>
      <c r="H988" s="271"/>
      <c r="I988" s="271"/>
      <c r="J988" s="271"/>
      <c r="K988" s="271"/>
      <c r="L988" s="271"/>
      <c r="M988" s="271"/>
      <c r="N988" s="271"/>
      <c r="O988" s="271"/>
      <c r="P988" s="271"/>
      <c r="Q988" s="271"/>
      <c r="R988" s="271"/>
      <c r="S988" s="271"/>
      <c r="T988" s="271"/>
      <c r="U988" s="271"/>
      <c r="V988" s="271"/>
      <c r="W988" s="271"/>
      <c r="X988" s="271"/>
      <c r="Y988" s="271"/>
      <c r="Z988" s="271"/>
      <c r="AA988" s="271"/>
      <c r="AB988" s="271"/>
      <c r="AC988" s="271"/>
      <c r="AD988" s="271"/>
      <c r="AE988" s="271"/>
      <c r="AF988" s="271"/>
      <c r="AG988" s="271"/>
      <c r="AH988" s="271"/>
      <c r="AI988" s="271"/>
      <c r="AJ988" s="271"/>
      <c r="AK988" s="271"/>
      <c r="AL988" s="271"/>
      <c r="AM988" s="271"/>
      <c r="AN988" s="271"/>
      <c r="AO988" s="271"/>
      <c r="AP988" s="271"/>
    </row>
    <row r="989" ht="12.75" customHeight="1">
      <c r="A989" s="270"/>
      <c r="B989" s="270"/>
      <c r="C989" s="270"/>
      <c r="D989" s="270"/>
      <c r="E989" s="270"/>
      <c r="F989" s="271"/>
      <c r="G989" s="271"/>
      <c r="H989" s="271"/>
      <c r="I989" s="271"/>
      <c r="J989" s="271"/>
      <c r="K989" s="271"/>
      <c r="L989" s="271"/>
      <c r="M989" s="271"/>
      <c r="N989" s="271"/>
      <c r="O989" s="271"/>
      <c r="P989" s="271"/>
      <c r="Q989" s="271"/>
      <c r="R989" s="271"/>
      <c r="S989" s="271"/>
      <c r="T989" s="271"/>
      <c r="U989" s="271"/>
      <c r="V989" s="271"/>
      <c r="W989" s="271"/>
      <c r="X989" s="271"/>
      <c r="Y989" s="271"/>
      <c r="Z989" s="271"/>
      <c r="AA989" s="271"/>
      <c r="AB989" s="271"/>
      <c r="AC989" s="271"/>
      <c r="AD989" s="271"/>
      <c r="AE989" s="271"/>
      <c r="AF989" s="271"/>
      <c r="AG989" s="271"/>
      <c r="AH989" s="271"/>
      <c r="AI989" s="271"/>
      <c r="AJ989" s="271"/>
      <c r="AK989" s="271"/>
      <c r="AL989" s="271"/>
      <c r="AM989" s="271"/>
      <c r="AN989" s="271"/>
      <c r="AO989" s="271"/>
      <c r="AP989" s="271"/>
    </row>
    <row r="990" ht="12.75" customHeight="1">
      <c r="A990" s="270"/>
      <c r="B990" s="270"/>
      <c r="C990" s="270"/>
      <c r="D990" s="270"/>
      <c r="E990" s="270"/>
      <c r="F990" s="271"/>
      <c r="G990" s="271"/>
      <c r="H990" s="271"/>
      <c r="I990" s="271"/>
      <c r="J990" s="271"/>
      <c r="K990" s="271"/>
      <c r="L990" s="271"/>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c r="AO990" s="271"/>
      <c r="AP990" s="271"/>
    </row>
    <row r="991" ht="12.75" customHeight="1">
      <c r="A991" s="270"/>
      <c r="B991" s="270"/>
      <c r="C991" s="270"/>
      <c r="D991" s="270"/>
      <c r="E991" s="270"/>
      <c r="F991" s="271"/>
      <c r="G991" s="271"/>
      <c r="H991" s="271"/>
      <c r="I991" s="271"/>
      <c r="J991" s="271"/>
      <c r="K991" s="271"/>
      <c r="L991" s="271"/>
      <c r="M991" s="271"/>
      <c r="N991" s="271"/>
      <c r="O991" s="271"/>
      <c r="P991" s="271"/>
      <c r="Q991" s="271"/>
      <c r="R991" s="271"/>
      <c r="S991" s="271"/>
      <c r="T991" s="271"/>
      <c r="U991" s="271"/>
      <c r="V991" s="271"/>
      <c r="W991" s="271"/>
      <c r="X991" s="271"/>
      <c r="Y991" s="271"/>
      <c r="Z991" s="271"/>
      <c r="AA991" s="271"/>
      <c r="AB991" s="271"/>
      <c r="AC991" s="271"/>
      <c r="AD991" s="271"/>
      <c r="AE991" s="271"/>
      <c r="AF991" s="271"/>
      <c r="AG991" s="271"/>
      <c r="AH991" s="271"/>
      <c r="AI991" s="271"/>
      <c r="AJ991" s="271"/>
      <c r="AK991" s="271"/>
      <c r="AL991" s="271"/>
      <c r="AM991" s="271"/>
      <c r="AN991" s="271"/>
      <c r="AO991" s="271"/>
      <c r="AP991" s="271"/>
    </row>
    <row r="992" ht="12.75" customHeight="1">
      <c r="A992" s="270"/>
      <c r="B992" s="270"/>
      <c r="C992" s="270"/>
      <c r="D992" s="270"/>
      <c r="E992" s="270"/>
      <c r="F992" s="271"/>
      <c r="G992" s="271"/>
      <c r="H992" s="271"/>
      <c r="I992" s="271"/>
      <c r="J992" s="271"/>
      <c r="K992" s="271"/>
      <c r="L992" s="271"/>
      <c r="M992" s="271"/>
      <c r="N992" s="271"/>
      <c r="O992" s="271"/>
      <c r="P992" s="271"/>
      <c r="Q992" s="271"/>
      <c r="R992" s="271"/>
      <c r="S992" s="271"/>
      <c r="T992" s="271"/>
      <c r="U992" s="271"/>
      <c r="V992" s="271"/>
      <c r="W992" s="271"/>
      <c r="X992" s="271"/>
      <c r="Y992" s="271"/>
      <c r="Z992" s="271"/>
      <c r="AA992" s="271"/>
      <c r="AB992" s="271"/>
      <c r="AC992" s="271"/>
      <c r="AD992" s="271"/>
      <c r="AE992" s="271"/>
      <c r="AF992" s="271"/>
      <c r="AG992" s="271"/>
      <c r="AH992" s="271"/>
      <c r="AI992" s="271"/>
      <c r="AJ992" s="271"/>
      <c r="AK992" s="271"/>
      <c r="AL992" s="271"/>
      <c r="AM992" s="271"/>
      <c r="AN992" s="271"/>
      <c r="AO992" s="271"/>
      <c r="AP992" s="271"/>
    </row>
    <row r="993" ht="12.75" customHeight="1">
      <c r="A993" s="270"/>
      <c r="B993" s="270"/>
      <c r="C993" s="270"/>
      <c r="D993" s="270"/>
      <c r="E993" s="270"/>
      <c r="F993" s="271"/>
      <c r="G993" s="271"/>
      <c r="H993" s="271"/>
      <c r="I993" s="271"/>
      <c r="J993" s="271"/>
      <c r="K993" s="271"/>
      <c r="L993" s="271"/>
      <c r="M993" s="271"/>
      <c r="N993" s="271"/>
      <c r="O993" s="271"/>
      <c r="P993" s="271"/>
      <c r="Q993" s="271"/>
      <c r="R993" s="271"/>
      <c r="S993" s="271"/>
      <c r="T993" s="271"/>
      <c r="U993" s="271"/>
      <c r="V993" s="271"/>
      <c r="W993" s="271"/>
      <c r="X993" s="271"/>
      <c r="Y993" s="271"/>
      <c r="Z993" s="271"/>
      <c r="AA993" s="271"/>
      <c r="AB993" s="271"/>
      <c r="AC993" s="271"/>
      <c r="AD993" s="271"/>
      <c r="AE993" s="271"/>
      <c r="AF993" s="271"/>
      <c r="AG993" s="271"/>
      <c r="AH993" s="271"/>
      <c r="AI993" s="271"/>
      <c r="AJ993" s="271"/>
      <c r="AK993" s="271"/>
      <c r="AL993" s="271"/>
      <c r="AM993" s="271"/>
      <c r="AN993" s="271"/>
      <c r="AO993" s="271"/>
      <c r="AP993" s="271"/>
    </row>
    <row r="994" ht="12.75" customHeight="1">
      <c r="A994" s="270"/>
      <c r="B994" s="270"/>
      <c r="C994" s="270"/>
      <c r="D994" s="270"/>
      <c r="E994" s="270"/>
      <c r="F994" s="271"/>
      <c r="G994" s="271"/>
      <c r="H994" s="271"/>
      <c r="I994" s="271"/>
      <c r="J994" s="271"/>
      <c r="K994" s="271"/>
      <c r="L994" s="271"/>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c r="AI994" s="271"/>
      <c r="AJ994" s="271"/>
      <c r="AK994" s="271"/>
      <c r="AL994" s="271"/>
      <c r="AM994" s="271"/>
      <c r="AN994" s="271"/>
      <c r="AO994" s="271"/>
      <c r="AP994" s="271"/>
    </row>
    <row r="995" ht="12.75" customHeight="1">
      <c r="A995" s="270"/>
      <c r="B995" s="270"/>
      <c r="C995" s="270"/>
      <c r="D995" s="270"/>
      <c r="E995" s="270"/>
      <c r="F995" s="271"/>
      <c r="G995" s="271"/>
      <c r="H995" s="271"/>
      <c r="I995" s="271"/>
      <c r="J995" s="271"/>
      <c r="K995" s="271"/>
      <c r="L995" s="271"/>
      <c r="M995" s="271"/>
      <c r="N995" s="271"/>
      <c r="O995" s="271"/>
      <c r="P995" s="271"/>
      <c r="Q995" s="271"/>
      <c r="R995" s="271"/>
      <c r="S995" s="271"/>
      <c r="T995" s="271"/>
      <c r="U995" s="271"/>
      <c r="V995" s="271"/>
      <c r="W995" s="271"/>
      <c r="X995" s="271"/>
      <c r="Y995" s="271"/>
      <c r="Z995" s="271"/>
      <c r="AA995" s="271"/>
      <c r="AB995" s="271"/>
      <c r="AC995" s="271"/>
      <c r="AD995" s="271"/>
      <c r="AE995" s="271"/>
      <c r="AF995" s="271"/>
      <c r="AG995" s="271"/>
      <c r="AH995" s="271"/>
      <c r="AI995" s="271"/>
      <c r="AJ995" s="271"/>
      <c r="AK995" s="271"/>
      <c r="AL995" s="271"/>
      <c r="AM995" s="271"/>
      <c r="AN995" s="271"/>
      <c r="AO995" s="271"/>
      <c r="AP995" s="271"/>
    </row>
    <row r="996" ht="12.75" customHeight="1">
      <c r="A996" s="270"/>
      <c r="B996" s="270"/>
      <c r="C996" s="270"/>
      <c r="D996" s="270"/>
      <c r="E996" s="270"/>
      <c r="F996" s="271"/>
      <c r="G996" s="271"/>
      <c r="H996" s="271"/>
      <c r="I996" s="271"/>
      <c r="J996" s="271"/>
      <c r="K996" s="27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c r="AI996" s="271"/>
      <c r="AJ996" s="271"/>
      <c r="AK996" s="271"/>
      <c r="AL996" s="271"/>
      <c r="AM996" s="271"/>
      <c r="AN996" s="271"/>
      <c r="AO996" s="271"/>
      <c r="AP996" s="271"/>
    </row>
    <row r="997" ht="12.75" customHeight="1">
      <c r="A997" s="270"/>
      <c r="B997" s="270"/>
      <c r="C997" s="270"/>
      <c r="D997" s="270"/>
      <c r="E997" s="270"/>
      <c r="F997" s="271"/>
      <c r="G997" s="271"/>
      <c r="H997" s="271"/>
      <c r="I997" s="271"/>
      <c r="J997" s="271"/>
      <c r="K997" s="27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c r="AI997" s="271"/>
      <c r="AJ997" s="271"/>
      <c r="AK997" s="271"/>
      <c r="AL997" s="271"/>
      <c r="AM997" s="271"/>
      <c r="AN997" s="271"/>
      <c r="AO997" s="271"/>
      <c r="AP997" s="271"/>
    </row>
    <row r="998" ht="12.75" customHeight="1">
      <c r="A998" s="270"/>
      <c r="B998" s="270"/>
      <c r="C998" s="270"/>
      <c r="D998" s="270"/>
      <c r="E998" s="270"/>
      <c r="F998" s="271"/>
      <c r="G998" s="271"/>
      <c r="H998" s="271"/>
      <c r="I998" s="271"/>
      <c r="J998" s="271"/>
      <c r="K998" s="271"/>
      <c r="L998" s="271"/>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1"/>
      <c r="AK998" s="271"/>
      <c r="AL998" s="271"/>
      <c r="AM998" s="271"/>
      <c r="AN998" s="271"/>
      <c r="AO998" s="271"/>
      <c r="AP998" s="271"/>
    </row>
    <row r="999" ht="12.75" customHeight="1">
      <c r="A999" s="270"/>
      <c r="B999" s="270"/>
      <c r="C999" s="270"/>
      <c r="D999" s="270"/>
      <c r="E999" s="270"/>
      <c r="F999" s="271"/>
      <c r="G999" s="271"/>
      <c r="H999" s="271"/>
      <c r="I999" s="271"/>
      <c r="J999" s="271"/>
      <c r="K999" s="271"/>
      <c r="L999" s="271"/>
      <c r="M999" s="271"/>
      <c r="N999" s="271"/>
      <c r="O999" s="271"/>
      <c r="P999" s="271"/>
      <c r="Q999" s="271"/>
      <c r="R999" s="271"/>
      <c r="S999" s="271"/>
      <c r="T999" s="271"/>
      <c r="U999" s="271"/>
      <c r="V999" s="271"/>
      <c r="W999" s="271"/>
      <c r="X999" s="271"/>
      <c r="Y999" s="271"/>
      <c r="Z999" s="271"/>
      <c r="AA999" s="271"/>
      <c r="AB999" s="271"/>
      <c r="AC999" s="271"/>
      <c r="AD999" s="271"/>
      <c r="AE999" s="271"/>
      <c r="AF999" s="271"/>
      <c r="AG999" s="271"/>
      <c r="AH999" s="271"/>
      <c r="AI999" s="271"/>
      <c r="AJ999" s="271"/>
      <c r="AK999" s="271"/>
      <c r="AL999" s="271"/>
      <c r="AM999" s="271"/>
      <c r="AN999" s="271"/>
      <c r="AO999" s="271"/>
      <c r="AP999" s="271"/>
    </row>
    <row r="1000" ht="12.75" customHeight="1">
      <c r="A1000" s="270"/>
      <c r="B1000" s="270"/>
      <c r="C1000" s="270"/>
      <c r="D1000" s="270"/>
      <c r="E1000" s="270"/>
      <c r="F1000" s="271"/>
      <c r="G1000" s="271"/>
      <c r="H1000" s="271"/>
      <c r="I1000" s="271"/>
      <c r="J1000" s="271"/>
      <c r="K1000" s="271"/>
      <c r="L1000" s="271"/>
      <c r="M1000" s="271"/>
      <c r="N1000" s="271"/>
      <c r="O1000" s="271"/>
      <c r="P1000" s="271"/>
      <c r="Q1000" s="271"/>
      <c r="R1000" s="271"/>
      <c r="S1000" s="271"/>
      <c r="T1000" s="271"/>
      <c r="U1000" s="271"/>
      <c r="V1000" s="271"/>
      <c r="W1000" s="271"/>
      <c r="X1000" s="271"/>
      <c r="Y1000" s="271"/>
      <c r="Z1000" s="271"/>
      <c r="AA1000" s="271"/>
      <c r="AB1000" s="271"/>
      <c r="AC1000" s="271"/>
      <c r="AD1000" s="271"/>
      <c r="AE1000" s="271"/>
      <c r="AF1000" s="271"/>
      <c r="AG1000" s="271"/>
      <c r="AH1000" s="271"/>
      <c r="AI1000" s="271"/>
      <c r="AJ1000" s="271"/>
      <c r="AK1000" s="271"/>
      <c r="AL1000" s="271"/>
      <c r="AM1000" s="271"/>
      <c r="AN1000" s="271"/>
      <c r="AO1000" s="271"/>
      <c r="AP1000" s="271"/>
    </row>
  </sheetData>
  <mergeCells count="5">
    <mergeCell ref="A1:D1"/>
    <mergeCell ref="E1:Y1"/>
    <mergeCell ref="Z1:AO1"/>
    <mergeCell ref="AP1:AP2"/>
    <mergeCell ref="E129:AP129"/>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6.38"/>
    <col customWidth="1" min="2" max="2" width="83.13"/>
    <col customWidth="1" min="3" max="3" width="20.25"/>
    <col customWidth="1" min="4" max="26" width="12.13"/>
  </cols>
  <sheetData>
    <row r="1" ht="15.0" customHeight="1">
      <c r="A1" s="272" t="s">
        <v>290</v>
      </c>
      <c r="B1" s="273" t="s">
        <v>2683</v>
      </c>
      <c r="C1" s="273" t="s">
        <v>2684</v>
      </c>
      <c r="D1" s="273"/>
      <c r="E1" s="273"/>
      <c r="F1" s="273"/>
    </row>
    <row r="2" ht="15.0" customHeight="1">
      <c r="A2" s="272" t="s">
        <v>336</v>
      </c>
      <c r="B2" s="273" t="s">
        <v>842</v>
      </c>
      <c r="C2" s="113" t="s">
        <v>504</v>
      </c>
      <c r="D2" s="273"/>
      <c r="E2" s="273"/>
      <c r="F2" s="273"/>
    </row>
    <row r="3" ht="15.0" customHeight="1">
      <c r="A3" s="272" t="s">
        <v>2099</v>
      </c>
      <c r="B3" s="273" t="s">
        <v>301</v>
      </c>
      <c r="C3" s="113" t="s">
        <v>271</v>
      </c>
      <c r="D3" s="273"/>
      <c r="E3" s="273"/>
      <c r="F3" s="273"/>
    </row>
    <row r="4" ht="15.0" customHeight="1">
      <c r="A4" s="272" t="s">
        <v>473</v>
      </c>
      <c r="B4" s="273" t="s">
        <v>291</v>
      </c>
      <c r="C4" s="273" t="s">
        <v>1190</v>
      </c>
      <c r="D4" s="273"/>
      <c r="E4" s="273"/>
      <c r="F4" s="273"/>
    </row>
    <row r="5" ht="15.0" customHeight="1">
      <c r="A5" s="272" t="s">
        <v>479</v>
      </c>
      <c r="B5" s="273" t="s">
        <v>554</v>
      </c>
      <c r="C5" s="273" t="s">
        <v>2685</v>
      </c>
      <c r="D5" s="273"/>
      <c r="E5" s="273"/>
      <c r="F5" s="273"/>
    </row>
    <row r="6" ht="15.0" customHeight="1">
      <c r="A6" s="272" t="s">
        <v>494</v>
      </c>
      <c r="B6" s="273" t="s">
        <v>2686</v>
      </c>
      <c r="C6" s="273" t="s">
        <v>2687</v>
      </c>
      <c r="D6" s="273"/>
      <c r="E6" s="273"/>
      <c r="F6" s="273"/>
    </row>
    <row r="7" ht="15.0" customHeight="1">
      <c r="A7" s="272" t="s">
        <v>2688</v>
      </c>
      <c r="B7" s="273" t="s">
        <v>1434</v>
      </c>
      <c r="C7" s="273" t="s">
        <v>161</v>
      </c>
      <c r="D7" s="273"/>
      <c r="E7" s="273"/>
      <c r="F7" s="273"/>
    </row>
    <row r="8" ht="15.0" customHeight="1">
      <c r="A8" s="272" t="s">
        <v>586</v>
      </c>
      <c r="B8" s="273" t="s">
        <v>1467</v>
      </c>
      <c r="C8" s="273" t="s">
        <v>263</v>
      </c>
      <c r="D8" s="273"/>
      <c r="E8" s="273"/>
      <c r="F8" s="273"/>
    </row>
    <row r="9" ht="15.0" customHeight="1">
      <c r="A9" s="272" t="s">
        <v>597</v>
      </c>
      <c r="B9" s="273" t="s">
        <v>449</v>
      </c>
      <c r="C9" s="273" t="s">
        <v>144</v>
      </c>
      <c r="D9" s="273"/>
      <c r="E9" s="273"/>
      <c r="F9" s="273"/>
    </row>
    <row r="10" ht="15.0" customHeight="1">
      <c r="A10" s="272" t="s">
        <v>630</v>
      </c>
      <c r="B10" s="273" t="s">
        <v>1243</v>
      </c>
      <c r="C10" s="273" t="s">
        <v>230</v>
      </c>
      <c r="D10" s="273"/>
      <c r="E10" s="273"/>
      <c r="F10" s="273"/>
    </row>
    <row r="11" ht="15.0" customHeight="1">
      <c r="A11" s="272" t="s">
        <v>770</v>
      </c>
      <c r="B11" s="273" t="s">
        <v>2201</v>
      </c>
      <c r="C11" s="273" t="s">
        <v>1702</v>
      </c>
      <c r="D11" s="273"/>
      <c r="E11" s="273"/>
      <c r="F11" s="273"/>
    </row>
    <row r="12" ht="15.0" customHeight="1">
      <c r="A12" s="272" t="s">
        <v>1247</v>
      </c>
      <c r="B12" s="273" t="s">
        <v>372</v>
      </c>
      <c r="C12" s="273" t="s">
        <v>2689</v>
      </c>
      <c r="D12" s="273"/>
      <c r="E12" s="273"/>
      <c r="F12" s="273"/>
    </row>
    <row r="13" ht="15.0" customHeight="1">
      <c r="A13" s="272" t="s">
        <v>1457</v>
      </c>
      <c r="B13" s="273" t="s">
        <v>2324</v>
      </c>
      <c r="C13" s="273" t="s">
        <v>2308</v>
      </c>
      <c r="D13" s="273"/>
      <c r="E13" s="273"/>
      <c r="F13" s="273"/>
    </row>
    <row r="14" ht="15.0" customHeight="1">
      <c r="A14" s="272" t="s">
        <v>1466</v>
      </c>
      <c r="B14" s="273" t="s">
        <v>722</v>
      </c>
      <c r="C14" s="273"/>
      <c r="D14" s="273"/>
      <c r="E14" s="273"/>
      <c r="F14" s="273"/>
    </row>
    <row r="15" ht="15.0" customHeight="1">
      <c r="A15" s="273" t="s">
        <v>1523</v>
      </c>
      <c r="B15" s="273" t="s">
        <v>1536</v>
      </c>
      <c r="C15" s="273"/>
      <c r="D15" s="273"/>
      <c r="E15" s="273"/>
      <c r="F15" s="273"/>
    </row>
    <row r="16" ht="15.0" customHeight="1">
      <c r="A16" s="273" t="s">
        <v>2089</v>
      </c>
      <c r="B16" s="273" t="s">
        <v>2690</v>
      </c>
      <c r="C16" s="273"/>
      <c r="D16" s="273"/>
      <c r="E16" s="273"/>
      <c r="F16" s="273"/>
    </row>
    <row r="17" ht="15.0" customHeight="1">
      <c r="A17" s="273"/>
      <c r="B17" s="273" t="s">
        <v>1551</v>
      </c>
      <c r="C17" s="273"/>
      <c r="D17" s="273"/>
      <c r="E17" s="273"/>
      <c r="F17" s="273"/>
    </row>
    <row r="18" ht="15.0" customHeight="1">
      <c r="A18" s="273"/>
      <c r="B18" s="273" t="s">
        <v>2100</v>
      </c>
      <c r="C18" s="273"/>
      <c r="D18" s="273"/>
      <c r="E18" s="273"/>
      <c r="F18" s="273"/>
    </row>
    <row r="19" ht="15.0" customHeight="1">
      <c r="A19" s="273"/>
      <c r="B19" s="273" t="s">
        <v>586</v>
      </c>
      <c r="C19" s="273"/>
      <c r="D19" s="273"/>
      <c r="E19" s="273"/>
      <c r="F19" s="273"/>
    </row>
    <row r="20" ht="15.0" customHeight="1">
      <c r="A20" s="273"/>
      <c r="B20" s="273" t="s">
        <v>2078</v>
      </c>
      <c r="C20" s="273"/>
      <c r="D20" s="273"/>
      <c r="E20" s="273"/>
      <c r="F20" s="273"/>
    </row>
    <row r="21" ht="15.0" customHeight="1">
      <c r="A21" s="273"/>
      <c r="B21" s="273" t="s">
        <v>1524</v>
      </c>
      <c r="C21" s="273"/>
      <c r="D21" s="273"/>
      <c r="E21" s="273"/>
      <c r="F21" s="273"/>
    </row>
    <row r="22" ht="15.75" customHeight="1">
      <c r="A22" s="273"/>
      <c r="B22" s="273" t="s">
        <v>2083</v>
      </c>
      <c r="C22" s="273"/>
      <c r="D22" s="273"/>
      <c r="E22" s="273"/>
      <c r="F22" s="273"/>
    </row>
    <row r="23" ht="15.75" customHeight="1">
      <c r="A23" s="273"/>
      <c r="B23" s="273" t="s">
        <v>2691</v>
      </c>
      <c r="C23" s="273"/>
      <c r="D23" s="273"/>
      <c r="E23" s="273"/>
      <c r="F23" s="273"/>
    </row>
    <row r="24" ht="15.75" customHeight="1">
      <c r="A24" s="273"/>
      <c r="B24" s="273" t="s">
        <v>2692</v>
      </c>
      <c r="C24" s="273"/>
      <c r="D24" s="273"/>
      <c r="E24" s="273"/>
      <c r="F24" s="273"/>
    </row>
    <row r="25" ht="15.75" customHeight="1">
      <c r="A25" s="273"/>
      <c r="B25" s="273" t="s">
        <v>2693</v>
      </c>
      <c r="C25" s="273"/>
      <c r="D25" s="273"/>
      <c r="E25" s="273"/>
      <c r="F25" s="273"/>
    </row>
    <row r="26" ht="15.75" customHeight="1">
      <c r="A26" s="273"/>
      <c r="B26" s="273" t="s">
        <v>639</v>
      </c>
      <c r="C26" s="273"/>
      <c r="D26" s="273"/>
      <c r="E26" s="273"/>
      <c r="F26" s="273"/>
    </row>
    <row r="27" ht="15.75" customHeight="1">
      <c r="A27" s="273"/>
      <c r="B27" s="273" t="s">
        <v>919</v>
      </c>
      <c r="C27" s="273"/>
      <c r="D27" s="273"/>
      <c r="E27" s="273"/>
      <c r="F27" s="273"/>
    </row>
    <row r="28" ht="15.75" customHeight="1">
      <c r="A28" s="273"/>
      <c r="B28" s="273" t="s">
        <v>1658</v>
      </c>
      <c r="C28" s="273"/>
      <c r="D28" s="273"/>
      <c r="E28" s="273"/>
      <c r="F28" s="273"/>
    </row>
    <row r="29" ht="15.75" customHeight="1">
      <c r="A29" s="273"/>
      <c r="B29" s="273" t="s">
        <v>2336</v>
      </c>
      <c r="C29" s="273"/>
      <c r="D29" s="273"/>
      <c r="E29" s="273"/>
      <c r="F29" s="273"/>
    </row>
    <row r="30" ht="15.75" customHeight="1">
      <c r="A30" s="273"/>
      <c r="B30" s="273" t="s">
        <v>817</v>
      </c>
      <c r="C30" s="273"/>
      <c r="D30" s="273"/>
      <c r="E30" s="273"/>
      <c r="F30" s="273"/>
    </row>
    <row r="31" ht="15.75" customHeight="1">
      <c r="A31" s="273"/>
      <c r="B31" s="273" t="s">
        <v>495</v>
      </c>
      <c r="C31" s="273"/>
      <c r="D31" s="273"/>
      <c r="E31" s="273"/>
      <c r="F31" s="273"/>
    </row>
    <row r="32" ht="15.75" customHeight="1">
      <c r="A32" s="273"/>
      <c r="B32" s="273" t="s">
        <v>631</v>
      </c>
      <c r="C32" s="273"/>
      <c r="D32" s="273"/>
      <c r="E32" s="273"/>
      <c r="F32" s="273"/>
    </row>
    <row r="33" ht="15.75" customHeight="1">
      <c r="A33" s="273"/>
      <c r="B33" s="273" t="s">
        <v>1694</v>
      </c>
      <c r="C33" s="273"/>
      <c r="D33" s="273"/>
      <c r="E33" s="273"/>
      <c r="F33" s="273"/>
    </row>
    <row r="34" ht="15.75" customHeight="1">
      <c r="A34" s="273"/>
      <c r="B34" s="273" t="s">
        <v>474</v>
      </c>
      <c r="C34" s="273"/>
      <c r="D34" s="273"/>
      <c r="E34" s="273"/>
      <c r="F34" s="273"/>
    </row>
    <row r="35" ht="15.75" customHeight="1">
      <c r="A35" s="273"/>
      <c r="B35" s="273" t="s">
        <v>1458</v>
      </c>
      <c r="C35" s="273"/>
      <c r="D35" s="273"/>
      <c r="E35" s="273"/>
      <c r="F35" s="273"/>
    </row>
    <row r="36" ht="15.75" customHeight="1">
      <c r="A36" s="273"/>
      <c r="B36" s="273" t="s">
        <v>2694</v>
      </c>
      <c r="C36" s="273"/>
      <c r="D36" s="273"/>
      <c r="E36" s="273"/>
      <c r="F36" s="273"/>
    </row>
    <row r="37" ht="15.0" customHeight="1">
      <c r="B37" s="273" t="s">
        <v>2695</v>
      </c>
    </row>
    <row r="38" ht="15.0" customHeight="1">
      <c r="B38" s="273" t="s">
        <v>1998</v>
      </c>
    </row>
    <row r="39" ht="15.0" customHeight="1">
      <c r="B39" s="273" t="s">
        <v>480</v>
      </c>
    </row>
    <row r="40" ht="15.0" customHeight="1">
      <c r="B40" s="273" t="s">
        <v>2696</v>
      </c>
    </row>
    <row r="41" ht="15.0" customHeight="1">
      <c r="B41" s="273" t="s">
        <v>150</v>
      </c>
    </row>
    <row r="42" ht="15.75" customHeight="1">
      <c r="B42" s="273" t="s">
        <v>143</v>
      </c>
    </row>
    <row r="43" ht="15.75" customHeight="1">
      <c r="B43" s="113" t="s">
        <v>2697</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