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MEJORAMIENTO ARCHIVISTICO" sheetId="1" r:id="rId1"/>
    <sheet name="Sheet1" sheetId="2" r:id="rId2"/>
    <sheet name="SEGUIMIENTO" sheetId="3" state="hidden" r:id="rId3"/>
  </sheets>
  <definedNames>
    <definedName name="_xlnm._FilterDatabase" localSheetId="0" hidden="1">'PLAN MEJORAMIENTO ARCHIVISTICO'!$A$7:$O$29</definedName>
    <definedName name="_xlfn.COUNTIFS" hidden="1">#NAME?</definedName>
  </definedNames>
  <calcPr fullCalcOnLoad="1"/>
</workbook>
</file>

<file path=xl/comments3.xml><?xml version="1.0" encoding="utf-8"?>
<comments xmlns="http://schemas.openxmlformats.org/spreadsheetml/2006/main">
  <authors>
    <author> </author>
  </authors>
  <commentList>
    <comment ref="C5" authorId="0">
      <text>
        <r>
          <rPr>
            <b/>
            <sz val="8"/>
            <rFont val="Tahoma"/>
            <family val="2"/>
          </rPr>
          <t>así no se especifique tarea en la fila dejar el "0%"</t>
        </r>
        <r>
          <rPr>
            <sz val="8"/>
            <rFont val="Tahoma"/>
            <family val="2"/>
          </rPr>
          <t xml:space="preserve">
</t>
        </r>
      </text>
    </comment>
  </commentList>
</comments>
</file>

<file path=xl/sharedStrings.xml><?xml version="1.0" encoding="utf-8"?>
<sst xmlns="http://schemas.openxmlformats.org/spreadsheetml/2006/main" count="309" uniqueCount="170">
  <si>
    <t xml:space="preserve">NIT: </t>
  </si>
  <si>
    <t>ITEM</t>
  </si>
  <si>
    <t>HALLAZGO</t>
  </si>
  <si>
    <t>PLAZO EN SEMANAS</t>
  </si>
  <si>
    <t>AREAS Y PERSONAS RESPONSABLES</t>
  </si>
  <si>
    <t>No. META</t>
  </si>
  <si>
    <t xml:space="preserve">PRODUCTOS </t>
  </si>
  <si>
    <t>EJECUCIÓN DE LAS  TAREAS</t>
  </si>
  <si>
    <t>PORCENTAJE DE AVANCE DE LAS TAREAS</t>
  </si>
  <si>
    <t xml:space="preserve">NOMBRE DE LA ENTIDAD: </t>
  </si>
  <si>
    <t>RESPONSABLE DEL PROCESO:</t>
  </si>
  <si>
    <t xml:space="preserve">CARGO RESPONSABLE DEL PROCESO: </t>
  </si>
  <si>
    <t>FECHA DE FINALIZACIÓN ACTIVIDADES:</t>
  </si>
  <si>
    <t>FIRMA DEL JEFE DE CONTROL INTERNO: ______________________________________________________________</t>
  </si>
  <si>
    <t>FECHA DE DILIGENCIAMIENTO DEL PMA: _______________________________________________________________</t>
  </si>
  <si>
    <t>DESCRIPCIÓN DE LAS TAREAS</t>
  </si>
  <si>
    <t>FECHA DE INICIO ACTIVIDADES:</t>
  </si>
  <si>
    <t>% DE AVANCE DE LAS TAREAS</t>
  </si>
  <si>
    <t>CUMPLIMIENTO DEL HALLAZGO</t>
  </si>
  <si>
    <t>OBSERVACIONES</t>
  </si>
  <si>
    <t xml:space="preserve">Por tanto el porcentaje real de avance de la entidad en su PMA es de </t>
  </si>
  <si>
    <t>Elaboró:</t>
  </si>
  <si>
    <t>Revisó:</t>
  </si>
  <si>
    <t>_________________________________________</t>
  </si>
  <si>
    <t>_______________________________________</t>
  </si>
  <si>
    <t>Revisado el Plan de Mejoramiento Archivístico remitido por la Entidad, el Grupo de Inspección y Vigilancia, hace las siguientes observaciones:</t>
  </si>
  <si>
    <t>Cargo</t>
  </si>
  <si>
    <t>FIRMA DEL JEFE DE ARCHIVO:______________________________________________________________________</t>
  </si>
  <si>
    <t>Periodo de Evaluación: ___________________</t>
  </si>
  <si>
    <t>Informe No: ____________</t>
  </si>
  <si>
    <t>PESO % DE LA TAREA</t>
  </si>
  <si>
    <r>
      <t xml:space="preserve">Por favor remitir el estado de avance al Plan de Mejoramiento Archivístico teniendo en cuenta las observaciones realizadas y con los soportes pertinentes, para el próximo </t>
    </r>
    <r>
      <rPr>
        <sz val="10"/>
        <color indexed="10"/>
        <rFont val="Calibri"/>
        <family val="2"/>
      </rPr>
      <t>xxxxxxxxx</t>
    </r>
  </si>
  <si>
    <t>UGPP</t>
  </si>
  <si>
    <t>Subdirección de Gestión Documental</t>
  </si>
  <si>
    <t xml:space="preserve">El Programa de Gestión Documental - PGD de la entidad no se ajusta a los requerimientos establecidos en el Decreto 2609 de 2012 </t>
  </si>
  <si>
    <t>Algunos documentos no se encuentran correctamente conservados, teniendo en cuenta que las fotografías son grapadas a las carpetas y los soportes en formato pequeño no son adheridos a hojas blancas.</t>
  </si>
  <si>
    <t>La serie Documental Contratos, no se encuentra unificada.</t>
  </si>
  <si>
    <t>Los archivos de gestión se encuentran almacenados junto con materiales que no son de archivo.</t>
  </si>
  <si>
    <t>Publicación y socialización</t>
  </si>
  <si>
    <t>Levantamiento de los materiales</t>
  </si>
  <si>
    <t>20/01/2014</t>
  </si>
  <si>
    <t>Socialización</t>
  </si>
  <si>
    <t>Presentación</t>
  </si>
  <si>
    <t>Documento aprobado</t>
  </si>
  <si>
    <t>Publicación en la web</t>
  </si>
  <si>
    <t>Chequeo de los expedientes</t>
  </si>
  <si>
    <t>Listados de asistencia</t>
  </si>
  <si>
    <t>Listas de chequeo</t>
  </si>
  <si>
    <t>Verificación fotográfica</t>
  </si>
  <si>
    <t>900.373.913-4</t>
  </si>
  <si>
    <t>Verificación, actualización  y corrección del PGD</t>
  </si>
  <si>
    <t>PGD V.2</t>
  </si>
  <si>
    <t xml:space="preserve">PGD V.2  aprobado </t>
  </si>
  <si>
    <t>Aprobación por el Comité de Desarrollo Administrativo</t>
  </si>
  <si>
    <t>FIRMA SECRETARÍA GENERAL:  _________________________________________________________________</t>
  </si>
  <si>
    <t>Diagnóstico de la integración</t>
  </si>
  <si>
    <t>Definición del Comité y alcances</t>
  </si>
  <si>
    <t>Integración de los comités existentes</t>
  </si>
  <si>
    <t>Propuesta y presentación del Comité  al  SIG</t>
  </si>
  <si>
    <t>Publicación del documento en la página Web</t>
  </si>
  <si>
    <t>No se tiene totalmente documentado el Plan de Emergencias de acuerdo con lo establecido en el Acuerdo 050 de 2000 expedido por el AGN</t>
  </si>
  <si>
    <t>Elaboración del proyecto</t>
  </si>
  <si>
    <t>Publicación en la página web de la Unidad</t>
  </si>
  <si>
    <t>La Entidad no ha creado el Comité de Desarrollo Administrativo tal como lo indican los Decretos 2482 y 2578 de 2012</t>
  </si>
  <si>
    <t xml:space="preserve">Acto Administrativo </t>
  </si>
  <si>
    <t>Verificación/aplicación de instrucciones (plan permanente)</t>
  </si>
  <si>
    <t xml:space="preserve">REPRESENTANTE LEGAL/SECRETARIA GRAL: </t>
  </si>
  <si>
    <t>Verificación  y actualización del Plan</t>
  </si>
  <si>
    <t>Plan V.2</t>
  </si>
  <si>
    <t>Capacitación al personal ejecutor</t>
  </si>
  <si>
    <t xml:space="preserve">Verificación de las acciones </t>
  </si>
  <si>
    <t>Ejecución de las correcciones</t>
  </si>
  <si>
    <t>Visita a las áreas del CAD</t>
  </si>
  <si>
    <t>Visita realizada</t>
  </si>
  <si>
    <t>Verificación de los expedientes de Historias Laborales y ejecución de la corrección</t>
  </si>
  <si>
    <t>Actualización, socialización y publicación del instructivo para creación de expedientes</t>
  </si>
  <si>
    <t>Capacitación al personal que administra los archivos de gestión</t>
  </si>
  <si>
    <t>Instructivo actualizado</t>
  </si>
  <si>
    <t>Verificación de los expedientes Contractuales,  levantamiento y aprobación de las acciones</t>
  </si>
  <si>
    <t>Informes de avance</t>
  </si>
  <si>
    <t>Chequeo de los expedientes e informes de avance</t>
  </si>
  <si>
    <t>Acciones a realizar</t>
  </si>
  <si>
    <t>Informe</t>
  </si>
  <si>
    <t>Expedición  del Acto Administrativo</t>
  </si>
  <si>
    <t>30/07/2015</t>
  </si>
  <si>
    <t>Nota: el Hallazgo No. 4 fue fue levantado, de acuerdo a la comunicación enviada por el AGN con radicado con referencia No. 1-2014-696-603/2014/SGC-320</t>
  </si>
  <si>
    <t>14  de Noviembre de 2014</t>
  </si>
  <si>
    <t xml:space="preserve">Dirección de Seguimiento y Mejoramiento de Procesos 
Darleny Consuelo Fajardo 
Control Interno 
Luis Fernando Granados 
Dirección de Soporte y Desarrollo Organizacional
Luz Alba Martin
</t>
  </si>
  <si>
    <t>SEGUIMIENTO AUDITORÍA</t>
  </si>
  <si>
    <t>Incumplida</t>
  </si>
  <si>
    <t>N.A.</t>
  </si>
  <si>
    <t>Cumplida</t>
  </si>
  <si>
    <t>No se revisan estas actividades porque se encuentran vigentes con corte de la revisión.</t>
  </si>
  <si>
    <t xml:space="preserve">Se evidenció el Acto Administrativo Resolución 464 del 21 de mayo de 2015 "Por el cual se modifica la estructura y funcionamiento del Comité Institucional de Desarrollo Administrativo de la Unidad  de Gestión Pensional y de Contribuciones Parafiscales" </t>
  </si>
  <si>
    <r>
      <t xml:space="preserve">CIUDAD: </t>
    </r>
    <r>
      <rPr>
        <sz val="11"/>
        <rFont val="Calibri"/>
        <family val="2"/>
      </rPr>
      <t>Bogotá</t>
    </r>
  </si>
  <si>
    <t>cumplida</t>
  </si>
  <si>
    <t>Dr. Luis Manuel Garavito</t>
  </si>
  <si>
    <r>
      <t>Dra. Gloria Inés Cortés/</t>
    </r>
    <r>
      <rPr>
        <sz val="11"/>
        <color theme="1"/>
        <rFont val="Calibri"/>
        <family val="2"/>
      </rPr>
      <t>Dr. Luis Manuel Garavito</t>
    </r>
  </si>
  <si>
    <r>
      <t xml:space="preserve">Dirección de Soporte y Desarrollo Organizacional
Subdirección de Gestión Documental
</t>
    </r>
    <r>
      <rPr>
        <sz val="11"/>
        <color theme="1"/>
        <rFont val="Calibri"/>
        <family val="2"/>
      </rPr>
      <t>Luis Manuel Garavito</t>
    </r>
    <r>
      <rPr>
        <sz val="11"/>
        <rFont val="Calibri"/>
        <family val="2"/>
      </rPr>
      <t xml:space="preserve">
</t>
    </r>
  </si>
  <si>
    <t>Se evidenció informe de revisión de la Serie de Historias Laborales con fecha de aprobación por la Subdirectora Claudia Galvis el 26 de junio de 2015.</t>
  </si>
  <si>
    <t>Se evidenció registro fotográfico del CAD después del Levantamiento de los materiales, este quedo consignado en el informe de visita del 5 de marzo de 2015</t>
  </si>
  <si>
    <t xml:space="preserve">Se evidenció listado de asistencia de capacitación a los funcionarios con fecha 30/04/2015  </t>
  </si>
  <si>
    <t>Se evidenció informe de visita con fecha 5 de marzo de 2015.</t>
  </si>
  <si>
    <t xml:space="preserve">La Presentación ante el Comité de Dirección se realizó el día 21 de mayo de 2015 en donde se discutió la proyección del acto administrativo, se reviso el texto y se aprobó por la Dirección. </t>
  </si>
  <si>
    <t>Se realizó la visita propuesta el día 5 de marzo de 2015, de la cual se obtuvo como producto el informe de visita, relacionado con dicha actividad.</t>
  </si>
  <si>
    <t>CONCLUSIÓN DE LA AUDITORÍA</t>
  </si>
  <si>
    <t>Se evidencia presentación del 19 de marzo de 2015 archivo "Presentación 19 de marzo CDA Directores"; bajo el cual se realizó el análisis de los Comités de la Entidad identificados, los Comités creados por Ley,  los Comités creados con base en otras normas; basado en lo anterior se analizó su posterior integración.  
Adicionalmente se evidenció el archivo "Observaciones propuesta Jurídica" donde se relaciona el análisis Jurídico por cada Comité</t>
  </si>
  <si>
    <t>Se evidencia el archivo de fecha 6 de agosto de 2015 denominado "Envío proyecto Resolución" bajo el cual se realizó la definición de la Resolución y el alcance de la misma.</t>
  </si>
  <si>
    <t>Dada la socialización en la página web de la Resolución 464 del 21 de mayo de 2015; se da por cerrada dicha actividad</t>
  </si>
  <si>
    <t>Se evidenció publicación en la pagina de la unidad en el siguiente link: http://www.ugpp.gov.co/general/resoluciones-internas.html</t>
  </si>
  <si>
    <t>A la fecha existe un borrador del Plan de Emergencias Documentales, que no ha sido aprobado por el Comité de Desarrollo Administrativo. Para realizar dicha actividad se tiene agendado éste para el 9 de septiembre de 2015.</t>
  </si>
  <si>
    <t>En razón a que el plan de Emergencias Documentales no ha sido aprobado por el Comité de Desarrollo Administrativo, el mismo no ha sido publicado y socializado.</t>
  </si>
  <si>
    <t>Dada la evidencia aportada por el proceso bajo la cual se encuentra actualizado y socializado el instructivo para la organización de expedientes se da por culminada dicha actividad</t>
  </si>
  <si>
    <t>Teniendo en cuenta el aporte de la evidencia suministrada por el proceso "Listados de asistencia " a la capacitación de los funcionarios que administran archivos de gestión; se da por culminada dicha actividad</t>
  </si>
  <si>
    <t>Dada la evidencia suministrada "capturas de pantalla" de las historias laborales intervenidas; se da por cerrada dicha actividad</t>
  </si>
  <si>
    <t xml:space="preserve">Se presenta el listado de asistencia de fecha 28/05/2014  a la capacitación realizada sobre la serie contratos </t>
  </si>
  <si>
    <t>Teniendo en cuenta el listado de asistencia suministrado por el proceso; bajo el cual se observa la participación en la capacitación propuesta; se da por cerrada dicha actividad</t>
  </si>
  <si>
    <t>Se observa el informe final consolidado archivo denominado "Informe final 2012 y 2013" bajo el cual se evidencia el avance de la Intervención de los contratos. Lo anterior 
sumado al informe serie contratos estatales junio 2015 presenta evidencias fotográficas que demuestran el marcado de las cajas, las carpetas rotuladas y la hoja de control que evidencia el cumplimiento de la acción</t>
  </si>
  <si>
    <t xml:space="preserve">
Subdirección de Gestión Documental
Luis Manuel Garavito
Claudia Umaña
</t>
  </si>
  <si>
    <t xml:space="preserve">Dirección de Soporte y Desarrollo Organizacional
Subdirección de Gestión Documental
Luis Manuel Garavito
</t>
  </si>
  <si>
    <t xml:space="preserve">Subdirección de Gestión Documental
Luis Manuel Garavito
Claudia Umaña
Subdirección de Gestión Humana
Dra. María Fernanda Gómez </t>
  </si>
  <si>
    <t>Dado que se cuenta con la evidencia como es "presentación del 19 de marzo CDA Directores"; diagnóstico para realizar la fusión de los diferentes Comités y el archivo "Observaciones propuesta Jurídica" donde se encuentra el análisis Jurídico del mismo, se concluye que se cuenta con evidencia suficiente para dar por cumplida la actividad</t>
  </si>
  <si>
    <r>
      <t xml:space="preserve">Dada la evidencia de la presentación suministrada por el </t>
    </r>
    <r>
      <rPr>
        <sz val="11"/>
        <rFont val="Calibri"/>
        <family val="2"/>
      </rPr>
      <t>proceso, se da por terminada dicha actividad.</t>
    </r>
  </si>
  <si>
    <t>Se evidencia la verificación de las acciones a través de listas de chequeo para cada tipo documental, las cuales se encuentran publicadas en la ruta https://sites.google.com/a/ugpp.gov.co/sistema-integrado-de-gestion/macroprocesos-de-apoyo/gestion-administrativa/adquisicion-de-bienes-y-servicios</t>
  </si>
  <si>
    <t>ACCIONES ADELANTADAS AL 30 DE AGOSTO DE 2015 POR LA UGPP</t>
  </si>
  <si>
    <r>
      <t xml:space="preserve">se tienen como  evidencias documentos que soportan la etapa precontractual como son: solicitud de contratación y el estudio de mercado. </t>
    </r>
    <r>
      <rPr>
        <sz val="11"/>
        <rFont val="Calibri"/>
        <family val="2"/>
      </rPr>
      <t xml:space="preserve">
Si bien se han empezado a realizar acciones para contratar a un tercero; ésta actividad no ha culminado ya que se encuentra en la etapa precontractual.
La Entidad solicitó al Archivo General de la Nación - AGN el replanteamiento de fechas del plan de mejoramiento archivístico - PMA mediante los siguientes radicados:
</t>
    </r>
    <r>
      <rPr>
        <sz val="11"/>
        <rFont val="Calibri"/>
        <family val="2"/>
      </rPr>
      <t xml:space="preserve">
- </t>
    </r>
    <r>
      <rPr>
        <b/>
        <sz val="11"/>
        <rFont val="Calibri"/>
        <family val="2"/>
      </rPr>
      <t xml:space="preserve">20149903186631 del 16/06/2014 </t>
    </r>
    <r>
      <rPr>
        <sz val="11"/>
        <rFont val="Calibri"/>
        <family val="2"/>
      </rPr>
      <t xml:space="preserve">oficio con número de radicado de la UGPP
y recibido en el AGN con radicado número </t>
    </r>
    <r>
      <rPr>
        <b/>
        <sz val="11"/>
        <rFont val="Calibri"/>
        <family val="2"/>
      </rPr>
      <t>1-2014- 2939</t>
    </r>
    <r>
      <rPr>
        <sz val="11"/>
        <rFont val="Calibri"/>
        <family val="2"/>
      </rPr>
      <t>, en el cual se hace entrega del PMA de acuerdo a la solicitud planteada en la visita de inspección y vigilancia por parte del AGN.
®</t>
    </r>
    <r>
      <rPr>
        <b/>
        <sz val="11"/>
        <rFont val="Calibri"/>
        <family val="2"/>
      </rPr>
      <t xml:space="preserve"> 2-2014-4283</t>
    </r>
    <r>
      <rPr>
        <sz val="11"/>
        <rFont val="Calibri"/>
        <family val="2"/>
      </rPr>
      <t xml:space="preserve"> </t>
    </r>
    <r>
      <rPr>
        <b/>
        <sz val="11"/>
        <rFont val="Calibri"/>
        <family val="2"/>
      </rPr>
      <t>del 29-07-14</t>
    </r>
    <r>
      <rPr>
        <sz val="11"/>
        <rFont val="Calibri"/>
        <family val="2"/>
      </rPr>
      <t xml:space="preserve">  En este comunicado con radicado del AGN, se da respuesta al comunicado </t>
    </r>
    <r>
      <rPr>
        <b/>
        <sz val="11"/>
        <rFont val="Calibri"/>
        <family val="2"/>
      </rPr>
      <t>UGPP 20149903186631</t>
    </r>
    <r>
      <rPr>
        <sz val="11"/>
        <rFont val="Calibri"/>
        <family val="2"/>
      </rPr>
      <t xml:space="preserve"> y se aprueba el PMA enviado.
PMA aprobado por AGN
</t>
    </r>
    <r>
      <rPr>
        <b/>
        <sz val="11"/>
        <rFont val="Calibri"/>
        <family val="2"/>
      </rPr>
      <t>® 20147006002861</t>
    </r>
    <r>
      <rPr>
        <sz val="11"/>
        <rFont val="Calibri"/>
        <family val="2"/>
      </rPr>
      <t xml:space="preserve"> del 14/11/2014 oficio con número de radicado de la UGPP y recibido en el AGN con radicado número </t>
    </r>
    <r>
      <rPr>
        <b/>
        <sz val="11"/>
        <rFont val="Calibri"/>
        <family val="2"/>
      </rPr>
      <t>1-2014-5797</t>
    </r>
    <r>
      <rPr>
        <sz val="11"/>
        <rFont val="Calibri"/>
        <family val="2"/>
      </rPr>
      <t xml:space="preserve">  -  se solicita prórroga y ajuste a las fechas de entrega de los hallazgos: 1 referente al PGD; 2 referente al comité de desarrollo administrativo; 3 referente al plan de emergencia y hallazgo 5 referente a la unificación de la serie documental Contratos.
® </t>
    </r>
    <r>
      <rPr>
        <b/>
        <sz val="11"/>
        <rFont val="Calibri"/>
        <family val="2"/>
      </rPr>
      <t>2-2015-1472</t>
    </r>
    <r>
      <rPr>
        <sz val="11"/>
        <rFont val="Calibri"/>
        <family val="2"/>
      </rPr>
      <t xml:space="preserve"> del 25/03/2015 oficio con radicado del AGN se otorga prórroga y modificación a las fechas propuestas en el radicado </t>
    </r>
    <r>
      <rPr>
        <b/>
        <sz val="11"/>
        <rFont val="Calibri"/>
        <family val="2"/>
      </rPr>
      <t>20147006002861</t>
    </r>
    <r>
      <rPr>
        <sz val="11"/>
        <rFont val="Calibri"/>
        <family val="2"/>
      </rPr>
      <t xml:space="preserve"> y se aclara que los ajustes de fecha se autorizan por única vez.
</t>
    </r>
    <r>
      <rPr>
        <b/>
        <sz val="11"/>
        <rFont val="Calibri"/>
        <family val="2"/>
      </rPr>
      <t xml:space="preserve">® 201516400002721 </t>
    </r>
    <r>
      <rPr>
        <sz val="11"/>
        <rFont val="Calibri"/>
        <family val="2"/>
      </rPr>
      <t xml:space="preserve">del 07/05/2015 oficio con radicado de la UGPP y recibido en el AGN con radicado número </t>
    </r>
    <r>
      <rPr>
        <b/>
        <sz val="11"/>
        <rFont val="Calibri"/>
        <family val="2"/>
      </rPr>
      <t>1-2015-4890 e</t>
    </r>
    <r>
      <rPr>
        <sz val="11"/>
        <rFont val="Calibri"/>
        <family val="2"/>
      </rPr>
      <t xml:space="preserve">l 31/08/2015  en el cual se solicita una segunda prórroga con el fin de unificar las actividades y fechas establecidas  en el PMA frente a las estipuladas en las ACP internas del proceso.
</t>
    </r>
    <r>
      <rPr>
        <b/>
        <sz val="11"/>
        <rFont val="Calibri"/>
        <family val="2"/>
      </rPr>
      <t>2-2015-5099</t>
    </r>
    <r>
      <rPr>
        <sz val="11"/>
        <rFont val="Calibri"/>
        <family val="2"/>
      </rPr>
      <t xml:space="preserve"> del 08/09/2015 oficio con radicado del AGN da respuesta al oficio UGPP 201516400002721 donde no se procede con la autorización de la prórroga, debido a que no se anexa ninguna propuesta de actividades y fechas.
Por lo anterior, las metas propuestas 1,2 y 3 no cumplen, bien por falta de evidencias y acciones respecto a los mismos y adicionalmente, las fechas que fueron aprobadas por el AGN, ya se encuentran vencidas.
</t>
    </r>
    <r>
      <rPr>
        <sz val="11"/>
        <rFont val="Calibri"/>
        <family val="2"/>
      </rPr>
      <t xml:space="preserve">
</t>
    </r>
  </si>
  <si>
    <t>Teniendo en cuenta que se contó con un proyecto de la Resolución para la constitución del Comité Interadministrativo de Desarrollo; la cual define la creación del mismo y su alcance se da por culminada dicha actividad</t>
  </si>
  <si>
    <t>Teniendo en cuenta la expedición del acto administrativo de fecha 21 de mayo de 2015 bajo la Resolución 464 se da por culminada dicha actividad</t>
  </si>
  <si>
    <t>Teniendo en cuenta que no se cuenta con el Plan de Emergencias aprobado por el Comité Administrativo la actividad a la fecha del seguimiento se encuentra vencida
Así mismo de acuerdo a lo descrito en el hallazgo 1 de éste documento, las metas propuestas 2 y 3 no cumplen, bien por falta de evidencias y acciones respecto a los mismos y adicionalmente, las fechas que fueron aprobadas por el AGN, ya se encuentran vencidas.</t>
  </si>
  <si>
    <t>Dada la evidencia aportada por el proceso "Informe Serie Historias Laborales de 2015 bajo el cual se observan las acciones ejecutadas y la intervención realizada a dichos documentos se da por concluida dicha actividad</t>
  </si>
  <si>
    <t xml:space="preserve">Se efectuó la actualización del instructivo para la Organización de Expedientes de Gestion GA-INS 029, versión 2.0, de fecha 23 de junio de 2015, cuyo objeto es proporcionar las directrices y los criterios para la organización técnica de los expedientes de gestión de La Unidad.  El mismo está publicado y disponible para su consulta en la herramienta SITES, la cual es utilizada por la UGPP para la divulgación de las caracterizaciones, instructivos, y demás documentos que hacen parte del Sistema Integrado de Gestión - SIG. </t>
  </si>
  <si>
    <t>Se efectuó la revisión de las evidencias encontrando que las listas de chequeo respectivas a historias laborales se encuentran diligenciadas; sin embargo, por tratarse de documentos de cuentan con reserva legal solo envían como prueba capturas de pantalla de las listas de chequeo de una muestra de los expedientes intervenidos</t>
  </si>
  <si>
    <t xml:space="preserve">Se evidenció el plan de intervención de fecha Junio 12 de 2014 realizado por la Entidad para unificar los expedientes contractuales. De otra parte se presentó una modificación a dicho plan en agosto de 2014 dado que:
1. Se redistribuyó el equipo de trabajo dado el ingreso de una funcionaria más a la planta.
2. Se modificó el orden de intervención dando prioridad a los contratos estatales y por último a las historias laborales.
Producto de la verificación de expedientes contractuales se evidenció el FUI el 12 de marzo de 2015 con la siguiente prioridad:
1.- Contratos solicitados por la Contraloría. 
2.- Año 2014
3.- Año 2012 y 2013 </t>
  </si>
  <si>
    <t>Dado que se realizaron la verificación de los expedientes contractuales y su posterior transferencia a través del FUI; se da por cerrada dicha actividad</t>
  </si>
  <si>
    <t xml:space="preserve">
Subdirección Administrativa
Nubia Tatiana Ramírez Orjuela
Rodrigo 
Angélica María Cárdenas Posada
Rodrigo Didier Muñoz Contreras
</t>
  </si>
  <si>
    <t>Dada la evidencia suministrada por el proceso bajo el consolidado 2012, 2013, 2014 y el informe de serie de contratos estatales a junio de 2013; se evidencia el avance de la actividad por lo anterior se da por culminada la misma</t>
  </si>
  <si>
    <r>
      <t>Dada la publicación de las listas de chequeo relacionadas a continuación:
GA-FOR-061 H.C.D. para Contratación Directa (Contrato prestación de servicios profesionales y de apoyo a la ge
gestión) Persona Jurídica
GA-FOR-062 H.C.D. para Contratación Directa (Contratos prestación de servicios profesionales y de apoyo a la gestión) Persona Natural
GA-FOR-063 H.C.D. para Contratación Directa (Contrato por inexistencia de pluralidad de ofertas)
GA-FOR-064 H.C.D. para Contratación Directa (Contratos de Arrendamiento)
GA-FOR-065 H.C.D. para Contratos derivados de Procesos de Selección Abreviada de Menor Cuantía
GA-FOR-066 HC.D. para Contratos derivados de Procesos de Licitación Pública - Concurso de Méritos Abierto
GA-FOR-067 H.C.D. para Contratos Derivados de Procesos de Mínima Cuantía
GA-FOR-068 H.C.D. para Contratos derivados de Procesos de Selección Abreviada por Subasta Inversa
GA-FOR-069 H.C.D. para  Contratos o Convenios Interadministrativos
GA-FOR-096 H.CD. para Convenios Interadministrativos sin Cuantía</t>
    </r>
    <r>
      <rPr>
        <sz val="11"/>
        <color indexed="10"/>
        <rFont val="Calibri"/>
        <family val="2"/>
      </rPr>
      <t xml:space="preserve">
</t>
    </r>
    <r>
      <rPr>
        <sz val="11"/>
        <color theme="1"/>
        <rFont val="Calibri"/>
        <family val="2"/>
      </rPr>
      <t>Se da por culminada dicha actividad</t>
    </r>
  </si>
  <si>
    <t>Teniendo en cuenta que se realizó la visita al CAD el 5 de marzo de 2015; se da por cerrada dicha actividad</t>
  </si>
  <si>
    <t>Producto de la visita se observa el Informe denominado "Informe de visita CAD Oficial"; por lo anterior se da por culminada dicha actividad</t>
  </si>
  <si>
    <t>Dado la evidencia fotográfica suministrada por el proceso; se da por culminada dicha actividad</t>
  </si>
  <si>
    <r>
      <rPr>
        <b/>
        <sz val="11"/>
        <rFont val="Calibri"/>
        <family val="2"/>
      </rPr>
      <t>NOTA</t>
    </r>
    <r>
      <rPr>
        <sz val="11"/>
        <rFont val="Calibri"/>
        <family val="2"/>
      </rPr>
      <t>: la ejecución de un Plan de Mejoramiento Archivístico no podrá exceder los 2 años</t>
    </r>
  </si>
  <si>
    <t>La TRD presenta inconsistencias, por lo tanto, la entidad debe reestructurarla y conformar series y subseries que reflejen el cumplimiento de las funciones establecidas en cada una de sus dependencias. Adicionalmente el proceso de elaboración y aprobación de la TRD no ha surtido el trámite señalado en el Acuerdo 04 de 2013.</t>
  </si>
  <si>
    <t>INICIO
(de/mm/aaaa)</t>
  </si>
  <si>
    <t>FINALIZACIÓN
(de/mm/aaaa)</t>
  </si>
  <si>
    <t>ACCIONES ADELANTADAS AL 31 DE DICIEMBRE DE 2015</t>
  </si>
  <si>
    <t>Debe surtir el proceso de verificación, actualización y corrección del PGD para darse la actividad relacionada con la aprobación por el Comité de Desarrollo Administrativo</t>
  </si>
  <si>
    <t>La aprobación se dio mediante el acta N 002 ante el Comité de Desarrollo Administrativo de fecha 23 de octubre de 2015 punto 2°</t>
  </si>
  <si>
    <t>Se cumple con la publicación y socialización de Plan de Emergencias de la Entidad</t>
  </si>
  <si>
    <t xml:space="preserve">Dado se no se cuenta con el producto (Descripción de tareas) propuesto relacionado con la verificación, actualización y corrección del PGD la auditoría interna concluye que la actividad se encuentra incumplida </t>
  </si>
  <si>
    <t>Dado que no ha surtido el proceso de aprobación ante el Comité de Desarrollo Administrativo; no es posible publicar y socializar el PGD</t>
  </si>
  <si>
    <t>Actividad no sujeta aseguramiento el 31 de diciembre de 2015 dado que se encuentra cumplida en el seguimiento del 30 de agosto de 2015</t>
  </si>
  <si>
    <t>Se verificó el documento docs.. "Plan de emergencia Versión 2" el cual fue diseñado por la Subdirección de Gestión Documental. 
No obstante es importante indicar que este documento tanto en la versión N°1 y 2, no se ajusta al estándar del Sistema de Gestión de Calidad de la Unidad dado que el documento se encuentra en word.</t>
  </si>
  <si>
    <r>
      <t xml:space="preserve">El Profesional Juan Esteban Osorio de la Subdirección Administrativa  manifiesta que se han 
adelantado acciones que permitirán obtener la construcción del PGD a través de contratación externa, debido a que se requieren ajustes frente a lo requerido por el AGN.
Por lo anterior la decisión de la Entidad es realizar la Contratación externa para el diseño e implementación del mismo. 
Se están adelantando actividades </t>
    </r>
    <r>
      <rPr>
        <sz val="11"/>
        <rFont val="Calibri"/>
        <family val="2"/>
      </rPr>
      <t>frente a la Contratación realizada bajo la modalidad de Concurso de méritos, en éste momento se encuentran en la etapa</t>
    </r>
    <r>
      <rPr>
        <sz val="11"/>
        <color indexed="10"/>
        <rFont val="Calibri"/>
        <family val="2"/>
      </rPr>
      <t xml:space="preserve"> </t>
    </r>
    <r>
      <rPr>
        <sz val="11"/>
        <color indexed="8"/>
        <rFont val="Calibri"/>
        <family val="2"/>
      </rPr>
      <t xml:space="preserve">precontractual </t>
    </r>
    <r>
      <rPr>
        <sz val="11"/>
        <rFont val="Calibri"/>
        <family val="2"/>
      </rPr>
      <t>con la "</t>
    </r>
    <r>
      <rPr>
        <u val="single"/>
        <sz val="11"/>
        <rFont val="Calibri"/>
        <family val="2"/>
      </rPr>
      <t>solicitud de contratacion</t>
    </r>
    <r>
      <rPr>
        <sz val="11"/>
        <rFont val="Calibri"/>
        <family val="2"/>
      </rPr>
      <t>", la cual se adjunta.</t>
    </r>
    <r>
      <rPr>
        <b/>
        <sz val="11"/>
        <color indexed="40"/>
        <rFont val="Calibri"/>
        <family val="2"/>
      </rPr>
      <t xml:space="preserve"> </t>
    </r>
    <r>
      <rPr>
        <sz val="11"/>
        <rFont val="Calibri"/>
        <family val="2"/>
      </rPr>
      <t>S</t>
    </r>
    <r>
      <rPr>
        <sz val="11"/>
        <rFont val="Calibri"/>
        <family val="2"/>
      </rPr>
      <t xml:space="preserve">e proyecta continuar con los" </t>
    </r>
    <r>
      <rPr>
        <u val="single"/>
        <sz val="11"/>
        <rFont val="Calibri"/>
        <family val="2"/>
      </rPr>
      <t>estudios previos", la</t>
    </r>
    <r>
      <rPr>
        <sz val="11"/>
        <rFont val="Calibri"/>
        <family val="2"/>
      </rPr>
      <t xml:space="preserve"> justificacion de vigencias futuras,  y finalmente el </t>
    </r>
    <r>
      <rPr>
        <u val="single"/>
        <sz val="11"/>
        <rFont val="Calibri"/>
        <family val="2"/>
      </rPr>
      <t>pliego de condiciones</t>
    </r>
    <r>
      <rPr>
        <sz val="11"/>
        <rFont val="Calibri"/>
        <family val="2"/>
      </rPr>
      <t xml:space="preserve"> hasta culminar con la adjudicación del contrato en el mes de </t>
    </r>
    <r>
      <rPr>
        <b/>
        <sz val="11"/>
        <color indexed="8"/>
        <rFont val="Calibri"/>
        <family val="2"/>
      </rPr>
      <t>noviembre de 2015.</t>
    </r>
    <r>
      <rPr>
        <sz val="11"/>
        <rFont val="Calibri"/>
        <family val="2"/>
      </rPr>
      <t xml:space="preserve">
Como parte del</t>
    </r>
    <r>
      <rPr>
        <u val="single"/>
        <sz val="11"/>
        <rFont val="Calibri"/>
        <family val="2"/>
      </rPr>
      <t xml:space="preserve"> estudio de mercado</t>
    </r>
    <r>
      <rPr>
        <sz val="11"/>
        <rFont val="Calibri"/>
        <family val="2"/>
      </rPr>
      <t xml:space="preserve"> se han dado reuniones con algunos proveedores, el cual se anexa.</t>
    </r>
  </si>
  <si>
    <r>
      <t xml:space="preserve">Dado que la la Entidad no cuenta con el recurso para Contratar externamente; se delegó el diseño y la implementación del PGD a dos (2) funcionarios los cuales suministraron un cronograma de trabajo preliminar (no ha sido aprobado con la Dirección de Soporte y Desarrollo Organizacional).
</t>
    </r>
    <r>
      <rPr>
        <sz val="11"/>
        <rFont val="Calibri"/>
        <family val="2"/>
      </rPr>
      <t xml:space="preserve">
</t>
    </r>
  </si>
  <si>
    <r>
      <t>Dado que se evidencia el Plan de Emergencia de la Entidad y teniendo en cuenta que éste es el producto propuesto, se da por cerrada la actividad; sin embargo es importante tener en cuenta que los documentos deben estar estandarizados bajo los parámetros del SGC - Sistema de Gestión de Calidad de la Entidad lo anterior permite</t>
    </r>
    <r>
      <rPr>
        <sz val="11"/>
        <rFont val="Calibri"/>
        <family val="2"/>
      </rPr>
      <t xml:space="preserve"> la socialización y/o publicación de dicho documente en el SITE para conocimiento de toda la Entidad</t>
    </r>
  </si>
  <si>
    <t xml:space="preserve">El plan de emergencias se encuentra publicado en el siguiente en el SITE en la siguiente ruta Mapa de Macroprocesos/ Gestión Administrativa/ Gestión Documental / Gestión de Expedientes / Plan de emergencias de fecha 30 de junio de 2015 
La respectiva socialización s erelizo a través del proceso de Gestión de Comunicaciones en la Intranet el 2 de julio de 2015
</t>
  </si>
  <si>
    <r>
      <t xml:space="preserve">Dado que el plan de emergencias no se encuentra publicado en la página WEB, dicha actividad se encuentra vencidas.
</t>
    </r>
    <r>
      <rPr>
        <sz val="11"/>
        <color theme="1"/>
        <rFont val="Calibri"/>
        <family val="2"/>
      </rPr>
      <t xml:space="preserve">
</t>
    </r>
    <r>
      <rPr>
        <sz val="11"/>
        <color indexed="8"/>
        <rFont val="Calibri"/>
        <family val="2"/>
      </rPr>
      <t>Así mismo de acuerdo a lo descrito en el hallazgo 1 de éste documento, las metas propuestas 2 y 3 no se cumplen,  por falta de evidencias y acciones respecto a los mismos</t>
    </r>
  </si>
  <si>
    <t>Se cumple con la aprobación del Plan de Emergencias de la Entidad</t>
  </si>
  <si>
    <t>N/A</t>
  </si>
  <si>
    <t>Ver documentación columna P fila 8</t>
  </si>
  <si>
    <t>Actividad no sujeta aseguramiento al 31 de diciembre de 2015 dado que se encuentra cumplida en el seguimiento del 30 de agosto de 2015</t>
  </si>
  <si>
    <t>ACCIONES ADELANTADAS AL 29 DE FEBRERO DE 2016</t>
  </si>
  <si>
    <t>Ver documentación columna S fila 8</t>
  </si>
  <si>
    <t xml:space="preserve">Dado que no se cuenta con el producto (Descripción de tareas) propuesto, relacionado con la verificación, actualización y corrección del PGD, la auditoría interna concluye que la actividad se encuentra incumplida. </t>
  </si>
  <si>
    <t>DESCRIPCION DE LAS TAREAS</t>
  </si>
  <si>
    <t>Esta actividad es subsecuente de la anterior</t>
  </si>
  <si>
    <t xml:space="preserve">
En el comité primario de la Dirección de Soporte y Desarrollo Organizacional del 08/03/2016 incluyó la presentación del Cronograma para la elaboración del Programa de Gestión Documental,  el cual fue revisado por el comité, y una vez revisado se apruebó por parte del Director de Soporte y Desarrollo Organizacional. Sin embargo la implementación del PGD según el cronograma esta dado para el  07/10/2016, por lo tanto no se puede dar cumplimiento a la tarea.
</t>
  </si>
  <si>
    <t xml:space="preserve">En el comité primario de la Dirección de Soporte y Desarrollo Organizacional del 08/03/2016 se incluyó la presentación del Cronograma para la elaboración del Programa de Gestión Documental, el cual fue revisado por el comité y aprobado por parte del Director de Soporte y Desarrollo Organizacional. Sin embargo según el cronograma el   PGD Armonizado con planes y sistemas de gestión definido por La Unidad está planeado  para el  07/10/2016, por lo tanto no se puede dar por cumplida la tarea.
</t>
  </si>
  <si>
    <t>De acuerdo al cronograma aprobado el 8 de marzo de 2016, la auditoria hará seguimiento al cumplimiento de las actividades incluidas en el Cronograma y se dará por cerrada esta actividad una vez se cuente con el producto finalizado- en las fechas establecidas</t>
  </si>
  <si>
    <t>ACCIONES ADELANTADAS AL 8 DE MARZO DE 2016</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</si>
</sst>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quot;$&quot;\ #,##0.00"/>
    <numFmt numFmtId="182" formatCode="&quot;$&quot;\ #,##0"/>
    <numFmt numFmtId="183" formatCode="0;[Red]0"/>
    <numFmt numFmtId="184" formatCode="#,##0;[Red]#,##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quot;Yes&quot;;&quot;Yes&quot;;&quot;No&quot;"/>
    <numFmt numFmtId="190" formatCode="&quot;True&quot;;&quot;True&quot;;&quot;False&quot;"/>
    <numFmt numFmtId="191" formatCode="&quot;On&quot;;&quot;On&quot;;&quot;Off&quot;"/>
  </numFmts>
  <fonts count="59">
    <font>
      <sz val="11"/>
      <color theme="1"/>
      <name val="Calibri"/>
      <family val="2"/>
    </font>
    <font>
      <sz val="11"/>
      <color indexed="8"/>
      <name val="Calibri"/>
      <family val="2"/>
    </font>
    <font>
      <sz val="10"/>
      <name val="Arial"/>
      <family val="2"/>
    </font>
    <font>
      <sz val="8"/>
      <name val="Tahoma"/>
      <family val="2"/>
    </font>
    <font>
      <b/>
      <sz val="8"/>
      <name val="Tahoma"/>
      <family val="2"/>
    </font>
    <font>
      <sz val="10"/>
      <color indexed="10"/>
      <name val="Calibri"/>
      <family val="2"/>
    </font>
    <font>
      <b/>
      <sz val="11"/>
      <name val="Calibri"/>
      <family val="2"/>
    </font>
    <font>
      <sz val="11"/>
      <name val="Calibri"/>
      <family val="2"/>
    </font>
    <font>
      <sz val="11"/>
      <color indexed="10"/>
      <name val="Calibri"/>
      <family val="2"/>
    </font>
    <font>
      <u val="single"/>
      <sz val="11"/>
      <name val="Calibri"/>
      <family val="2"/>
    </font>
    <font>
      <b/>
      <sz val="11"/>
      <color indexed="4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libri"/>
      <family val="2"/>
    </font>
    <font>
      <sz val="10"/>
      <name val="Calibri"/>
      <family val="2"/>
    </font>
    <font>
      <b/>
      <sz val="10"/>
      <color indexed="8"/>
      <name val="Calibri"/>
      <family val="2"/>
    </font>
    <font>
      <b/>
      <sz val="10"/>
      <name val="Calibri"/>
      <family val="2"/>
    </font>
    <font>
      <sz val="10"/>
      <color indexed="26"/>
      <name val="Calibri"/>
      <family val="2"/>
    </font>
    <font>
      <b/>
      <sz val="10"/>
      <color indexed="9"/>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2"/>
      <name val="Calibri"/>
      <family val="2"/>
    </font>
    <font>
      <b/>
      <sz val="10"/>
      <color theme="0"/>
      <name val="Arial"/>
      <family val="2"/>
    </font>
    <font>
      <sz val="10"/>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39998000860214233"/>
        <bgColor indexed="64"/>
      </patternFill>
    </fill>
    <fill>
      <patternFill patternType="solid">
        <fgColor theme="0"/>
        <bgColor indexed="64"/>
      </patternFill>
    </fill>
    <fill>
      <patternFill patternType="solid">
        <fgColor rgb="FF00FF00"/>
        <bgColor indexed="64"/>
      </patternFill>
    </fill>
    <fill>
      <patternFill patternType="solid">
        <fgColor theme="4" tint="-0.24997000396251678"/>
        <bgColor indexed="64"/>
      </patternFill>
    </fill>
    <fill>
      <patternFill patternType="solid">
        <fgColor rgb="FF92D050"/>
        <bgColor indexed="64"/>
      </patternFill>
    </fill>
    <fill>
      <patternFill patternType="solid">
        <fgColor theme="0" tint="-0.34997999668121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color indexed="63"/>
      </top>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bottom style="medium"/>
    </border>
    <border>
      <left style="medium"/>
      <right style="medium"/>
      <top style="medium"/>
      <bottom style="thin"/>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thin"/>
      <bottom style="thin"/>
    </border>
    <border>
      <left style="medium"/>
      <right style="thin"/>
      <top style="thin"/>
      <bottom style="medium"/>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82">
    <xf numFmtId="0" fontId="0" fillId="0" borderId="0" xfId="0" applyFont="1" applyAlignment="1">
      <alignment/>
    </xf>
    <xf numFmtId="0" fontId="53" fillId="0" borderId="0" xfId="0" applyFont="1" applyFill="1" applyAlignment="1">
      <alignment/>
    </xf>
    <xf numFmtId="0" fontId="53" fillId="0" borderId="0" xfId="0" applyFont="1" applyAlignment="1">
      <alignment/>
    </xf>
    <xf numFmtId="0" fontId="29" fillId="0" borderId="10" xfId="0" applyFont="1" applyFill="1" applyBorder="1" applyAlignment="1">
      <alignment vertical="center" wrapText="1"/>
    </xf>
    <xf numFmtId="9" fontId="29" fillId="0" borderId="10" xfId="0" applyNumberFormat="1" applyFont="1" applyFill="1" applyBorder="1" applyAlignment="1">
      <alignment horizontal="center" vertical="center" wrapText="1"/>
    </xf>
    <xf numFmtId="0" fontId="29" fillId="0" borderId="11" xfId="0" applyFont="1" applyFill="1" applyBorder="1" applyAlignment="1">
      <alignment vertical="center" wrapText="1"/>
    </xf>
    <xf numFmtId="9" fontId="29" fillId="0" borderId="11" xfId="0" applyNumberFormat="1" applyFont="1" applyFill="1" applyBorder="1" applyAlignment="1">
      <alignment horizontal="center" vertical="center" wrapText="1"/>
    </xf>
    <xf numFmtId="0" fontId="29" fillId="0" borderId="12" xfId="0" applyFont="1" applyFill="1" applyBorder="1" applyAlignment="1">
      <alignment vertical="center" wrapText="1"/>
    </xf>
    <xf numFmtId="9" fontId="29" fillId="0" borderId="12" xfId="0" applyNumberFormat="1" applyFont="1" applyFill="1" applyBorder="1" applyAlignment="1">
      <alignment horizontal="center" vertical="center" wrapText="1"/>
    </xf>
    <xf numFmtId="9" fontId="53" fillId="0" borderId="0" xfId="0" applyNumberFormat="1" applyFont="1" applyAlignment="1">
      <alignment/>
    </xf>
    <xf numFmtId="9" fontId="54" fillId="0" borderId="0" xfId="55" applyFont="1" applyAlignment="1">
      <alignment horizontal="center"/>
    </xf>
    <xf numFmtId="0" fontId="29" fillId="0" borderId="0" xfId="0" applyFont="1" applyAlignment="1">
      <alignment/>
    </xf>
    <xf numFmtId="0" fontId="31" fillId="0" borderId="0" xfId="0" applyFont="1" applyAlignment="1">
      <alignment/>
    </xf>
    <xf numFmtId="0" fontId="31" fillId="0" borderId="0" xfId="0" applyFont="1" applyAlignment="1">
      <alignment horizontal="center"/>
    </xf>
    <xf numFmtId="9" fontId="31" fillId="0" borderId="0" xfId="0" applyNumberFormat="1" applyFont="1" applyAlignment="1">
      <alignment horizontal="center"/>
    </xf>
    <xf numFmtId="0" fontId="55" fillId="0" borderId="0" xfId="0" applyFont="1" applyAlignment="1" applyProtection="1">
      <alignment/>
      <protection/>
    </xf>
    <xf numFmtId="0" fontId="31" fillId="0" borderId="0" xfId="0" applyFont="1" applyAlignment="1">
      <alignment/>
    </xf>
    <xf numFmtId="0" fontId="53" fillId="0" borderId="0" xfId="0" applyFont="1" applyAlignment="1">
      <alignment horizontal="left" indent="5"/>
    </xf>
    <xf numFmtId="0" fontId="54"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1" fontId="7" fillId="0" borderId="11" xfId="0" applyNumberFormat="1" applyFont="1" applyFill="1" applyBorder="1" applyAlignment="1">
      <alignment horizontal="center" vertical="center" wrapText="1"/>
    </xf>
    <xf numFmtId="9" fontId="7" fillId="0" borderId="11" xfId="0" applyNumberFormat="1" applyFont="1" applyFill="1" applyBorder="1" applyAlignment="1">
      <alignment horizontal="center" vertical="center" wrapText="1"/>
    </xf>
    <xf numFmtId="0" fontId="7" fillId="0" borderId="12" xfId="0" applyFont="1" applyFill="1" applyBorder="1" applyAlignment="1">
      <alignment vertical="center" wrapText="1"/>
    </xf>
    <xf numFmtId="1" fontId="7" fillId="0" borderId="12"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7" fillId="0" borderId="11" xfId="0" applyFont="1" applyFill="1" applyBorder="1" applyAlignment="1">
      <alignment vertical="center" wrapText="1"/>
    </xf>
    <xf numFmtId="14" fontId="7" fillId="0" borderId="13" xfId="0" applyNumberFormat="1" applyFont="1" applyFill="1" applyBorder="1" applyAlignment="1">
      <alignment vertical="center" wrapText="1"/>
    </xf>
    <xf numFmtId="0" fontId="7" fillId="0" borderId="10" xfId="0" applyFont="1" applyFill="1" applyBorder="1" applyAlignment="1">
      <alignment vertical="center" wrapText="1"/>
    </xf>
    <xf numFmtId="1"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vertical="center" wrapText="1"/>
    </xf>
    <xf numFmtId="9" fontId="7" fillId="0" borderId="14" xfId="0" applyNumberFormat="1" applyFont="1" applyFill="1" applyBorder="1" applyAlignment="1">
      <alignment horizontal="left" vertical="center" wrapText="1"/>
    </xf>
    <xf numFmtId="9" fontId="7" fillId="0" borderId="10" xfId="0" applyNumberFormat="1" applyFont="1" applyFill="1" applyBorder="1" applyAlignment="1">
      <alignment horizontal="left" vertical="center" wrapText="1"/>
    </xf>
    <xf numFmtId="9" fontId="7" fillId="0" borderId="13" xfId="0" applyNumberFormat="1" applyFont="1" applyFill="1" applyBorder="1" applyAlignment="1">
      <alignment horizontal="left" vertical="center" wrapText="1"/>
    </xf>
    <xf numFmtId="9" fontId="7" fillId="0" borderId="11" xfId="0" applyNumberFormat="1" applyFont="1" applyFill="1" applyBorder="1" applyAlignment="1">
      <alignment horizontal="left" vertical="center" wrapText="1"/>
    </xf>
    <xf numFmtId="9" fontId="7" fillId="0" borderId="12" xfId="0" applyNumberFormat="1" applyFont="1" applyFill="1" applyBorder="1" applyAlignment="1">
      <alignment horizontal="left" vertical="center" wrapText="1"/>
    </xf>
    <xf numFmtId="14" fontId="7" fillId="0" borderId="10" xfId="0" applyNumberFormat="1" applyFont="1" applyFill="1" applyBorder="1" applyAlignment="1">
      <alignment horizontal="right" vertical="center" wrapText="1"/>
    </xf>
    <xf numFmtId="14" fontId="7" fillId="0" borderId="11" xfId="0" applyNumberFormat="1" applyFont="1" applyFill="1" applyBorder="1" applyAlignment="1">
      <alignment vertical="center" wrapText="1"/>
    </xf>
    <xf numFmtId="14" fontId="7" fillId="0" borderId="12" xfId="0" applyNumberFormat="1" applyFont="1" applyFill="1" applyBorder="1" applyAlignment="1">
      <alignment vertical="center" wrapText="1"/>
    </xf>
    <xf numFmtId="1" fontId="7" fillId="0" borderId="15"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5" xfId="0" applyNumberFormat="1" applyFont="1" applyFill="1" applyBorder="1" applyAlignment="1">
      <alignment horizontal="left" vertical="center" wrapText="1"/>
    </xf>
    <xf numFmtId="14" fontId="7" fillId="0" borderId="13" xfId="0" applyNumberFormat="1" applyFont="1" applyFill="1" applyBorder="1" applyAlignment="1">
      <alignment horizontal="right" vertical="center" wrapText="1"/>
    </xf>
    <xf numFmtId="14" fontId="7" fillId="0" borderId="11" xfId="0" applyNumberFormat="1" applyFont="1" applyFill="1" applyBorder="1" applyAlignment="1">
      <alignment horizontal="right" vertical="center" wrapText="1"/>
    </xf>
    <xf numFmtId="14" fontId="7" fillId="0" borderId="14" xfId="0" applyNumberFormat="1" applyFont="1" applyFill="1" applyBorder="1" applyAlignment="1">
      <alignment horizontal="right" vertical="center" wrapText="1"/>
    </xf>
    <xf numFmtId="14" fontId="7" fillId="0" borderId="12" xfId="0" applyNumberFormat="1" applyFont="1" applyFill="1" applyBorder="1" applyAlignment="1">
      <alignment horizontal="right" vertical="center" wrapText="1"/>
    </xf>
    <xf numFmtId="0" fontId="7" fillId="0" borderId="0" xfId="0" applyFont="1" applyFill="1" applyAlignment="1">
      <alignment/>
    </xf>
    <xf numFmtId="0" fontId="7" fillId="0" borderId="13" xfId="0" applyFont="1" applyFill="1" applyBorder="1" applyAlignment="1">
      <alignment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7" fillId="33" borderId="11" xfId="0" applyFont="1" applyFill="1" applyBorder="1" applyAlignment="1">
      <alignment horizontal="center" vertical="center"/>
    </xf>
    <xf numFmtId="0" fontId="7" fillId="2" borderId="11" xfId="0" applyFont="1" applyFill="1" applyBorder="1" applyAlignment="1">
      <alignment horizontal="center" vertical="center"/>
    </xf>
    <xf numFmtId="0" fontId="38" fillId="34" borderId="12" xfId="0" applyFont="1" applyFill="1" applyBorder="1" applyAlignment="1">
      <alignment horizontal="center" vertical="center" wrapText="1"/>
    </xf>
    <xf numFmtId="0" fontId="38" fillId="34" borderId="10"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7" fillId="35" borderId="0" xfId="0" applyFont="1" applyFill="1" applyBorder="1" applyAlignment="1">
      <alignment horizontal="center" vertical="center"/>
    </xf>
    <xf numFmtId="0" fontId="7" fillId="35" borderId="0" xfId="0" applyFont="1" applyFill="1" applyBorder="1" applyAlignment="1">
      <alignment horizontal="center" vertical="center" textRotation="90"/>
    </xf>
    <xf numFmtId="0" fontId="7" fillId="35" borderId="0" xfId="0" applyFont="1" applyFill="1" applyBorder="1" applyAlignment="1">
      <alignment vertical="center" wrapText="1"/>
    </xf>
    <xf numFmtId="14" fontId="7" fillId="35" borderId="0" xfId="0" applyNumberFormat="1" applyFont="1" applyFill="1" applyBorder="1" applyAlignment="1">
      <alignment vertical="center" wrapText="1"/>
    </xf>
    <xf numFmtId="1" fontId="7" fillId="35" borderId="0" xfId="0" applyNumberFormat="1" applyFont="1" applyFill="1" applyBorder="1" applyAlignment="1">
      <alignment horizontal="center" vertical="center" wrapText="1"/>
    </xf>
    <xf numFmtId="9" fontId="7" fillId="35" borderId="0" xfId="0" applyNumberFormat="1"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0" xfId="0" applyFont="1" applyFill="1" applyAlignment="1">
      <alignment/>
    </xf>
    <xf numFmtId="0" fontId="6" fillId="35" borderId="0" xfId="0" applyFont="1" applyFill="1" applyBorder="1" applyAlignment="1">
      <alignment horizontal="left" vertical="center"/>
    </xf>
    <xf numFmtId="0" fontId="7" fillId="35" borderId="0" xfId="0" applyFont="1" applyFill="1" applyAlignment="1">
      <alignment horizontal="center"/>
    </xf>
    <xf numFmtId="9" fontId="35" fillId="35" borderId="0" xfId="0" applyNumberFormat="1" applyFont="1" applyFill="1" applyBorder="1" applyAlignment="1">
      <alignment horizontal="center" vertical="center" wrapText="1"/>
    </xf>
    <xf numFmtId="0" fontId="6" fillId="35" borderId="0" xfId="0" applyFont="1" applyFill="1" applyAlignment="1">
      <alignment/>
    </xf>
    <xf numFmtId="0" fontId="6" fillId="35" borderId="0" xfId="0" applyFont="1" applyFill="1" applyAlignment="1">
      <alignment horizontal="center"/>
    </xf>
    <xf numFmtId="9" fontId="6" fillId="35" borderId="0" xfId="0" applyNumberFormat="1" applyFont="1" applyFill="1" applyAlignment="1">
      <alignment horizontal="center"/>
    </xf>
    <xf numFmtId="0" fontId="6" fillId="35" borderId="0" xfId="0" applyFont="1" applyFill="1" applyAlignment="1">
      <alignment/>
    </xf>
    <xf numFmtId="0" fontId="35" fillId="35" borderId="0" xfId="0" applyFont="1" applyFill="1" applyAlignment="1">
      <alignment horizontal="center"/>
    </xf>
    <xf numFmtId="0" fontId="35" fillId="35" borderId="0" xfId="0" applyFont="1" applyFill="1" applyBorder="1" applyAlignment="1">
      <alignment horizontal="center"/>
    </xf>
    <xf numFmtId="14" fontId="7" fillId="35" borderId="10" xfId="0" applyNumberFormat="1" applyFont="1" applyFill="1" applyBorder="1" applyAlignment="1">
      <alignment horizontal="right" vertical="center" wrapText="1"/>
    </xf>
    <xf numFmtId="14" fontId="7" fillId="35" borderId="13" xfId="0" applyNumberFormat="1" applyFont="1" applyFill="1" applyBorder="1" applyAlignment="1">
      <alignment horizontal="right" vertical="center" wrapText="1"/>
    </xf>
    <xf numFmtId="14" fontId="7" fillId="35" borderId="11" xfId="0" applyNumberFormat="1" applyFont="1" applyFill="1" applyBorder="1" applyAlignment="1">
      <alignment horizontal="right" vertical="center" wrapText="1"/>
    </xf>
    <xf numFmtId="14" fontId="7" fillId="35" borderId="12" xfId="0" applyNumberFormat="1" applyFont="1" applyFill="1" applyBorder="1" applyAlignment="1">
      <alignment horizontal="right" vertical="center" wrapText="1"/>
    </xf>
    <xf numFmtId="14" fontId="7" fillId="35" borderId="10" xfId="0" applyNumberFormat="1" applyFont="1" applyFill="1" applyBorder="1" applyAlignment="1">
      <alignment vertical="center" wrapText="1"/>
    </xf>
    <xf numFmtId="14" fontId="7" fillId="35" borderId="11" xfId="0" applyNumberFormat="1" applyFont="1" applyFill="1" applyBorder="1" applyAlignment="1">
      <alignment vertical="center" wrapText="1"/>
    </xf>
    <xf numFmtId="14" fontId="7" fillId="35" borderId="12" xfId="0" applyNumberFormat="1" applyFont="1" applyFill="1" applyBorder="1" applyAlignment="1">
      <alignment vertical="center" wrapText="1"/>
    </xf>
    <xf numFmtId="14" fontId="7" fillId="35" borderId="13" xfId="0" applyNumberFormat="1" applyFont="1" applyFill="1" applyBorder="1" applyAlignment="1">
      <alignment vertical="center" wrapText="1"/>
    </xf>
    <xf numFmtId="0" fontId="6" fillId="0" borderId="16" xfId="0" applyFont="1" applyBorder="1" applyAlignment="1">
      <alignment horizontal="left"/>
    </xf>
    <xf numFmtId="9" fontId="7" fillId="0" borderId="17" xfId="0" applyNumberFormat="1" applyFont="1" applyFill="1" applyBorder="1" applyAlignment="1">
      <alignment horizontal="left" vertical="center" wrapText="1"/>
    </xf>
    <xf numFmtId="9" fontId="7" fillId="0" borderId="18" xfId="0" applyNumberFormat="1" applyFont="1" applyFill="1" applyBorder="1" applyAlignment="1">
      <alignment horizontal="left" vertical="center" wrapText="1"/>
    </xf>
    <xf numFmtId="9" fontId="7" fillId="0" borderId="18" xfId="0" applyNumberFormat="1" applyFont="1" applyFill="1" applyBorder="1" applyAlignment="1">
      <alignment horizontal="left" vertical="top" wrapText="1"/>
    </xf>
    <xf numFmtId="9" fontId="7" fillId="0" borderId="17" xfId="0" applyNumberFormat="1" applyFont="1" applyFill="1" applyBorder="1" applyAlignment="1">
      <alignment horizontal="left" vertical="top" wrapText="1"/>
    </xf>
    <xf numFmtId="9" fontId="7" fillId="0" borderId="11" xfId="0" applyNumberFormat="1" applyFont="1" applyFill="1" applyBorder="1" applyAlignment="1">
      <alignment horizontal="left" vertical="top" wrapText="1"/>
    </xf>
    <xf numFmtId="0" fontId="7" fillId="0" borderId="11" xfId="0" applyFont="1" applyBorder="1" applyAlignment="1">
      <alignment horizontal="left" vertical="top" wrapText="1"/>
    </xf>
    <xf numFmtId="0" fontId="7" fillId="0" borderId="11" xfId="0" applyFont="1" applyFill="1" applyBorder="1" applyAlignment="1">
      <alignment vertical="top" wrapText="1"/>
    </xf>
    <xf numFmtId="0" fontId="7" fillId="36"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1"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Border="1" applyAlignment="1">
      <alignment horizontal="left" vertical="top" wrapText="1"/>
    </xf>
    <xf numFmtId="0" fontId="56" fillId="37" borderId="24" xfId="0" applyFont="1" applyFill="1" applyBorder="1" applyAlignment="1" applyProtection="1">
      <alignment horizontal="center" vertical="center"/>
      <protection locked="0"/>
    </xf>
    <xf numFmtId="0" fontId="56" fillId="37" borderId="25" xfId="0" applyFont="1" applyFill="1" applyBorder="1" applyAlignment="1" applyProtection="1">
      <alignment horizontal="center" vertical="center" wrapText="1"/>
      <protection locked="0"/>
    </xf>
    <xf numFmtId="0" fontId="56" fillId="37" borderId="26" xfId="0" applyFont="1" applyFill="1" applyBorder="1" applyAlignment="1" applyProtection="1">
      <alignment horizontal="center" vertical="center"/>
      <protection locked="0"/>
    </xf>
    <xf numFmtId="0" fontId="56" fillId="37" borderId="27" xfId="0" applyFont="1" applyFill="1" applyBorder="1" applyAlignment="1" applyProtection="1">
      <alignment horizontal="center" vertical="center" wrapText="1"/>
      <protection locked="0"/>
    </xf>
    <xf numFmtId="0" fontId="7" fillId="0" borderId="11" xfId="0" applyFont="1" applyBorder="1" applyAlignment="1">
      <alignment horizontal="left" vertical="center" wrapText="1"/>
    </xf>
    <xf numFmtId="0" fontId="6" fillId="0" borderId="0" xfId="0" applyFont="1" applyAlignment="1">
      <alignment horizontal="left"/>
    </xf>
    <xf numFmtId="0" fontId="6" fillId="0" borderId="16" xfId="0" applyFont="1" applyBorder="1" applyAlignment="1">
      <alignment horizontal="left"/>
    </xf>
    <xf numFmtId="0" fontId="38" fillId="34" borderId="10" xfId="0" applyFont="1" applyFill="1" applyBorder="1" applyAlignment="1" applyProtection="1">
      <alignment horizontal="center" vertical="center" wrapText="1"/>
      <protection locked="0"/>
    </xf>
    <xf numFmtId="0" fontId="38" fillId="34" borderId="12" xfId="0" applyFont="1" applyFill="1" applyBorder="1" applyAlignment="1" applyProtection="1">
      <alignment horizontal="center" vertical="center" wrapText="1"/>
      <protection locked="0"/>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5" borderId="0" xfId="0" applyFont="1" applyFill="1" applyAlignment="1">
      <alignment horizontal="left"/>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8" fillId="38" borderId="33" xfId="0" applyFont="1" applyFill="1" applyBorder="1" applyAlignment="1" applyProtection="1">
      <alignment horizontal="center" vertical="center" wrapText="1"/>
      <protection locked="0"/>
    </xf>
    <xf numFmtId="0" fontId="38" fillId="38" borderId="34" xfId="0" applyFont="1" applyFill="1" applyBorder="1" applyAlignment="1" applyProtection="1">
      <alignment horizontal="center" vertical="center" wrapText="1"/>
      <protection locked="0"/>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0"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49" fontId="7" fillId="35" borderId="11" xfId="0" applyNumberFormat="1" applyFont="1" applyFill="1" applyBorder="1" applyAlignment="1" applyProtection="1">
      <alignment horizontal="center" vertical="center"/>
      <protection locked="0"/>
    </xf>
    <xf numFmtId="49" fontId="0" fillId="35" borderId="11" xfId="0" applyNumberFormat="1" applyFont="1" applyFill="1" applyBorder="1" applyAlignment="1" applyProtection="1">
      <alignment horizontal="center" vertical="center"/>
      <protection locked="0"/>
    </xf>
    <xf numFmtId="49" fontId="47" fillId="35" borderId="11" xfId="0" applyNumberFormat="1" applyFont="1" applyFill="1" applyBorder="1" applyAlignment="1" applyProtection="1">
      <alignment horizontal="center" vertical="center"/>
      <protection locked="0"/>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9" fontId="7" fillId="35" borderId="0" xfId="0" applyNumberFormat="1" applyFont="1" applyFill="1" applyBorder="1" applyAlignment="1">
      <alignment horizontal="left" vertical="top" wrapText="1"/>
    </xf>
    <xf numFmtId="9" fontId="7" fillId="35" borderId="0" xfId="0" applyNumberFormat="1" applyFont="1" applyFill="1" applyBorder="1" applyAlignment="1">
      <alignment horizontal="left" vertical="top" wrapText="1"/>
    </xf>
    <xf numFmtId="0" fontId="7" fillId="35" borderId="0" xfId="0" applyFont="1" applyFill="1" applyBorder="1" applyAlignment="1">
      <alignment horizontal="left" vertical="center" wrapText="1"/>
    </xf>
    <xf numFmtId="14" fontId="9" fillId="35" borderId="0" xfId="0" applyNumberFormat="1" applyFont="1" applyFill="1" applyBorder="1" applyAlignment="1">
      <alignment horizontal="left" vertical="center" wrapText="1"/>
    </xf>
    <xf numFmtId="0" fontId="7" fillId="0" borderId="14" xfId="0" applyFont="1" applyFill="1" applyBorder="1" applyAlignment="1">
      <alignment horizontal="left" vertical="center" wrapText="1"/>
    </xf>
    <xf numFmtId="0" fontId="38" fillId="38" borderId="37" xfId="0" applyFont="1" applyFill="1" applyBorder="1" applyAlignment="1" applyProtection="1">
      <alignment horizontal="center" vertical="center" wrapText="1"/>
      <protection locked="0"/>
    </xf>
    <xf numFmtId="0" fontId="38" fillId="38" borderId="11" xfId="0" applyFont="1" applyFill="1" applyBorder="1" applyAlignment="1">
      <alignment horizontal="center" vertical="center" wrapText="1"/>
    </xf>
    <xf numFmtId="0" fontId="7" fillId="0" borderId="33" xfId="0" applyFont="1" applyFill="1" applyBorder="1" applyAlignment="1">
      <alignment horizontal="left" vertical="top" wrapText="1"/>
    </xf>
    <xf numFmtId="0" fontId="7" fillId="0" borderId="38" xfId="0" applyFont="1" applyFill="1" applyBorder="1" applyAlignment="1">
      <alignment horizontal="left" vertical="top"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4" xfId="0" applyFont="1" applyBorder="1" applyAlignment="1">
      <alignment horizontal="left" vertical="center" wrapText="1"/>
    </xf>
    <xf numFmtId="0" fontId="38" fillId="38" borderId="15" xfId="0" applyFont="1" applyFill="1" applyBorder="1" applyAlignment="1">
      <alignment horizontal="center" vertical="center" wrapText="1"/>
    </xf>
    <xf numFmtId="0" fontId="38" fillId="34" borderId="18" xfId="0" applyFont="1" applyFill="1" applyBorder="1" applyAlignment="1" applyProtection="1">
      <alignment horizontal="center" vertical="center" wrapText="1"/>
      <protection locked="0"/>
    </xf>
    <xf numFmtId="0" fontId="38" fillId="34" borderId="14" xfId="0" applyFont="1" applyFill="1" applyBorder="1" applyAlignment="1" applyProtection="1">
      <alignment horizontal="center" vertical="center" wrapText="1"/>
      <protection locked="0"/>
    </xf>
    <xf numFmtId="0" fontId="38" fillId="34" borderId="28" xfId="0" applyFont="1" applyFill="1" applyBorder="1" applyAlignment="1" applyProtection="1">
      <alignment horizontal="center" vertical="center" wrapText="1"/>
      <protection locked="0"/>
    </xf>
    <xf numFmtId="0" fontId="38" fillId="34" borderId="39" xfId="0" applyFont="1" applyFill="1" applyBorder="1" applyAlignment="1" applyProtection="1">
      <alignment horizontal="center" vertical="center" wrapText="1"/>
      <protection locked="0"/>
    </xf>
    <xf numFmtId="0" fontId="57" fillId="0" borderId="41"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23" xfId="0" applyFont="1" applyBorder="1" applyAlignment="1">
      <alignment horizontal="center" vertical="center" wrapText="1"/>
    </xf>
    <xf numFmtId="0" fontId="29" fillId="0" borderId="28"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39" xfId="0" applyFont="1" applyFill="1" applyBorder="1" applyAlignment="1">
      <alignment horizontal="center" vertical="center"/>
    </xf>
    <xf numFmtId="0" fontId="31" fillId="39" borderId="28" xfId="0" applyFont="1" applyFill="1" applyBorder="1" applyAlignment="1" applyProtection="1">
      <alignment horizontal="center" vertical="center" wrapText="1"/>
      <protection locked="0"/>
    </xf>
    <xf numFmtId="0" fontId="31" fillId="39" borderId="29" xfId="0" applyFont="1" applyFill="1" applyBorder="1" applyAlignment="1" applyProtection="1">
      <alignment horizontal="center" vertical="center" wrapText="1"/>
      <protection locked="0"/>
    </xf>
    <xf numFmtId="0" fontId="31" fillId="39" borderId="39" xfId="0" applyFont="1" applyFill="1" applyBorder="1" applyAlignment="1" applyProtection="1">
      <alignment horizontal="center" vertical="center" wrapText="1"/>
      <protection locked="0"/>
    </xf>
    <xf numFmtId="0" fontId="31" fillId="39" borderId="10" xfId="0" applyFont="1" applyFill="1" applyBorder="1" applyAlignment="1" applyProtection="1">
      <alignment horizontal="center" vertical="center" wrapText="1"/>
      <protection locked="0"/>
    </xf>
    <xf numFmtId="0" fontId="31" fillId="39" borderId="11" xfId="0" applyFont="1" applyFill="1" applyBorder="1" applyAlignment="1" applyProtection="1">
      <alignment horizontal="center" vertical="center" wrapText="1"/>
      <protection locked="0"/>
    </xf>
    <xf numFmtId="0" fontId="31" fillId="39" borderId="12" xfId="0" applyFont="1" applyFill="1" applyBorder="1" applyAlignment="1" applyProtection="1">
      <alignment horizontal="center" vertical="center" wrapText="1"/>
      <protection locked="0"/>
    </xf>
    <xf numFmtId="9" fontId="29" fillId="0" borderId="10" xfId="0" applyNumberFormat="1" applyFont="1" applyFill="1" applyBorder="1" applyAlignment="1">
      <alignment horizontal="center" vertical="center" wrapText="1"/>
    </xf>
    <xf numFmtId="9" fontId="29" fillId="0" borderId="11" xfId="0" applyNumberFormat="1" applyFont="1" applyFill="1" applyBorder="1" applyAlignment="1">
      <alignment horizontal="center" vertical="center" wrapText="1"/>
    </xf>
    <xf numFmtId="9" fontId="29" fillId="0" borderId="12" xfId="0" applyNumberFormat="1" applyFont="1" applyFill="1" applyBorder="1" applyAlignment="1">
      <alignment horizontal="center" vertical="center" wrapText="1"/>
    </xf>
    <xf numFmtId="0" fontId="53" fillId="0" borderId="11" xfId="0" applyFont="1" applyBorder="1" applyAlignment="1">
      <alignment/>
    </xf>
    <xf numFmtId="0" fontId="53" fillId="0" borderId="38" xfId="0" applyFont="1" applyBorder="1" applyAlignment="1">
      <alignment/>
    </xf>
    <xf numFmtId="0" fontId="29" fillId="0" borderId="29" xfId="0" applyFont="1" applyFill="1" applyBorder="1" applyAlignment="1">
      <alignment horizontal="center" vertical="center"/>
    </xf>
    <xf numFmtId="0" fontId="29" fillId="0" borderId="39" xfId="0" applyFont="1" applyFill="1" applyBorder="1" applyAlignment="1">
      <alignment horizontal="center" vertical="center"/>
    </xf>
    <xf numFmtId="0" fontId="53" fillId="0" borderId="10" xfId="0" applyFont="1" applyBorder="1" applyAlignment="1">
      <alignment/>
    </xf>
    <xf numFmtId="0" fontId="53" fillId="0" borderId="33" xfId="0" applyFont="1" applyBorder="1" applyAlignment="1">
      <alignment/>
    </xf>
    <xf numFmtId="0" fontId="53" fillId="0" borderId="12" xfId="0" applyFont="1" applyBorder="1" applyAlignment="1">
      <alignment/>
    </xf>
    <xf numFmtId="0" fontId="53" fillId="0" borderId="34" xfId="0" applyFont="1" applyBorder="1" applyAlignment="1">
      <alignment/>
    </xf>
    <xf numFmtId="0" fontId="0" fillId="0" borderId="10" xfId="0" applyFont="1" applyBorder="1" applyAlignment="1">
      <alignment/>
    </xf>
    <xf numFmtId="0" fontId="0" fillId="0" borderId="33" xfId="0" applyFont="1" applyBorder="1" applyAlignment="1">
      <alignment/>
    </xf>
    <xf numFmtId="0" fontId="31" fillId="39" borderId="33" xfId="0" applyFont="1" applyFill="1" applyBorder="1" applyAlignment="1" applyProtection="1">
      <alignment horizontal="center" vertical="center" wrapText="1"/>
      <protection locked="0"/>
    </xf>
    <xf numFmtId="0" fontId="31" fillId="39" borderId="38" xfId="0" applyFont="1" applyFill="1" applyBorder="1" applyAlignment="1" applyProtection="1">
      <alignment horizontal="center" vertical="center" wrapText="1"/>
      <protection locked="0"/>
    </xf>
    <xf numFmtId="0" fontId="31" fillId="39" borderId="34" xfId="0" applyFont="1" applyFill="1" applyBorder="1" applyAlignment="1" applyProtection="1">
      <alignment horizontal="center" vertical="center" wrapText="1"/>
      <protection locked="0"/>
    </xf>
    <xf numFmtId="0" fontId="53" fillId="0" borderId="43" xfId="0" applyFont="1" applyBorder="1" applyAlignment="1">
      <alignment/>
    </xf>
    <xf numFmtId="0" fontId="53" fillId="0" borderId="44" xfId="0" applyFont="1" applyBorder="1" applyAlignment="1">
      <alignment/>
    </xf>
    <xf numFmtId="0" fontId="53" fillId="0" borderId="45"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0">
    <dxf>
      <font>
        <color auto="1"/>
      </font>
      <fill>
        <patternFill>
          <bgColor rgb="FFFFFF00"/>
        </patternFill>
      </fill>
    </dxf>
    <dxf>
      <fill>
        <patternFill>
          <bgColor rgb="FF00FF00"/>
        </patternFill>
      </fill>
    </dxf>
    <dxf>
      <font>
        <color theme="0"/>
      </font>
      <fill>
        <patternFill>
          <bgColor rgb="FFFF0000"/>
        </patternFill>
      </fill>
    </dxf>
    <dxf>
      <font>
        <color auto="1"/>
      </font>
      <fill>
        <patternFill>
          <bgColor rgb="FFFFFF00"/>
        </patternFill>
      </fill>
    </dxf>
    <dxf>
      <fill>
        <patternFill>
          <bgColor rgb="FF00FF00"/>
        </patternFill>
      </fill>
    </dxf>
    <dxf>
      <font>
        <color theme="0"/>
      </font>
      <fill>
        <patternFill>
          <bgColor rgb="FFFF0000"/>
        </patternFill>
      </fill>
    </dxf>
    <dxf>
      <font>
        <color auto="1"/>
      </font>
      <fill>
        <patternFill>
          <bgColor rgb="FFFFFF00"/>
        </patternFill>
      </fill>
    </dxf>
    <dxf>
      <fill>
        <patternFill>
          <bgColor rgb="FF00FF00"/>
        </patternFill>
      </fill>
    </dxf>
    <dxf>
      <font>
        <color theme="0"/>
      </font>
      <fill>
        <patternFill>
          <bgColor rgb="FFFF0000"/>
        </patternFill>
      </fill>
    </dxf>
    <dxf>
      <font>
        <color auto="1"/>
      </font>
      <fill>
        <patternFill>
          <bgColor rgb="FFFFFF00"/>
        </patternFill>
      </fill>
    </dxf>
    <dxf>
      <fill>
        <patternFill>
          <bgColor rgb="FF00FF00"/>
        </patternFill>
      </fill>
    </dxf>
    <dxf>
      <font>
        <color theme="0"/>
      </font>
      <fill>
        <patternFill>
          <bgColor rgb="FFFF0000"/>
        </patternFill>
      </fill>
    </dxf>
    <dxf>
      <font>
        <color auto="1"/>
      </font>
      <fill>
        <patternFill>
          <bgColor rgb="FFFFFF00"/>
        </patternFill>
      </fill>
    </dxf>
    <dxf>
      <fill>
        <patternFill>
          <bgColor rgb="FF00FF00"/>
        </patternFill>
      </fill>
    </dxf>
    <dxf>
      <font>
        <color theme="0"/>
      </font>
      <fill>
        <patternFill>
          <bgColor rgb="FFFF0000"/>
        </patternFill>
      </fill>
    </dxf>
    <dxf>
      <font>
        <color auto="1"/>
      </font>
      <fill>
        <patternFill>
          <bgColor rgb="FFFFFF00"/>
        </patternFill>
      </fill>
    </dxf>
    <dxf>
      <fill>
        <patternFill>
          <bgColor rgb="FF00FF00"/>
        </patternFill>
      </fill>
    </dxf>
    <dxf>
      <font>
        <color theme="0"/>
      </font>
      <fill>
        <patternFill>
          <bgColor rgb="FFFF0000"/>
        </patternFill>
      </fill>
    </dxf>
    <dxf>
      <font>
        <color theme="0"/>
      </font>
      <fill>
        <patternFill>
          <bgColor rgb="FFFF0000"/>
        </patternFill>
      </fill>
      <border/>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9"/>
  <sheetViews>
    <sheetView tabSelected="1" zoomScale="66" zoomScaleNormal="66" zoomScalePageLayoutView="60" workbookViewId="0" topLeftCell="A1">
      <pane xSplit="4" ySplit="7" topLeftCell="P8" activePane="bottomRight" state="frozen"/>
      <selection pane="topLeft" activeCell="A1" sqref="A1"/>
      <selection pane="topRight" activeCell="E1" sqref="E1"/>
      <selection pane="bottomLeft" activeCell="A8" sqref="A8"/>
      <selection pane="bottomRight" activeCell="C3" sqref="C3:F3"/>
    </sheetView>
  </sheetViews>
  <sheetFormatPr defaultColWidth="10.57421875" defaultRowHeight="15" zeroHeight="1"/>
  <cols>
    <col min="1" max="1" width="5.57421875" style="67" customWidth="1"/>
    <col min="2" max="2" width="28.140625" style="67" customWidth="1"/>
    <col min="3" max="3" width="6.28125" style="67" customWidth="1"/>
    <col min="4" max="4" width="24.140625" style="67" customWidth="1"/>
    <col min="5" max="5" width="14.57421875" style="67" customWidth="1"/>
    <col min="6" max="6" width="14.8515625" style="67" customWidth="1"/>
    <col min="7" max="7" width="9.8515625" style="67" customWidth="1"/>
    <col min="8" max="8" width="9.140625" style="67" customWidth="1"/>
    <col min="9" max="9" width="14.421875" style="67" customWidth="1"/>
    <col min="10" max="10" width="18.8515625" style="67" customWidth="1"/>
    <col min="11" max="11" width="47.7109375" style="67" customWidth="1"/>
    <col min="12" max="12" width="80.00390625" style="67" customWidth="1"/>
    <col min="13" max="13" width="34.421875" style="67" hidden="1" customWidth="1"/>
    <col min="14" max="14" width="13.7109375" style="69" customWidth="1"/>
    <col min="15" max="15" width="62.140625" style="67" customWidth="1"/>
    <col min="16" max="16" width="60.7109375" style="67" customWidth="1"/>
    <col min="17" max="17" width="29.57421875" style="67" customWidth="1"/>
    <col min="18" max="18" width="62.140625" style="67" customWidth="1"/>
    <col min="19" max="19" width="60.7109375" style="67" customWidth="1"/>
    <col min="20" max="16384" width="10.57421875" style="67" customWidth="1"/>
  </cols>
  <sheetData>
    <row r="1" spans="1:14" s="19" customFormat="1" ht="16.5" customHeight="1">
      <c r="A1" s="105" t="s">
        <v>9</v>
      </c>
      <c r="B1" s="106"/>
      <c r="C1" s="126" t="s">
        <v>32</v>
      </c>
      <c r="D1" s="126"/>
      <c r="E1" s="126"/>
      <c r="F1" s="126"/>
      <c r="I1" s="105" t="s">
        <v>0</v>
      </c>
      <c r="J1" s="106"/>
      <c r="K1" s="85"/>
      <c r="L1" s="126" t="s">
        <v>49</v>
      </c>
      <c r="M1" s="126"/>
      <c r="N1" s="69"/>
    </row>
    <row r="2" spans="1:14" s="20" customFormat="1" ht="16.5" customHeight="1">
      <c r="A2" s="105" t="s">
        <v>66</v>
      </c>
      <c r="B2" s="106"/>
      <c r="C2" s="126" t="s">
        <v>97</v>
      </c>
      <c r="D2" s="126"/>
      <c r="E2" s="126"/>
      <c r="F2" s="126"/>
      <c r="I2" s="105" t="s">
        <v>16</v>
      </c>
      <c r="J2" s="106"/>
      <c r="K2" s="85"/>
      <c r="L2" s="126" t="s">
        <v>40</v>
      </c>
      <c r="M2" s="126"/>
      <c r="N2" s="75" t="s">
        <v>90</v>
      </c>
    </row>
    <row r="3" spans="1:14" s="21" customFormat="1" ht="16.5" customHeight="1">
      <c r="A3" s="105" t="s">
        <v>10</v>
      </c>
      <c r="B3" s="106"/>
      <c r="C3" s="127" t="s">
        <v>96</v>
      </c>
      <c r="D3" s="128"/>
      <c r="E3" s="128"/>
      <c r="F3" s="128"/>
      <c r="I3" s="105" t="s">
        <v>12</v>
      </c>
      <c r="J3" s="106"/>
      <c r="K3" s="85"/>
      <c r="L3" s="126" t="s">
        <v>84</v>
      </c>
      <c r="M3" s="126"/>
      <c r="N3" s="76" t="s">
        <v>91</v>
      </c>
    </row>
    <row r="4" spans="1:14" s="21" customFormat="1" ht="16.5" customHeight="1">
      <c r="A4" s="105" t="s">
        <v>11</v>
      </c>
      <c r="B4" s="106"/>
      <c r="C4" s="126" t="s">
        <v>33</v>
      </c>
      <c r="D4" s="126"/>
      <c r="E4" s="126"/>
      <c r="F4" s="126"/>
      <c r="N4" s="76" t="s">
        <v>89</v>
      </c>
    </row>
    <row r="5" spans="3:14" s="22" customFormat="1" ht="11.25" customHeight="1" thickBot="1">
      <c r="C5" s="23"/>
      <c r="G5" s="23"/>
      <c r="H5" s="23"/>
      <c r="N5" s="23"/>
    </row>
    <row r="6" spans="1:19" s="22" customFormat="1" ht="24.75" customHeight="1">
      <c r="A6" s="149" t="s">
        <v>1</v>
      </c>
      <c r="B6" s="107" t="s">
        <v>2</v>
      </c>
      <c r="C6" s="107" t="s">
        <v>5</v>
      </c>
      <c r="D6" s="107" t="s">
        <v>15</v>
      </c>
      <c r="E6" s="107" t="s">
        <v>7</v>
      </c>
      <c r="F6" s="107"/>
      <c r="G6" s="107" t="s">
        <v>3</v>
      </c>
      <c r="H6" s="147" t="s">
        <v>30</v>
      </c>
      <c r="I6" s="107" t="s">
        <v>8</v>
      </c>
      <c r="J6" s="107" t="s">
        <v>6</v>
      </c>
      <c r="K6" s="115" t="s">
        <v>124</v>
      </c>
      <c r="L6" s="115" t="s">
        <v>105</v>
      </c>
      <c r="M6" s="115" t="s">
        <v>4</v>
      </c>
      <c r="N6" s="138" t="s">
        <v>88</v>
      </c>
      <c r="O6" s="115" t="s">
        <v>144</v>
      </c>
      <c r="P6" s="115" t="s">
        <v>105</v>
      </c>
      <c r="Q6" s="138" t="s">
        <v>88</v>
      </c>
      <c r="R6" s="115" t="s">
        <v>169</v>
      </c>
      <c r="S6" s="115" t="s">
        <v>105</v>
      </c>
    </row>
    <row r="7" spans="1:19" s="22" customFormat="1" ht="45.75" customHeight="1" thickBot="1">
      <c r="A7" s="150"/>
      <c r="B7" s="108"/>
      <c r="C7" s="108"/>
      <c r="D7" s="108"/>
      <c r="E7" s="57" t="s">
        <v>142</v>
      </c>
      <c r="F7" s="57" t="s">
        <v>143</v>
      </c>
      <c r="G7" s="108"/>
      <c r="H7" s="148"/>
      <c r="I7" s="108"/>
      <c r="J7" s="108"/>
      <c r="K7" s="116"/>
      <c r="L7" s="137"/>
      <c r="M7" s="116"/>
      <c r="N7" s="138"/>
      <c r="O7" s="137"/>
      <c r="P7" s="137"/>
      <c r="Q7" s="146"/>
      <c r="R7" s="137"/>
      <c r="S7" s="137"/>
    </row>
    <row r="8" spans="1:19" s="22" customFormat="1" ht="123" customHeight="1">
      <c r="A8" s="109">
        <v>1</v>
      </c>
      <c r="B8" s="122" t="s">
        <v>34</v>
      </c>
      <c r="C8" s="58">
        <v>1</v>
      </c>
      <c r="D8" s="29" t="s">
        <v>50</v>
      </c>
      <c r="E8" s="47">
        <v>41730</v>
      </c>
      <c r="F8" s="47">
        <v>42154</v>
      </c>
      <c r="G8" s="24">
        <f>(F8-E8)/7</f>
        <v>60.57142857142857</v>
      </c>
      <c r="H8" s="24">
        <v>40</v>
      </c>
      <c r="I8" s="25">
        <v>0.8</v>
      </c>
      <c r="J8" s="37" t="s">
        <v>51</v>
      </c>
      <c r="K8" s="120" t="s">
        <v>152</v>
      </c>
      <c r="L8" s="117" t="s">
        <v>125</v>
      </c>
      <c r="M8" s="139" t="s">
        <v>98</v>
      </c>
      <c r="N8" s="52" t="s">
        <v>89</v>
      </c>
      <c r="O8" s="91" t="s">
        <v>153</v>
      </c>
      <c r="P8" s="91" t="s">
        <v>148</v>
      </c>
      <c r="Q8" s="52" t="s">
        <v>89</v>
      </c>
      <c r="R8" s="104" t="s">
        <v>167</v>
      </c>
      <c r="S8" s="104" t="s">
        <v>168</v>
      </c>
    </row>
    <row r="9" spans="1:19" s="20" customFormat="1" ht="112.5" customHeight="1">
      <c r="A9" s="110"/>
      <c r="B9" s="123"/>
      <c r="C9" s="59">
        <v>2</v>
      </c>
      <c r="D9" s="29" t="s">
        <v>53</v>
      </c>
      <c r="E9" s="47">
        <v>41852</v>
      </c>
      <c r="F9" s="47">
        <v>42197</v>
      </c>
      <c r="G9" s="24">
        <f>(F9-E9)/7</f>
        <v>49.285714285714285</v>
      </c>
      <c r="H9" s="24">
        <v>30</v>
      </c>
      <c r="I9" s="25">
        <v>0</v>
      </c>
      <c r="J9" s="37" t="s">
        <v>52</v>
      </c>
      <c r="K9" s="121"/>
      <c r="L9" s="118"/>
      <c r="M9" s="140"/>
      <c r="N9" s="52" t="s">
        <v>89</v>
      </c>
      <c r="O9" s="91" t="s">
        <v>145</v>
      </c>
      <c r="P9" s="91" t="s">
        <v>159</v>
      </c>
      <c r="Q9" s="52" t="s">
        <v>89</v>
      </c>
      <c r="R9" s="91" t="s">
        <v>145</v>
      </c>
      <c r="S9" s="91" t="s">
        <v>162</v>
      </c>
    </row>
    <row r="10" spans="1:19" s="20" customFormat="1" ht="185.25" customHeight="1" thickBot="1">
      <c r="A10" s="110"/>
      <c r="B10" s="123"/>
      <c r="C10" s="59">
        <v>3</v>
      </c>
      <c r="D10" s="26" t="s">
        <v>38</v>
      </c>
      <c r="E10" s="47">
        <v>41882</v>
      </c>
      <c r="F10" s="49">
        <v>42215</v>
      </c>
      <c r="G10" s="27">
        <f>(F10-E10)/7</f>
        <v>47.57142857142857</v>
      </c>
      <c r="H10" s="27">
        <v>30</v>
      </c>
      <c r="I10" s="28">
        <v>0</v>
      </c>
      <c r="J10" s="35" t="s">
        <v>62</v>
      </c>
      <c r="K10" s="121"/>
      <c r="L10" s="119"/>
      <c r="M10" s="140"/>
      <c r="N10" s="52" t="s">
        <v>89</v>
      </c>
      <c r="O10" s="91" t="s">
        <v>149</v>
      </c>
      <c r="P10" s="91" t="s">
        <v>159</v>
      </c>
      <c r="Q10" s="52" t="s">
        <v>89</v>
      </c>
      <c r="R10" s="91" t="s">
        <v>149</v>
      </c>
      <c r="S10" s="91" t="s">
        <v>162</v>
      </c>
    </row>
    <row r="11" spans="1:19" s="20" customFormat="1" ht="150.75" customHeight="1" thickBot="1">
      <c r="A11" s="109">
        <v>2</v>
      </c>
      <c r="B11" s="122" t="s">
        <v>63</v>
      </c>
      <c r="C11" s="58">
        <v>1</v>
      </c>
      <c r="D11" s="31" t="s">
        <v>57</v>
      </c>
      <c r="E11" s="40">
        <v>41785</v>
      </c>
      <c r="F11" s="77">
        <v>41820</v>
      </c>
      <c r="G11" s="32">
        <f aca="true" t="shared" si="0" ref="G11:G29">(F11-E11)/7</f>
        <v>5</v>
      </c>
      <c r="H11" s="32">
        <v>20</v>
      </c>
      <c r="I11" s="25">
        <v>1</v>
      </c>
      <c r="J11" s="36" t="s">
        <v>55</v>
      </c>
      <c r="K11" s="88" t="s">
        <v>106</v>
      </c>
      <c r="L11" s="90" t="s">
        <v>121</v>
      </c>
      <c r="M11" s="124" t="s">
        <v>87</v>
      </c>
      <c r="N11" s="52" t="s">
        <v>91</v>
      </c>
      <c r="O11" s="91" t="s">
        <v>150</v>
      </c>
      <c r="P11" s="91" t="s">
        <v>160</v>
      </c>
      <c r="Q11" s="93" t="s">
        <v>158</v>
      </c>
      <c r="R11" s="91" t="s">
        <v>150</v>
      </c>
      <c r="S11" s="91" t="s">
        <v>160</v>
      </c>
    </row>
    <row r="12" spans="1:19" s="20" customFormat="1" ht="60">
      <c r="A12" s="110"/>
      <c r="B12" s="123"/>
      <c r="C12" s="59">
        <v>2</v>
      </c>
      <c r="D12" s="29" t="s">
        <v>61</v>
      </c>
      <c r="E12" s="46">
        <v>41820</v>
      </c>
      <c r="F12" s="78">
        <v>41838</v>
      </c>
      <c r="G12" s="24">
        <f t="shared" si="0"/>
        <v>2.5714285714285716</v>
      </c>
      <c r="H12" s="24">
        <v>10</v>
      </c>
      <c r="I12" s="25">
        <v>1</v>
      </c>
      <c r="J12" s="38" t="s">
        <v>56</v>
      </c>
      <c r="K12" s="88" t="s">
        <v>107</v>
      </c>
      <c r="L12" s="90" t="s">
        <v>126</v>
      </c>
      <c r="M12" s="125"/>
      <c r="N12" s="53" t="s">
        <v>91</v>
      </c>
      <c r="O12" s="91" t="s">
        <v>150</v>
      </c>
      <c r="P12" s="91" t="s">
        <v>160</v>
      </c>
      <c r="Q12" s="93" t="s">
        <v>158</v>
      </c>
      <c r="R12" s="91" t="s">
        <v>150</v>
      </c>
      <c r="S12" s="91" t="s">
        <v>160</v>
      </c>
    </row>
    <row r="13" spans="1:19" s="20" customFormat="1" ht="150" customHeight="1">
      <c r="A13" s="110"/>
      <c r="B13" s="123"/>
      <c r="C13" s="59">
        <v>3</v>
      </c>
      <c r="D13" s="29" t="s">
        <v>58</v>
      </c>
      <c r="E13" s="46">
        <v>41842</v>
      </c>
      <c r="F13" s="78">
        <v>42063</v>
      </c>
      <c r="G13" s="24">
        <f t="shared" si="0"/>
        <v>31.571428571428573</v>
      </c>
      <c r="H13" s="24">
        <v>10</v>
      </c>
      <c r="I13" s="25">
        <v>1</v>
      </c>
      <c r="J13" s="38" t="s">
        <v>42</v>
      </c>
      <c r="K13" s="89" t="s">
        <v>103</v>
      </c>
      <c r="L13" s="90" t="s">
        <v>122</v>
      </c>
      <c r="M13" s="113"/>
      <c r="N13" s="52" t="s">
        <v>91</v>
      </c>
      <c r="O13" s="91" t="s">
        <v>150</v>
      </c>
      <c r="P13" s="91" t="s">
        <v>160</v>
      </c>
      <c r="Q13" s="93" t="s">
        <v>158</v>
      </c>
      <c r="R13" s="91" t="s">
        <v>150</v>
      </c>
      <c r="S13" s="91" t="s">
        <v>160</v>
      </c>
    </row>
    <row r="14" spans="1:19" s="20" customFormat="1" ht="90">
      <c r="A14" s="110"/>
      <c r="B14" s="123"/>
      <c r="C14" s="59">
        <v>4</v>
      </c>
      <c r="D14" s="29" t="s">
        <v>83</v>
      </c>
      <c r="E14" s="46">
        <v>41850</v>
      </c>
      <c r="F14" s="79">
        <v>42090</v>
      </c>
      <c r="G14" s="24">
        <f t="shared" si="0"/>
        <v>34.285714285714285</v>
      </c>
      <c r="H14" s="24">
        <v>50</v>
      </c>
      <c r="I14" s="25">
        <v>1</v>
      </c>
      <c r="J14" s="38" t="s">
        <v>64</v>
      </c>
      <c r="K14" s="86" t="s">
        <v>93</v>
      </c>
      <c r="L14" s="90" t="s">
        <v>127</v>
      </c>
      <c r="M14" s="113"/>
      <c r="N14" s="52" t="s">
        <v>91</v>
      </c>
      <c r="O14" s="91" t="s">
        <v>150</v>
      </c>
      <c r="P14" s="91" t="s">
        <v>160</v>
      </c>
      <c r="Q14" s="93" t="s">
        <v>158</v>
      </c>
      <c r="R14" s="91" t="s">
        <v>150</v>
      </c>
      <c r="S14" s="91" t="s">
        <v>160</v>
      </c>
    </row>
    <row r="15" spans="1:19" s="20" customFormat="1" ht="60.75" thickBot="1">
      <c r="A15" s="141"/>
      <c r="B15" s="136"/>
      <c r="C15" s="57">
        <v>5</v>
      </c>
      <c r="D15" s="26" t="s">
        <v>41</v>
      </c>
      <c r="E15" s="48">
        <v>41852</v>
      </c>
      <c r="F15" s="80">
        <v>42094</v>
      </c>
      <c r="G15" s="27">
        <f t="shared" si="0"/>
        <v>34.57142857142857</v>
      </c>
      <c r="H15" s="27">
        <v>10</v>
      </c>
      <c r="I15" s="28">
        <v>1</v>
      </c>
      <c r="J15" s="39" t="s">
        <v>59</v>
      </c>
      <c r="K15" s="35" t="s">
        <v>109</v>
      </c>
      <c r="L15" s="90" t="s">
        <v>108</v>
      </c>
      <c r="M15" s="114"/>
      <c r="N15" s="52" t="s">
        <v>91</v>
      </c>
      <c r="O15" s="91" t="s">
        <v>150</v>
      </c>
      <c r="P15" s="91" t="s">
        <v>160</v>
      </c>
      <c r="Q15" s="93" t="s">
        <v>158</v>
      </c>
      <c r="R15" s="91" t="s">
        <v>150</v>
      </c>
      <c r="S15" s="91" t="s">
        <v>160</v>
      </c>
    </row>
    <row r="16" spans="1:19" s="20" customFormat="1" ht="153" customHeight="1">
      <c r="A16" s="109">
        <v>3</v>
      </c>
      <c r="B16" s="122" t="s">
        <v>60</v>
      </c>
      <c r="C16" s="58">
        <v>1</v>
      </c>
      <c r="D16" s="51" t="s">
        <v>67</v>
      </c>
      <c r="E16" s="40">
        <v>41800</v>
      </c>
      <c r="F16" s="79">
        <v>41971</v>
      </c>
      <c r="G16" s="24">
        <f>(F16-E16)/7</f>
        <v>24.428571428571427</v>
      </c>
      <c r="H16" s="24">
        <v>30</v>
      </c>
      <c r="I16" s="25">
        <v>1</v>
      </c>
      <c r="J16" s="38" t="s">
        <v>68</v>
      </c>
      <c r="K16" s="89" t="s">
        <v>151</v>
      </c>
      <c r="L16" s="38" t="s">
        <v>154</v>
      </c>
      <c r="M16" s="112" t="s">
        <v>119</v>
      </c>
      <c r="N16" s="53" t="s">
        <v>91</v>
      </c>
      <c r="O16" s="91" t="s">
        <v>150</v>
      </c>
      <c r="P16" s="91" t="s">
        <v>160</v>
      </c>
      <c r="Q16" s="93" t="s">
        <v>158</v>
      </c>
      <c r="R16" s="91" t="s">
        <v>150</v>
      </c>
      <c r="S16" s="91" t="s">
        <v>160</v>
      </c>
    </row>
    <row r="17" spans="1:19" s="50" customFormat="1" ht="168" customHeight="1">
      <c r="A17" s="110"/>
      <c r="B17" s="123"/>
      <c r="C17" s="59">
        <v>2</v>
      </c>
      <c r="D17" s="29" t="s">
        <v>53</v>
      </c>
      <c r="E17" s="47">
        <v>41852</v>
      </c>
      <c r="F17" s="79">
        <v>42034</v>
      </c>
      <c r="G17" s="24">
        <f>(F17-E17)/7</f>
        <v>26</v>
      </c>
      <c r="H17" s="24">
        <v>40</v>
      </c>
      <c r="I17" s="25">
        <v>0</v>
      </c>
      <c r="J17" s="38" t="s">
        <v>43</v>
      </c>
      <c r="K17" s="89" t="s">
        <v>110</v>
      </c>
      <c r="L17" s="90" t="s">
        <v>128</v>
      </c>
      <c r="M17" s="113"/>
      <c r="N17" s="55" t="s">
        <v>89</v>
      </c>
      <c r="O17" s="92" t="s">
        <v>146</v>
      </c>
      <c r="P17" s="92" t="s">
        <v>157</v>
      </c>
      <c r="Q17" s="55" t="s">
        <v>91</v>
      </c>
      <c r="R17" s="92" t="s">
        <v>146</v>
      </c>
      <c r="S17" s="92" t="s">
        <v>157</v>
      </c>
    </row>
    <row r="18" spans="1:19" s="50" customFormat="1" ht="129" customHeight="1" thickBot="1">
      <c r="A18" s="110"/>
      <c r="B18" s="123"/>
      <c r="C18" s="59">
        <v>3</v>
      </c>
      <c r="D18" s="26" t="s">
        <v>38</v>
      </c>
      <c r="E18" s="49">
        <v>41876</v>
      </c>
      <c r="F18" s="80">
        <v>42041</v>
      </c>
      <c r="G18" s="27">
        <f>(F18-E18)/7</f>
        <v>23.571428571428573</v>
      </c>
      <c r="H18" s="27">
        <v>30</v>
      </c>
      <c r="I18" s="28">
        <v>0</v>
      </c>
      <c r="J18" s="39" t="s">
        <v>44</v>
      </c>
      <c r="K18" s="89" t="s">
        <v>111</v>
      </c>
      <c r="L18" s="90" t="s">
        <v>156</v>
      </c>
      <c r="M18" s="113"/>
      <c r="N18" s="55" t="s">
        <v>89</v>
      </c>
      <c r="O18" s="92" t="s">
        <v>155</v>
      </c>
      <c r="P18" s="92" t="s">
        <v>147</v>
      </c>
      <c r="Q18" s="55" t="s">
        <v>91</v>
      </c>
      <c r="R18" s="92" t="s">
        <v>155</v>
      </c>
      <c r="S18" s="92" t="s">
        <v>147</v>
      </c>
    </row>
    <row r="19" spans="1:19" s="50" customFormat="1" ht="60">
      <c r="A19" s="109">
        <v>4</v>
      </c>
      <c r="B19" s="122" t="s">
        <v>35</v>
      </c>
      <c r="C19" s="59">
        <v>1</v>
      </c>
      <c r="D19" s="31" t="s">
        <v>74</v>
      </c>
      <c r="E19" s="34">
        <v>41821</v>
      </c>
      <c r="F19" s="81">
        <v>41943</v>
      </c>
      <c r="G19" s="32">
        <f t="shared" si="0"/>
        <v>17.428571428571427</v>
      </c>
      <c r="H19" s="32">
        <v>40</v>
      </c>
      <c r="I19" s="33">
        <v>1</v>
      </c>
      <c r="J19" s="36" t="s">
        <v>80</v>
      </c>
      <c r="K19" s="89" t="s">
        <v>99</v>
      </c>
      <c r="L19" s="90" t="s">
        <v>129</v>
      </c>
      <c r="M19" s="112" t="s">
        <v>120</v>
      </c>
      <c r="N19" s="55" t="s">
        <v>91</v>
      </c>
      <c r="O19" s="91" t="s">
        <v>160</v>
      </c>
      <c r="P19" s="91" t="s">
        <v>160</v>
      </c>
      <c r="Q19" s="93" t="s">
        <v>158</v>
      </c>
      <c r="R19" s="91" t="s">
        <v>160</v>
      </c>
      <c r="S19" s="91" t="s">
        <v>160</v>
      </c>
    </row>
    <row r="20" spans="1:19" s="50" customFormat="1" ht="304.5" customHeight="1">
      <c r="A20" s="110"/>
      <c r="B20" s="123"/>
      <c r="C20" s="59">
        <v>2</v>
      </c>
      <c r="D20" s="29" t="s">
        <v>75</v>
      </c>
      <c r="E20" s="41">
        <v>41835</v>
      </c>
      <c r="F20" s="82">
        <v>41866</v>
      </c>
      <c r="G20" s="24">
        <f t="shared" si="0"/>
        <v>4.428571428571429</v>
      </c>
      <c r="H20" s="24">
        <v>20</v>
      </c>
      <c r="I20" s="25">
        <v>1</v>
      </c>
      <c r="J20" s="38" t="s">
        <v>77</v>
      </c>
      <c r="K20" s="89" t="s">
        <v>130</v>
      </c>
      <c r="L20" s="90" t="s">
        <v>112</v>
      </c>
      <c r="M20" s="113"/>
      <c r="N20" s="55" t="s">
        <v>91</v>
      </c>
      <c r="O20" s="91" t="s">
        <v>160</v>
      </c>
      <c r="P20" s="91" t="s">
        <v>160</v>
      </c>
      <c r="Q20" s="93" t="s">
        <v>158</v>
      </c>
      <c r="R20" s="91" t="s">
        <v>160</v>
      </c>
      <c r="S20" s="91" t="s">
        <v>160</v>
      </c>
    </row>
    <row r="21" spans="1:19" s="50" customFormat="1" ht="86.25" customHeight="1">
      <c r="A21" s="110"/>
      <c r="B21" s="123"/>
      <c r="C21" s="59">
        <v>3</v>
      </c>
      <c r="D21" s="29" t="s">
        <v>76</v>
      </c>
      <c r="E21" s="41">
        <v>41851</v>
      </c>
      <c r="F21" s="82">
        <v>42004</v>
      </c>
      <c r="G21" s="24">
        <f t="shared" si="0"/>
        <v>21.857142857142858</v>
      </c>
      <c r="H21" s="24">
        <v>20</v>
      </c>
      <c r="I21" s="25">
        <v>1</v>
      </c>
      <c r="J21" s="38" t="s">
        <v>46</v>
      </c>
      <c r="K21" s="89" t="s">
        <v>101</v>
      </c>
      <c r="L21" s="90" t="s">
        <v>113</v>
      </c>
      <c r="M21" s="113"/>
      <c r="N21" s="55" t="s">
        <v>95</v>
      </c>
      <c r="O21" s="91" t="s">
        <v>160</v>
      </c>
      <c r="P21" s="91" t="s">
        <v>160</v>
      </c>
      <c r="Q21" s="93" t="s">
        <v>158</v>
      </c>
      <c r="R21" s="91" t="s">
        <v>160</v>
      </c>
      <c r="S21" s="91" t="s">
        <v>160</v>
      </c>
    </row>
    <row r="22" spans="1:19" s="50" customFormat="1" ht="127.5" customHeight="1" thickBot="1">
      <c r="A22" s="141"/>
      <c r="B22" s="136"/>
      <c r="C22" s="59">
        <v>4</v>
      </c>
      <c r="D22" s="26" t="s">
        <v>65</v>
      </c>
      <c r="E22" s="42">
        <v>41852</v>
      </c>
      <c r="F22" s="83">
        <v>42004</v>
      </c>
      <c r="G22" s="27">
        <f t="shared" si="0"/>
        <v>21.714285714285715</v>
      </c>
      <c r="H22" s="27">
        <v>20</v>
      </c>
      <c r="I22" s="28">
        <v>1</v>
      </c>
      <c r="J22" s="39" t="s">
        <v>47</v>
      </c>
      <c r="K22" s="35" t="s">
        <v>131</v>
      </c>
      <c r="L22" s="90" t="s">
        <v>114</v>
      </c>
      <c r="M22" s="114"/>
      <c r="N22" s="55" t="s">
        <v>91</v>
      </c>
      <c r="O22" s="91" t="s">
        <v>160</v>
      </c>
      <c r="P22" s="91" t="s">
        <v>160</v>
      </c>
      <c r="Q22" s="93" t="s">
        <v>158</v>
      </c>
      <c r="R22" s="91" t="s">
        <v>160</v>
      </c>
      <c r="S22" s="91" t="s">
        <v>160</v>
      </c>
    </row>
    <row r="23" spans="1:19" s="20" customFormat="1" ht="285">
      <c r="A23" s="109">
        <v>5</v>
      </c>
      <c r="B23" s="143" t="s">
        <v>36</v>
      </c>
      <c r="C23" s="59">
        <v>1</v>
      </c>
      <c r="D23" s="31" t="s">
        <v>78</v>
      </c>
      <c r="E23" s="34">
        <v>41708</v>
      </c>
      <c r="F23" s="81">
        <v>41751</v>
      </c>
      <c r="G23" s="32">
        <f>(F23-E23)/7</f>
        <v>6.142857142857143</v>
      </c>
      <c r="H23" s="32">
        <v>20</v>
      </c>
      <c r="I23" s="33">
        <v>1</v>
      </c>
      <c r="J23" s="36" t="s">
        <v>45</v>
      </c>
      <c r="K23" s="87" t="s">
        <v>132</v>
      </c>
      <c r="L23" s="38" t="s">
        <v>133</v>
      </c>
      <c r="M23" s="112" t="s">
        <v>134</v>
      </c>
      <c r="N23" s="55" t="s">
        <v>91</v>
      </c>
      <c r="O23" s="91" t="s">
        <v>160</v>
      </c>
      <c r="P23" s="91" t="s">
        <v>160</v>
      </c>
      <c r="Q23" s="93" t="s">
        <v>158</v>
      </c>
      <c r="R23" s="91" t="s">
        <v>160</v>
      </c>
      <c r="S23" s="91" t="s">
        <v>160</v>
      </c>
    </row>
    <row r="24" spans="1:19" s="20" customFormat="1" ht="53.25" customHeight="1">
      <c r="A24" s="142"/>
      <c r="B24" s="144"/>
      <c r="C24" s="59">
        <v>2</v>
      </c>
      <c r="D24" s="29" t="s">
        <v>69</v>
      </c>
      <c r="E24" s="41">
        <v>41779</v>
      </c>
      <c r="F24" s="82">
        <v>41794</v>
      </c>
      <c r="G24" s="24">
        <f>(F24-E24)/7</f>
        <v>2.142857142857143</v>
      </c>
      <c r="H24" s="43">
        <v>20</v>
      </c>
      <c r="I24" s="44">
        <v>1</v>
      </c>
      <c r="J24" s="38" t="s">
        <v>46</v>
      </c>
      <c r="K24" s="86" t="s">
        <v>115</v>
      </c>
      <c r="L24" s="90" t="s">
        <v>116</v>
      </c>
      <c r="M24" s="113"/>
      <c r="N24" s="55" t="s">
        <v>91</v>
      </c>
      <c r="O24" s="91" t="s">
        <v>160</v>
      </c>
      <c r="P24" s="91" t="s">
        <v>160</v>
      </c>
      <c r="Q24" s="93" t="s">
        <v>158</v>
      </c>
      <c r="R24" s="91" t="s">
        <v>160</v>
      </c>
      <c r="S24" s="91" t="s">
        <v>160</v>
      </c>
    </row>
    <row r="25" spans="1:19" s="20" customFormat="1" ht="135">
      <c r="A25" s="142"/>
      <c r="B25" s="144"/>
      <c r="C25" s="59">
        <v>3</v>
      </c>
      <c r="D25" s="29" t="s">
        <v>71</v>
      </c>
      <c r="E25" s="41">
        <v>41799</v>
      </c>
      <c r="F25" s="82">
        <v>41985</v>
      </c>
      <c r="G25" s="43">
        <f>(F25-E25)/7</f>
        <v>26.571428571428573</v>
      </c>
      <c r="H25" s="43">
        <v>40</v>
      </c>
      <c r="I25" s="44">
        <v>0</v>
      </c>
      <c r="J25" s="45" t="s">
        <v>79</v>
      </c>
      <c r="K25" s="89" t="s">
        <v>117</v>
      </c>
      <c r="L25" s="90" t="s">
        <v>135</v>
      </c>
      <c r="M25" s="113"/>
      <c r="N25" s="55" t="s">
        <v>91</v>
      </c>
      <c r="O25" s="91" t="s">
        <v>160</v>
      </c>
      <c r="P25" s="91" t="s">
        <v>160</v>
      </c>
      <c r="Q25" s="93" t="s">
        <v>158</v>
      </c>
      <c r="R25" s="91" t="s">
        <v>160</v>
      </c>
      <c r="S25" s="91" t="s">
        <v>160</v>
      </c>
    </row>
    <row r="26" spans="1:19" s="20" customFormat="1" ht="315.75" thickBot="1">
      <c r="A26" s="141"/>
      <c r="B26" s="145"/>
      <c r="C26" s="59">
        <v>4</v>
      </c>
      <c r="D26" s="29" t="s">
        <v>70</v>
      </c>
      <c r="E26" s="41">
        <v>41815</v>
      </c>
      <c r="F26" s="82">
        <v>42004</v>
      </c>
      <c r="G26" s="27">
        <f>(F26-E26)/7</f>
        <v>27</v>
      </c>
      <c r="H26" s="27">
        <v>20</v>
      </c>
      <c r="I26" s="44">
        <v>0</v>
      </c>
      <c r="J26" s="39" t="s">
        <v>47</v>
      </c>
      <c r="K26" s="38" t="s">
        <v>123</v>
      </c>
      <c r="L26" s="38" t="s">
        <v>136</v>
      </c>
      <c r="M26" s="114"/>
      <c r="N26" s="55" t="s">
        <v>91</v>
      </c>
      <c r="O26" s="91" t="s">
        <v>160</v>
      </c>
      <c r="P26" s="91" t="s">
        <v>160</v>
      </c>
      <c r="Q26" s="93" t="s">
        <v>158</v>
      </c>
      <c r="R26" s="91" t="s">
        <v>160</v>
      </c>
      <c r="S26" s="91" t="s">
        <v>160</v>
      </c>
    </row>
    <row r="27" spans="1:19" s="50" customFormat="1" ht="74.25" customHeight="1" thickBot="1">
      <c r="A27" s="109">
        <v>6</v>
      </c>
      <c r="B27" s="122" t="s">
        <v>37</v>
      </c>
      <c r="C27" s="59">
        <v>1</v>
      </c>
      <c r="D27" s="31" t="s">
        <v>72</v>
      </c>
      <c r="E27" s="34">
        <v>41680</v>
      </c>
      <c r="F27" s="81">
        <v>41729</v>
      </c>
      <c r="G27" s="32">
        <f t="shared" si="0"/>
        <v>7</v>
      </c>
      <c r="H27" s="32">
        <v>40</v>
      </c>
      <c r="I27" s="33">
        <v>1</v>
      </c>
      <c r="J27" s="36" t="s">
        <v>73</v>
      </c>
      <c r="K27" s="86" t="s">
        <v>104</v>
      </c>
      <c r="L27" s="90" t="s">
        <v>137</v>
      </c>
      <c r="M27" s="129" t="s">
        <v>118</v>
      </c>
      <c r="N27" s="56" t="s">
        <v>91</v>
      </c>
      <c r="O27" s="91" t="s">
        <v>160</v>
      </c>
      <c r="P27" s="91" t="s">
        <v>160</v>
      </c>
      <c r="Q27" s="93" t="s">
        <v>158</v>
      </c>
      <c r="R27" s="91" t="s">
        <v>160</v>
      </c>
      <c r="S27" s="91" t="s">
        <v>160</v>
      </c>
    </row>
    <row r="28" spans="1:19" s="50" customFormat="1" ht="36.75" customHeight="1">
      <c r="A28" s="110"/>
      <c r="B28" s="123"/>
      <c r="C28" s="59">
        <v>2</v>
      </c>
      <c r="D28" s="29" t="s">
        <v>81</v>
      </c>
      <c r="E28" s="30">
        <v>41736</v>
      </c>
      <c r="F28" s="84">
        <v>41759</v>
      </c>
      <c r="G28" s="24">
        <f t="shared" si="0"/>
        <v>3.2857142857142856</v>
      </c>
      <c r="H28" s="24">
        <v>30</v>
      </c>
      <c r="I28" s="25">
        <v>1</v>
      </c>
      <c r="J28" s="38" t="s">
        <v>82</v>
      </c>
      <c r="K28" s="87" t="s">
        <v>102</v>
      </c>
      <c r="L28" s="90" t="s">
        <v>138</v>
      </c>
      <c r="M28" s="130"/>
      <c r="N28" s="56" t="s">
        <v>91</v>
      </c>
      <c r="O28" s="91" t="s">
        <v>160</v>
      </c>
      <c r="P28" s="91" t="s">
        <v>160</v>
      </c>
      <c r="Q28" s="93" t="s">
        <v>158</v>
      </c>
      <c r="R28" s="91" t="s">
        <v>160</v>
      </c>
      <c r="S28" s="91" t="s">
        <v>160</v>
      </c>
    </row>
    <row r="29" spans="1:19" s="50" customFormat="1" ht="67.5" customHeight="1" thickBot="1">
      <c r="A29" s="141"/>
      <c r="B29" s="136"/>
      <c r="C29" s="59">
        <v>3</v>
      </c>
      <c r="D29" s="26" t="s">
        <v>39</v>
      </c>
      <c r="E29" s="42">
        <v>41764</v>
      </c>
      <c r="F29" s="83">
        <v>41785</v>
      </c>
      <c r="G29" s="27">
        <f t="shared" si="0"/>
        <v>3</v>
      </c>
      <c r="H29" s="27">
        <v>30</v>
      </c>
      <c r="I29" s="28">
        <v>1</v>
      </c>
      <c r="J29" s="39" t="s">
        <v>48</v>
      </c>
      <c r="K29" s="35" t="s">
        <v>100</v>
      </c>
      <c r="L29" s="90" t="s">
        <v>139</v>
      </c>
      <c r="M29" s="131"/>
      <c r="N29" s="54" t="s">
        <v>91</v>
      </c>
      <c r="O29" s="91" t="s">
        <v>160</v>
      </c>
      <c r="P29" s="91" t="s">
        <v>160</v>
      </c>
      <c r="Q29" s="93" t="s">
        <v>158</v>
      </c>
      <c r="R29" s="91" t="s">
        <v>160</v>
      </c>
      <c r="S29" s="91" t="s">
        <v>160</v>
      </c>
    </row>
    <row r="30" spans="1:14" ht="18.75" customHeight="1">
      <c r="A30" s="60"/>
      <c r="B30" s="61"/>
      <c r="C30" s="62"/>
      <c r="D30" s="62"/>
      <c r="E30" s="63"/>
      <c r="F30" s="63"/>
      <c r="G30" s="64"/>
      <c r="H30" s="64"/>
      <c r="I30" s="65"/>
      <c r="J30" s="65"/>
      <c r="K30" s="65"/>
      <c r="L30" s="66"/>
      <c r="M30" s="66"/>
      <c r="N30" s="60"/>
    </row>
    <row r="31" spans="1:14" ht="18.75" customHeight="1">
      <c r="A31" s="68" t="s">
        <v>54</v>
      </c>
      <c r="B31" s="61"/>
      <c r="C31" s="62"/>
      <c r="D31" s="62"/>
      <c r="E31" s="63"/>
      <c r="F31" s="63"/>
      <c r="G31" s="64"/>
      <c r="H31" s="64"/>
      <c r="I31" s="65"/>
      <c r="J31" s="132" t="s">
        <v>140</v>
      </c>
      <c r="K31" s="132"/>
      <c r="L31" s="133"/>
      <c r="M31" s="133"/>
      <c r="N31" s="60"/>
    </row>
    <row r="32" spans="1:13" ht="15">
      <c r="A32" s="68" t="s">
        <v>13</v>
      </c>
      <c r="B32" s="61"/>
      <c r="C32" s="62"/>
      <c r="D32" s="62"/>
      <c r="E32" s="63"/>
      <c r="F32" s="63"/>
      <c r="G32" s="64"/>
      <c r="H32" s="64"/>
      <c r="I32" s="65"/>
      <c r="J32" s="133"/>
      <c r="K32" s="133"/>
      <c r="L32" s="133"/>
      <c r="M32" s="133"/>
    </row>
    <row r="33" spans="1:13" ht="18.75" customHeight="1">
      <c r="A33" s="68" t="s">
        <v>27</v>
      </c>
      <c r="B33" s="61"/>
      <c r="C33" s="62"/>
      <c r="D33" s="62"/>
      <c r="E33" s="63"/>
      <c r="F33" s="63"/>
      <c r="G33" s="64"/>
      <c r="H33" s="64"/>
      <c r="I33" s="65"/>
      <c r="J33" s="65"/>
      <c r="K33" s="65"/>
      <c r="L33" s="66"/>
      <c r="M33" s="66"/>
    </row>
    <row r="34" spans="1:13" ht="18.75" customHeight="1">
      <c r="A34" s="68" t="s">
        <v>94</v>
      </c>
      <c r="B34" s="61"/>
      <c r="C34" s="62"/>
      <c r="D34" s="62"/>
      <c r="E34" s="63"/>
      <c r="F34" s="63"/>
      <c r="G34" s="64"/>
      <c r="H34" s="64"/>
      <c r="I34" s="65"/>
      <c r="J34" s="65"/>
      <c r="K34" s="65"/>
      <c r="L34" s="66"/>
      <c r="M34" s="66"/>
    </row>
    <row r="35" spans="1:13" ht="18.75" customHeight="1">
      <c r="A35" s="68" t="s">
        <v>14</v>
      </c>
      <c r="B35" s="61"/>
      <c r="C35" s="135" t="s">
        <v>86</v>
      </c>
      <c r="D35" s="135"/>
      <c r="E35" s="63"/>
      <c r="F35" s="63"/>
      <c r="G35" s="64"/>
      <c r="H35" s="64"/>
      <c r="I35" s="65"/>
      <c r="J35" s="70" t="s">
        <v>90</v>
      </c>
      <c r="K35" s="70"/>
      <c r="L35" s="66"/>
      <c r="M35" s="66"/>
    </row>
    <row r="36" spans="1:13" ht="18.75" customHeight="1">
      <c r="A36" s="60"/>
      <c r="B36" s="61"/>
      <c r="C36" s="62"/>
      <c r="D36" s="62"/>
      <c r="E36" s="63"/>
      <c r="F36" s="63"/>
      <c r="G36" s="64"/>
      <c r="H36" s="64"/>
      <c r="I36" s="65"/>
      <c r="J36" s="70" t="s">
        <v>91</v>
      </c>
      <c r="K36" s="70"/>
      <c r="L36" s="66"/>
      <c r="M36" s="66"/>
    </row>
    <row r="37" spans="1:13" ht="61.5" customHeight="1">
      <c r="A37" s="60"/>
      <c r="B37" s="134" t="s">
        <v>85</v>
      </c>
      <c r="C37" s="134"/>
      <c r="D37" s="134"/>
      <c r="E37" s="63"/>
      <c r="F37" s="63"/>
      <c r="G37" s="64"/>
      <c r="H37" s="64"/>
      <c r="I37" s="65"/>
      <c r="J37" s="70" t="s">
        <v>89</v>
      </c>
      <c r="K37" s="70"/>
      <c r="L37" s="66"/>
      <c r="M37" s="66"/>
    </row>
    <row r="38" spans="1:13" ht="38.25" customHeight="1">
      <c r="A38" s="60"/>
      <c r="B38" s="134" t="s">
        <v>141</v>
      </c>
      <c r="C38" s="134"/>
      <c r="D38" s="134"/>
      <c r="E38" s="134"/>
      <c r="F38" s="63"/>
      <c r="G38" s="64"/>
      <c r="H38" s="64"/>
      <c r="I38" s="65"/>
      <c r="J38" s="65"/>
      <c r="K38" s="65"/>
      <c r="L38" s="66"/>
      <c r="M38" s="66"/>
    </row>
    <row r="39" spans="1:13" ht="6" customHeight="1">
      <c r="A39" s="60"/>
      <c r="B39" s="134"/>
      <c r="C39" s="134"/>
      <c r="D39" s="134"/>
      <c r="E39" s="134"/>
      <c r="F39" s="63"/>
      <c r="G39" s="64"/>
      <c r="H39" s="64"/>
      <c r="I39" s="65"/>
      <c r="J39" s="65"/>
      <c r="K39" s="65"/>
      <c r="L39" s="66"/>
      <c r="M39" s="66"/>
    </row>
    <row r="40" spans="1:13" ht="15.75" customHeight="1">
      <c r="A40" s="60"/>
      <c r="B40" s="134"/>
      <c r="C40" s="134"/>
      <c r="D40" s="134"/>
      <c r="E40" s="134"/>
      <c r="F40" s="63"/>
      <c r="G40" s="64"/>
      <c r="H40" s="64"/>
      <c r="I40" s="65"/>
      <c r="J40" s="65"/>
      <c r="K40" s="65"/>
      <c r="L40" s="66"/>
      <c r="M40" s="66"/>
    </row>
    <row r="41" spans="1:8" ht="7.5" customHeight="1">
      <c r="A41" s="71"/>
      <c r="B41" s="71"/>
      <c r="C41" s="72"/>
      <c r="D41" s="73"/>
      <c r="G41" s="69"/>
      <c r="H41" s="69"/>
    </row>
    <row r="42" spans="1:13" ht="15">
      <c r="A42" s="74" t="s">
        <v>90</v>
      </c>
      <c r="B42" s="111" t="s">
        <v>92</v>
      </c>
      <c r="C42" s="111"/>
      <c r="D42" s="111"/>
      <c r="E42" s="111"/>
      <c r="F42" s="111"/>
      <c r="G42" s="111"/>
      <c r="H42" s="111"/>
      <c r="I42" s="111"/>
      <c r="J42" s="111"/>
      <c r="K42" s="111"/>
      <c r="L42" s="111"/>
      <c r="M42" s="111"/>
    </row>
    <row r="43" spans="1:8" ht="15">
      <c r="A43" s="74"/>
      <c r="B43" s="74"/>
      <c r="C43" s="72"/>
      <c r="D43" s="73"/>
      <c r="G43" s="69"/>
      <c r="H43" s="69"/>
    </row>
    <row r="44" spans="1:8" ht="15" hidden="1">
      <c r="A44" s="74"/>
      <c r="B44" s="74"/>
      <c r="C44" s="72"/>
      <c r="D44" s="73"/>
      <c r="G44" s="69"/>
      <c r="H44" s="69"/>
    </row>
    <row r="45" spans="1:8" ht="15" hidden="1">
      <c r="A45" s="74"/>
      <c r="B45" s="74"/>
      <c r="C45" s="72"/>
      <c r="D45" s="73"/>
      <c r="G45" s="69"/>
      <c r="H45" s="69"/>
    </row>
    <row r="46" spans="1:8" ht="15" hidden="1">
      <c r="A46" s="74"/>
      <c r="B46" s="74"/>
      <c r="C46" s="73"/>
      <c r="D46" s="74"/>
      <c r="G46" s="69"/>
      <c r="H46" s="69"/>
    </row>
    <row r="47" spans="1:8" ht="15" hidden="1">
      <c r="A47" s="74"/>
      <c r="C47" s="69"/>
      <c r="G47" s="69"/>
      <c r="H47" s="69"/>
    </row>
    <row r="48" spans="1:8" ht="15" hidden="1">
      <c r="A48" s="74"/>
      <c r="C48" s="69"/>
      <c r="G48" s="69"/>
      <c r="H48" s="69"/>
    </row>
    <row r="49" spans="1:8" ht="15" hidden="1">
      <c r="A49" s="74"/>
      <c r="C49" s="72"/>
      <c r="G49" s="69"/>
      <c r="H49" s="69"/>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sheetData>
  <sheetProtection/>
  <autoFilter ref="A7:O29"/>
  <mergeCells count="57">
    <mergeCell ref="R6:R7"/>
    <mergeCell ref="S6:S7"/>
    <mergeCell ref="O6:O7"/>
    <mergeCell ref="P6:P7"/>
    <mergeCell ref="Q6:Q7"/>
    <mergeCell ref="A11:A15"/>
    <mergeCell ref="B11:B15"/>
    <mergeCell ref="H6:H7"/>
    <mergeCell ref="K6:K7"/>
    <mergeCell ref="A6:A7"/>
    <mergeCell ref="N6:N7"/>
    <mergeCell ref="M8:M10"/>
    <mergeCell ref="A27:A29"/>
    <mergeCell ref="B27:B29"/>
    <mergeCell ref="M16:M18"/>
    <mergeCell ref="M19:M22"/>
    <mergeCell ref="A16:A18"/>
    <mergeCell ref="A23:A26"/>
    <mergeCell ref="A19:A22"/>
    <mergeCell ref="B23:B26"/>
    <mergeCell ref="L3:M3"/>
    <mergeCell ref="I1:J1"/>
    <mergeCell ref="M27:M29"/>
    <mergeCell ref="J31:M32"/>
    <mergeCell ref="B38:E40"/>
    <mergeCell ref="B37:D37"/>
    <mergeCell ref="C35:D35"/>
    <mergeCell ref="B19:B22"/>
    <mergeCell ref="L6:L7"/>
    <mergeCell ref="J6:J7"/>
    <mergeCell ref="B16:B18"/>
    <mergeCell ref="M11:M15"/>
    <mergeCell ref="C1:F1"/>
    <mergeCell ref="C2:F2"/>
    <mergeCell ref="C3:F3"/>
    <mergeCell ref="C4:F4"/>
    <mergeCell ref="L1:M1"/>
    <mergeCell ref="L2:M2"/>
    <mergeCell ref="B8:B10"/>
    <mergeCell ref="A1:B1"/>
    <mergeCell ref="B42:M42"/>
    <mergeCell ref="M23:M26"/>
    <mergeCell ref="D6:D7"/>
    <mergeCell ref="M6:M7"/>
    <mergeCell ref="E6:F6"/>
    <mergeCell ref="I2:J2"/>
    <mergeCell ref="I3:J3"/>
    <mergeCell ref="L8:L10"/>
    <mergeCell ref="K8:K10"/>
    <mergeCell ref="G6:G7"/>
    <mergeCell ref="A2:B2"/>
    <mergeCell ref="A3:B3"/>
    <mergeCell ref="A4:B4"/>
    <mergeCell ref="I6:I7"/>
    <mergeCell ref="A8:A10"/>
    <mergeCell ref="B6:B7"/>
    <mergeCell ref="C6:C7"/>
  </mergeCells>
  <conditionalFormatting sqref="N8:N29">
    <cfRule type="cellIs" priority="16" dxfId="18" operator="equal" stopIfTrue="1">
      <formula>$N$4</formula>
    </cfRule>
    <cfRule type="cellIs" priority="17" dxfId="1" operator="equal" stopIfTrue="1">
      <formula>$N$3</formula>
    </cfRule>
    <cfRule type="cellIs" priority="18" dxfId="19" operator="equal" stopIfTrue="1">
      <formula>$N$2</formula>
    </cfRule>
  </conditionalFormatting>
  <conditionalFormatting sqref="Q8">
    <cfRule type="cellIs" priority="13" dxfId="18" operator="equal" stopIfTrue="1">
      <formula>$N$4</formula>
    </cfRule>
    <cfRule type="cellIs" priority="14" dxfId="1" operator="equal" stopIfTrue="1">
      <formula>$N$3</formula>
    </cfRule>
    <cfRule type="cellIs" priority="15" dxfId="19" operator="equal" stopIfTrue="1">
      <formula>$N$2</formula>
    </cfRule>
  </conditionalFormatting>
  <conditionalFormatting sqref="Q9">
    <cfRule type="cellIs" priority="10" dxfId="18" operator="equal" stopIfTrue="1">
      <formula>$N$4</formula>
    </cfRule>
    <cfRule type="cellIs" priority="11" dxfId="1" operator="equal" stopIfTrue="1">
      <formula>$N$3</formula>
    </cfRule>
    <cfRule type="cellIs" priority="12" dxfId="19" operator="equal" stopIfTrue="1">
      <formula>$N$2</formula>
    </cfRule>
  </conditionalFormatting>
  <conditionalFormatting sqref="Q10">
    <cfRule type="cellIs" priority="7" dxfId="18" operator="equal" stopIfTrue="1">
      <formula>$N$4</formula>
    </cfRule>
    <cfRule type="cellIs" priority="8" dxfId="1" operator="equal" stopIfTrue="1">
      <formula>$N$3</formula>
    </cfRule>
    <cfRule type="cellIs" priority="9" dxfId="19" operator="equal" stopIfTrue="1">
      <formula>$N$2</formula>
    </cfRule>
  </conditionalFormatting>
  <conditionalFormatting sqref="Q17">
    <cfRule type="cellIs" priority="4" dxfId="18" operator="equal" stopIfTrue="1">
      <formula>$N$4</formula>
    </cfRule>
    <cfRule type="cellIs" priority="5" dxfId="1" operator="equal" stopIfTrue="1">
      <formula>$N$3</formula>
    </cfRule>
    <cfRule type="cellIs" priority="6" dxfId="19" operator="equal" stopIfTrue="1">
      <formula>$N$2</formula>
    </cfRule>
  </conditionalFormatting>
  <conditionalFormatting sqref="Q18">
    <cfRule type="cellIs" priority="1" dxfId="18" operator="equal" stopIfTrue="1">
      <formula>$N$4</formula>
    </cfRule>
    <cfRule type="cellIs" priority="2" dxfId="1" operator="equal" stopIfTrue="1">
      <formula>$N$3</formula>
    </cfRule>
    <cfRule type="cellIs" priority="3" dxfId="19" operator="equal" stopIfTrue="1">
      <formula>$N$2</formula>
    </cfRule>
  </conditionalFormatting>
  <dataValidations count="3">
    <dataValidation type="date" operator="greaterThanOrEqual" allowBlank="1" showInputMessage="1" showErrorMessage="1" sqref="F12:F13 E8 F27:F28 E11:E15 E18:E20 E22:E37">
      <formula1>41426</formula1>
    </dataValidation>
    <dataValidation type="list" allowBlank="1" showInputMessage="1" showErrorMessage="1" sqref="N30:N31">
      <formula1>$N$66:$N$68</formula1>
    </dataValidation>
    <dataValidation type="list" allowBlank="1" showInputMessage="1" showErrorMessage="1" sqref="N8:N29 Q8:Q10 Q17:Q18">
      <formula1>$J$35:$J$37</formula1>
    </dataValidation>
  </dataValidations>
  <printOptions/>
  <pageMargins left="1.3779527559055118" right="0.4330708661417323" top="1.0236220472440944" bottom="0.7480314960629921" header="0.31496062992125984" footer="0.31496062992125984"/>
  <pageSetup horizontalDpi="600" verticalDpi="600" orientation="landscape" paperSize="5" scale="70" r:id="rId2"/>
  <headerFooter>
    <oddHeader>&amp;L&amp;G&amp;C&amp;"Arial,Negrita"&amp;14
PLAN DE MEJORAMIENTO ARCHIVÍSTICO
&amp;RVersión: 05
2013/26/07
&amp;P de &amp;N</oddHeader>
    <oddFooter>&amp;L&amp;"Arial,Normal"&amp;10Proceso: Inspección, control y vigilancia&amp;RCódigo: ICF-F-03</oddFooter>
  </headerFooter>
  <legacyDrawingHF r:id="rId1"/>
</worksheet>
</file>

<file path=xl/worksheets/sheet2.xml><?xml version="1.0" encoding="utf-8"?>
<worksheet xmlns="http://schemas.openxmlformats.org/spreadsheetml/2006/main" xmlns:r="http://schemas.openxmlformats.org/officeDocument/2006/relationships">
  <dimension ref="D6:G9"/>
  <sheetViews>
    <sheetView zoomScalePageLayoutView="0" workbookViewId="0" topLeftCell="A4">
      <selection activeCell="D6" sqref="D6"/>
    </sheetView>
  </sheetViews>
  <sheetFormatPr defaultColWidth="11.421875" defaultRowHeight="15"/>
  <cols>
    <col min="1" max="3" width="9.140625" style="0" customWidth="1"/>
    <col min="4" max="4" width="18.7109375" style="0" customWidth="1"/>
    <col min="5" max="5" width="19.421875" style="0" customWidth="1"/>
    <col min="6" max="6" width="61.57421875" style="0" customWidth="1"/>
    <col min="7" max="7" width="27.140625" style="0" customWidth="1"/>
    <col min="8" max="16384" width="9.140625" style="0" customWidth="1"/>
  </cols>
  <sheetData>
    <row r="5" ht="15.75" thickBot="1"/>
    <row r="6" spans="4:7" ht="26.25" thickBot="1">
      <c r="D6" s="100" t="s">
        <v>2</v>
      </c>
      <c r="E6" s="101" t="s">
        <v>164</v>
      </c>
      <c r="F6" s="102" t="s">
        <v>161</v>
      </c>
      <c r="G6" s="103" t="s">
        <v>105</v>
      </c>
    </row>
    <row r="7" spans="4:7" ht="139.5" customHeight="1" thickBot="1">
      <c r="D7" s="151" t="s">
        <v>34</v>
      </c>
      <c r="E7" s="94" t="s">
        <v>50</v>
      </c>
      <c r="F7" s="95" t="s">
        <v>166</v>
      </c>
      <c r="G7" s="96" t="s">
        <v>163</v>
      </c>
    </row>
    <row r="8" spans="4:7" ht="39" thickBot="1">
      <c r="D8" s="152"/>
      <c r="E8" s="94" t="s">
        <v>53</v>
      </c>
      <c r="F8" s="95" t="s">
        <v>145</v>
      </c>
      <c r="G8" s="97" t="s">
        <v>165</v>
      </c>
    </row>
    <row r="9" spans="4:7" ht="26.25" thickBot="1">
      <c r="D9" s="153"/>
      <c r="E9" s="98" t="s">
        <v>38</v>
      </c>
      <c r="F9" s="99" t="s">
        <v>149</v>
      </c>
      <c r="G9" s="97" t="s">
        <v>165</v>
      </c>
    </row>
  </sheetData>
  <sheetProtection/>
  <mergeCells count="1">
    <mergeCell ref="D7:D9"/>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O41"/>
  <sheetViews>
    <sheetView zoomScale="90" zoomScaleNormal="90" zoomScalePageLayoutView="60" workbookViewId="0" topLeftCell="A1">
      <selection activeCell="E28" sqref="E28:N28"/>
    </sheetView>
  </sheetViews>
  <sheetFormatPr defaultColWidth="9.140625" defaultRowHeight="15"/>
  <cols>
    <col min="1" max="1" width="5.421875" style="2" bestFit="1" customWidth="1"/>
    <col min="2" max="2" width="18.28125" style="2" customWidth="1"/>
    <col min="3" max="3" width="11.28125" style="2" customWidth="1"/>
    <col min="4" max="4" width="15.140625" style="2" customWidth="1"/>
    <col min="5" max="5" width="8.140625" style="2" customWidth="1"/>
    <col min="6" max="6" width="5.7109375" style="2" customWidth="1"/>
    <col min="7" max="14" width="9.140625" style="2" customWidth="1"/>
    <col min="15" max="15" width="0" style="2" hidden="1" customWidth="1"/>
    <col min="16" max="16384" width="9.140625" style="2" customWidth="1"/>
  </cols>
  <sheetData>
    <row r="1" spans="1:7" ht="12.75">
      <c r="A1" s="1" t="s">
        <v>28</v>
      </c>
      <c r="G1" s="1" t="s">
        <v>29</v>
      </c>
    </row>
    <row r="2" spans="1:7" ht="12.75">
      <c r="A2" s="1"/>
      <c r="G2" s="1"/>
    </row>
    <row r="3" ht="12.75" customHeight="1">
      <c r="A3" s="2" t="s">
        <v>25</v>
      </c>
    </row>
    <row r="4" ht="12.75" customHeight="1" thickBot="1"/>
    <row r="5" spans="1:14" ht="12.75" customHeight="1">
      <c r="A5" s="157" t="s">
        <v>1</v>
      </c>
      <c r="B5" s="160" t="s">
        <v>15</v>
      </c>
      <c r="C5" s="160" t="s">
        <v>17</v>
      </c>
      <c r="D5" s="160" t="s">
        <v>18</v>
      </c>
      <c r="E5" s="160" t="s">
        <v>19</v>
      </c>
      <c r="F5" s="160"/>
      <c r="G5" s="160"/>
      <c r="H5" s="160"/>
      <c r="I5" s="160"/>
      <c r="J5" s="160"/>
      <c r="K5" s="160"/>
      <c r="L5" s="160"/>
      <c r="M5" s="160"/>
      <c r="N5" s="176"/>
    </row>
    <row r="6" spans="1:14" ht="12.75" customHeight="1">
      <c r="A6" s="158"/>
      <c r="B6" s="161"/>
      <c r="C6" s="161"/>
      <c r="D6" s="161"/>
      <c r="E6" s="161"/>
      <c r="F6" s="161"/>
      <c r="G6" s="161"/>
      <c r="H6" s="161"/>
      <c r="I6" s="161"/>
      <c r="J6" s="161"/>
      <c r="K6" s="161"/>
      <c r="L6" s="161"/>
      <c r="M6" s="161"/>
      <c r="N6" s="177"/>
    </row>
    <row r="7" spans="1:14" ht="12.75" customHeight="1" thickBot="1">
      <c r="A7" s="159"/>
      <c r="B7" s="162"/>
      <c r="C7" s="162"/>
      <c r="D7" s="162"/>
      <c r="E7" s="162"/>
      <c r="F7" s="162"/>
      <c r="G7" s="162"/>
      <c r="H7" s="162"/>
      <c r="I7" s="162"/>
      <c r="J7" s="162"/>
      <c r="K7" s="162"/>
      <c r="L7" s="162"/>
      <c r="M7" s="162"/>
      <c r="N7" s="178"/>
    </row>
    <row r="8" spans="1:14" ht="12.75" customHeight="1">
      <c r="A8" s="154">
        <v>1</v>
      </c>
      <c r="B8" s="3" t="e">
        <f>+'PLAN MEJORAMIENTO ARCHIVISTICO'!#REF!</f>
        <v>#REF!</v>
      </c>
      <c r="C8" s="4">
        <v>0</v>
      </c>
      <c r="D8" s="163" t="e">
        <f>SUM(C8:C12)/(COUNTIF(C8:C12,"&lt;&gt;0"))</f>
        <v>#DIV/0!</v>
      </c>
      <c r="E8" s="179"/>
      <c r="F8" s="180"/>
      <c r="G8" s="180"/>
      <c r="H8" s="180"/>
      <c r="I8" s="180"/>
      <c r="J8" s="180"/>
      <c r="K8" s="180"/>
      <c r="L8" s="180"/>
      <c r="M8" s="180"/>
      <c r="N8" s="181"/>
    </row>
    <row r="9" spans="1:14" ht="12.75" customHeight="1">
      <c r="A9" s="155"/>
      <c r="B9" s="5" t="str">
        <f>+'PLAN MEJORAMIENTO ARCHIVISTICO'!D8</f>
        <v>Verificación, actualización  y corrección del PGD</v>
      </c>
      <c r="C9" s="6">
        <v>0</v>
      </c>
      <c r="D9" s="164"/>
      <c r="E9" s="166"/>
      <c r="F9" s="166"/>
      <c r="G9" s="166"/>
      <c r="H9" s="166"/>
      <c r="I9" s="166"/>
      <c r="J9" s="166"/>
      <c r="K9" s="166"/>
      <c r="L9" s="166"/>
      <c r="M9" s="166"/>
      <c r="N9" s="167"/>
    </row>
    <row r="10" spans="1:14" ht="12.75" customHeight="1">
      <c r="A10" s="155"/>
      <c r="B10" s="5" t="e">
        <f>+'PLAN MEJORAMIENTO ARCHIVISTICO'!#REF!</f>
        <v>#REF!</v>
      </c>
      <c r="C10" s="6">
        <v>0</v>
      </c>
      <c r="D10" s="164"/>
      <c r="E10" s="166"/>
      <c r="F10" s="166"/>
      <c r="G10" s="166"/>
      <c r="H10" s="166"/>
      <c r="I10" s="166"/>
      <c r="J10" s="166"/>
      <c r="K10" s="166"/>
      <c r="L10" s="166"/>
      <c r="M10" s="166"/>
      <c r="N10" s="167"/>
    </row>
    <row r="11" spans="1:14" ht="12.75" customHeight="1">
      <c r="A11" s="155"/>
      <c r="B11" s="5" t="str">
        <f>+'PLAN MEJORAMIENTO ARCHIVISTICO'!D9</f>
        <v>Aprobación por el Comité de Desarrollo Administrativo</v>
      </c>
      <c r="C11" s="6">
        <v>0</v>
      </c>
      <c r="D11" s="164"/>
      <c r="E11" s="166"/>
      <c r="F11" s="166"/>
      <c r="G11" s="166"/>
      <c r="H11" s="166"/>
      <c r="I11" s="166"/>
      <c r="J11" s="166"/>
      <c r="K11" s="166"/>
      <c r="L11" s="166"/>
      <c r="M11" s="166"/>
      <c r="N11" s="167"/>
    </row>
    <row r="12" spans="1:14" ht="12.75" customHeight="1" thickBot="1">
      <c r="A12" s="156"/>
      <c r="B12" s="7" t="str">
        <f>+'PLAN MEJORAMIENTO ARCHIVISTICO'!D10</f>
        <v>Publicación y socialización</v>
      </c>
      <c r="C12" s="8">
        <v>0</v>
      </c>
      <c r="D12" s="165"/>
      <c r="E12" s="172"/>
      <c r="F12" s="172"/>
      <c r="G12" s="172"/>
      <c r="H12" s="172"/>
      <c r="I12" s="172"/>
      <c r="J12" s="172"/>
      <c r="K12" s="172"/>
      <c r="L12" s="172"/>
      <c r="M12" s="172"/>
      <c r="N12" s="173"/>
    </row>
    <row r="13" spans="1:14" ht="12.75" customHeight="1">
      <c r="A13" s="154">
        <v>2</v>
      </c>
      <c r="B13" s="3" t="str">
        <f>+'PLAN MEJORAMIENTO ARCHIVISTICO'!D11</f>
        <v>Integración de los comités existentes</v>
      </c>
      <c r="C13" s="4">
        <v>0</v>
      </c>
      <c r="D13" s="163" t="e">
        <f>SUM(C13:C17)/(COUNTIF(C13:C17,"&lt;&gt;0"))</f>
        <v>#DIV/0!</v>
      </c>
      <c r="E13" s="170"/>
      <c r="F13" s="170"/>
      <c r="G13" s="170"/>
      <c r="H13" s="170"/>
      <c r="I13" s="170"/>
      <c r="J13" s="170"/>
      <c r="K13" s="170"/>
      <c r="L13" s="170"/>
      <c r="M13" s="170"/>
      <c r="N13" s="171"/>
    </row>
    <row r="14" spans="1:14" ht="12.75" customHeight="1">
      <c r="A14" s="168"/>
      <c r="B14" s="5" t="str">
        <f>+'PLAN MEJORAMIENTO ARCHIVISTICO'!D12</f>
        <v>Elaboración del proyecto</v>
      </c>
      <c r="C14" s="6">
        <v>0</v>
      </c>
      <c r="D14" s="164"/>
      <c r="E14" s="166"/>
      <c r="F14" s="166"/>
      <c r="G14" s="166"/>
      <c r="H14" s="166"/>
      <c r="I14" s="166"/>
      <c r="J14" s="166"/>
      <c r="K14" s="166"/>
      <c r="L14" s="166"/>
      <c r="M14" s="166"/>
      <c r="N14" s="167"/>
    </row>
    <row r="15" spans="1:14" ht="12.75" customHeight="1">
      <c r="A15" s="168"/>
      <c r="B15" s="5" t="str">
        <f>+'PLAN MEJORAMIENTO ARCHIVISTICO'!D13</f>
        <v>Propuesta y presentación del Comité  al  SIG</v>
      </c>
      <c r="C15" s="6">
        <v>0</v>
      </c>
      <c r="D15" s="164"/>
      <c r="E15" s="166"/>
      <c r="F15" s="166"/>
      <c r="G15" s="166"/>
      <c r="H15" s="166"/>
      <c r="I15" s="166"/>
      <c r="J15" s="166"/>
      <c r="K15" s="166"/>
      <c r="L15" s="166"/>
      <c r="M15" s="166"/>
      <c r="N15" s="167"/>
    </row>
    <row r="16" spans="1:14" ht="12.75" customHeight="1">
      <c r="A16" s="168"/>
      <c r="B16" s="5" t="str">
        <f>+'PLAN MEJORAMIENTO ARCHIVISTICO'!D14</f>
        <v>Expedición  del Acto Administrativo</v>
      </c>
      <c r="C16" s="6">
        <v>0</v>
      </c>
      <c r="D16" s="164"/>
      <c r="E16" s="166"/>
      <c r="F16" s="166"/>
      <c r="G16" s="166"/>
      <c r="H16" s="166"/>
      <c r="I16" s="166"/>
      <c r="J16" s="166"/>
      <c r="K16" s="166"/>
      <c r="L16" s="166"/>
      <c r="M16" s="166"/>
      <c r="N16" s="167"/>
    </row>
    <row r="17" spans="1:14" ht="12.75" customHeight="1" thickBot="1">
      <c r="A17" s="169"/>
      <c r="B17" s="7" t="str">
        <f>+'PLAN MEJORAMIENTO ARCHIVISTICO'!D15</f>
        <v>Socialización</v>
      </c>
      <c r="C17" s="8">
        <v>0</v>
      </c>
      <c r="D17" s="165"/>
      <c r="E17" s="172"/>
      <c r="F17" s="172"/>
      <c r="G17" s="172"/>
      <c r="H17" s="172"/>
      <c r="I17" s="172"/>
      <c r="J17" s="172"/>
      <c r="K17" s="172"/>
      <c r="L17" s="172"/>
      <c r="M17" s="172"/>
      <c r="N17" s="173"/>
    </row>
    <row r="18" spans="1:14" ht="12.75" customHeight="1">
      <c r="A18" s="154">
        <v>3</v>
      </c>
      <c r="B18" s="3" t="e">
        <f>+'PLAN MEJORAMIENTO ARCHIVISTICO'!#REF!</f>
        <v>#REF!</v>
      </c>
      <c r="C18" s="4">
        <v>0</v>
      </c>
      <c r="D18" s="163" t="e">
        <f>SUM(C18:C22)/(COUNTIF(C18:C22,"&lt;&gt;0"))</f>
        <v>#DIV/0!</v>
      </c>
      <c r="E18" s="170"/>
      <c r="F18" s="170"/>
      <c r="G18" s="170"/>
      <c r="H18" s="170"/>
      <c r="I18" s="170"/>
      <c r="J18" s="170"/>
      <c r="K18" s="170"/>
      <c r="L18" s="170"/>
      <c r="M18" s="170"/>
      <c r="N18" s="171"/>
    </row>
    <row r="19" spans="1:14" ht="12.75" customHeight="1">
      <c r="A19" s="155"/>
      <c r="B19" s="5" t="str">
        <f>+'PLAN MEJORAMIENTO ARCHIVISTICO'!D16</f>
        <v>Verificación  y actualización del Plan</v>
      </c>
      <c r="C19" s="6">
        <v>0</v>
      </c>
      <c r="D19" s="164"/>
      <c r="E19" s="166"/>
      <c r="F19" s="166"/>
      <c r="G19" s="166"/>
      <c r="H19" s="166"/>
      <c r="I19" s="166"/>
      <c r="J19" s="166"/>
      <c r="K19" s="166"/>
      <c r="L19" s="166"/>
      <c r="M19" s="166"/>
      <c r="N19" s="167"/>
    </row>
    <row r="20" spans="1:14" ht="12.75" customHeight="1">
      <c r="A20" s="155"/>
      <c r="B20" s="5" t="e">
        <f>+'PLAN MEJORAMIENTO ARCHIVISTICO'!#REF!</f>
        <v>#REF!</v>
      </c>
      <c r="C20" s="6">
        <v>0</v>
      </c>
      <c r="D20" s="164"/>
      <c r="E20" s="166"/>
      <c r="F20" s="166"/>
      <c r="G20" s="166"/>
      <c r="H20" s="166"/>
      <c r="I20" s="166"/>
      <c r="J20" s="166"/>
      <c r="K20" s="166"/>
      <c r="L20" s="166"/>
      <c r="M20" s="166"/>
      <c r="N20" s="167"/>
    </row>
    <row r="21" spans="1:14" ht="12.75" customHeight="1">
      <c r="A21" s="155"/>
      <c r="B21" s="5" t="str">
        <f>+'PLAN MEJORAMIENTO ARCHIVISTICO'!D17</f>
        <v>Aprobación por el Comité de Desarrollo Administrativo</v>
      </c>
      <c r="C21" s="6">
        <v>0</v>
      </c>
      <c r="D21" s="164"/>
      <c r="E21" s="166"/>
      <c r="F21" s="166"/>
      <c r="G21" s="166"/>
      <c r="H21" s="166"/>
      <c r="I21" s="166"/>
      <c r="J21" s="166"/>
      <c r="K21" s="166"/>
      <c r="L21" s="166"/>
      <c r="M21" s="166"/>
      <c r="N21" s="167"/>
    </row>
    <row r="22" spans="1:14" ht="12.75" customHeight="1" thickBot="1">
      <c r="A22" s="156"/>
      <c r="B22" s="7" t="str">
        <f>+'PLAN MEJORAMIENTO ARCHIVISTICO'!D18</f>
        <v>Publicación y socialización</v>
      </c>
      <c r="C22" s="8">
        <v>0</v>
      </c>
      <c r="D22" s="165"/>
      <c r="E22" s="172"/>
      <c r="F22" s="172"/>
      <c r="G22" s="172"/>
      <c r="H22" s="172"/>
      <c r="I22" s="172"/>
      <c r="J22" s="172"/>
      <c r="K22" s="172"/>
      <c r="L22" s="172"/>
      <c r="M22" s="172"/>
      <c r="N22" s="173"/>
    </row>
    <row r="23" spans="1:14" ht="12.75" customHeight="1">
      <c r="A23" s="154">
        <v>4</v>
      </c>
      <c r="B23" s="3" t="str">
        <f>+'PLAN MEJORAMIENTO ARCHIVISTICO'!D19</f>
        <v>Verificación de los expedientes de Historias Laborales y ejecución de la corrección</v>
      </c>
      <c r="C23" s="4">
        <v>0</v>
      </c>
      <c r="D23" s="163" t="e">
        <f>SUM(C23:C27)/(COUNTIF(C23:C27,"&lt;&gt;0"))</f>
        <v>#DIV/0!</v>
      </c>
      <c r="E23" s="170"/>
      <c r="F23" s="170"/>
      <c r="G23" s="170"/>
      <c r="H23" s="170"/>
      <c r="I23" s="170"/>
      <c r="J23" s="170"/>
      <c r="K23" s="170"/>
      <c r="L23" s="170"/>
      <c r="M23" s="170"/>
      <c r="N23" s="171"/>
    </row>
    <row r="24" spans="1:14" ht="12.75" customHeight="1">
      <c r="A24" s="155"/>
      <c r="B24" s="5" t="e">
        <f>+'PLAN MEJORAMIENTO ARCHIVISTICO'!#REF!</f>
        <v>#REF!</v>
      </c>
      <c r="C24" s="6">
        <v>0</v>
      </c>
      <c r="D24" s="164"/>
      <c r="E24" s="166"/>
      <c r="F24" s="166"/>
      <c r="G24" s="166"/>
      <c r="H24" s="166"/>
      <c r="I24" s="166"/>
      <c r="J24" s="166"/>
      <c r="K24" s="166"/>
      <c r="L24" s="166"/>
      <c r="M24" s="166"/>
      <c r="N24" s="167"/>
    </row>
    <row r="25" spans="1:14" ht="12.75" customHeight="1">
      <c r="A25" s="155"/>
      <c r="B25" s="5" t="str">
        <f>+'PLAN MEJORAMIENTO ARCHIVISTICO'!D20</f>
        <v>Actualización, socialización y publicación del instructivo para creación de expedientes</v>
      </c>
      <c r="C25" s="6">
        <v>0</v>
      </c>
      <c r="D25" s="164"/>
      <c r="E25" s="166"/>
      <c r="F25" s="166"/>
      <c r="G25" s="166"/>
      <c r="H25" s="166"/>
      <c r="I25" s="166"/>
      <c r="J25" s="166"/>
      <c r="K25" s="166"/>
      <c r="L25" s="166"/>
      <c r="M25" s="166"/>
      <c r="N25" s="167"/>
    </row>
    <row r="26" spans="1:14" ht="12.75" customHeight="1">
      <c r="A26" s="155"/>
      <c r="B26" s="5" t="str">
        <f>+'PLAN MEJORAMIENTO ARCHIVISTICO'!D21</f>
        <v>Capacitación al personal que administra los archivos de gestión</v>
      </c>
      <c r="C26" s="6">
        <v>0</v>
      </c>
      <c r="D26" s="164"/>
      <c r="E26" s="166"/>
      <c r="F26" s="166"/>
      <c r="G26" s="166"/>
      <c r="H26" s="166"/>
      <c r="I26" s="166"/>
      <c r="J26" s="166"/>
      <c r="K26" s="166"/>
      <c r="L26" s="166"/>
      <c r="M26" s="166"/>
      <c r="N26" s="167"/>
    </row>
    <row r="27" spans="1:14" ht="12.75" customHeight="1" thickBot="1">
      <c r="A27" s="156"/>
      <c r="B27" s="7" t="str">
        <f>+'PLAN MEJORAMIENTO ARCHIVISTICO'!D22</f>
        <v>Verificación/aplicación de instrucciones (plan permanente)</v>
      </c>
      <c r="C27" s="8">
        <v>0</v>
      </c>
      <c r="D27" s="165"/>
      <c r="E27" s="172"/>
      <c r="F27" s="172"/>
      <c r="G27" s="172"/>
      <c r="H27" s="172"/>
      <c r="I27" s="172"/>
      <c r="J27" s="172"/>
      <c r="K27" s="172"/>
      <c r="L27" s="172"/>
      <c r="M27" s="172"/>
      <c r="N27" s="173"/>
    </row>
    <row r="28" spans="1:14" ht="12.75" customHeight="1">
      <c r="A28" s="154">
        <v>5</v>
      </c>
      <c r="B28" s="3" t="e">
        <f>+'PLAN MEJORAMIENTO ARCHIVISTICO'!#REF!</f>
        <v>#REF!</v>
      </c>
      <c r="C28" s="4">
        <v>0</v>
      </c>
      <c r="D28" s="163" t="e">
        <f>SUM(C28:C32)/(COUNTIF(C28:C32,"&lt;&gt;0"))</f>
        <v>#DIV/0!</v>
      </c>
      <c r="E28" s="174"/>
      <c r="F28" s="174"/>
      <c r="G28" s="174"/>
      <c r="H28" s="174"/>
      <c r="I28" s="174"/>
      <c r="J28" s="174"/>
      <c r="K28" s="174"/>
      <c r="L28" s="174"/>
      <c r="M28" s="174"/>
      <c r="N28" s="175"/>
    </row>
    <row r="29" spans="1:14" ht="12.75" customHeight="1">
      <c r="A29" s="155"/>
      <c r="B29" s="5" t="e">
        <f>+'PLAN MEJORAMIENTO ARCHIVISTICO'!#REF!</f>
        <v>#REF!</v>
      </c>
      <c r="C29" s="6">
        <v>0</v>
      </c>
      <c r="D29" s="164"/>
      <c r="E29" s="166"/>
      <c r="F29" s="166"/>
      <c r="G29" s="166"/>
      <c r="H29" s="166"/>
      <c r="I29" s="166"/>
      <c r="J29" s="166"/>
      <c r="K29" s="166"/>
      <c r="L29" s="166"/>
      <c r="M29" s="166"/>
      <c r="N29" s="167"/>
    </row>
    <row r="30" spans="1:14" ht="12.75" customHeight="1">
      <c r="A30" s="155"/>
      <c r="B30" s="5" t="e">
        <f>+'PLAN MEJORAMIENTO ARCHIVISTICO'!#REF!</f>
        <v>#REF!</v>
      </c>
      <c r="C30" s="6">
        <v>0</v>
      </c>
      <c r="D30" s="164"/>
      <c r="E30" s="166"/>
      <c r="F30" s="166"/>
      <c r="G30" s="166"/>
      <c r="H30" s="166"/>
      <c r="I30" s="166"/>
      <c r="J30" s="166"/>
      <c r="K30" s="166"/>
      <c r="L30" s="166"/>
      <c r="M30" s="166"/>
      <c r="N30" s="167"/>
    </row>
    <row r="31" spans="1:14" ht="12.75" customHeight="1">
      <c r="A31" s="155"/>
      <c r="B31" s="5" t="e">
        <f>+'PLAN MEJORAMIENTO ARCHIVISTICO'!#REF!</f>
        <v>#REF!</v>
      </c>
      <c r="C31" s="6">
        <v>0</v>
      </c>
      <c r="D31" s="164"/>
      <c r="E31" s="166"/>
      <c r="F31" s="166"/>
      <c r="G31" s="166"/>
      <c r="H31" s="166"/>
      <c r="I31" s="166"/>
      <c r="J31" s="166"/>
      <c r="K31" s="166"/>
      <c r="L31" s="166"/>
      <c r="M31" s="166"/>
      <c r="N31" s="167"/>
    </row>
    <row r="32" spans="1:14" ht="12.75" customHeight="1" thickBot="1">
      <c r="A32" s="156"/>
      <c r="B32" s="7" t="e">
        <f>+'PLAN MEJORAMIENTO ARCHIVISTICO'!#REF!</f>
        <v>#REF!</v>
      </c>
      <c r="C32" s="8">
        <v>0</v>
      </c>
      <c r="D32" s="165"/>
      <c r="E32" s="172"/>
      <c r="F32" s="172"/>
      <c r="G32" s="172"/>
      <c r="H32" s="172"/>
      <c r="I32" s="172"/>
      <c r="J32" s="172"/>
      <c r="K32" s="172"/>
      <c r="L32" s="172"/>
      <c r="M32" s="172"/>
      <c r="N32" s="173"/>
    </row>
    <row r="33" ht="12.75" customHeight="1">
      <c r="D33" s="9"/>
    </row>
    <row r="34" spans="1:6" ht="12.75" customHeight="1">
      <c r="A34" s="2" t="s">
        <v>20</v>
      </c>
      <c r="F34" s="10" t="e">
        <f>+(D8+D13+D18+D23+D28)/O41</f>
        <v>#DIV/0!</v>
      </c>
    </row>
    <row r="36" spans="1:15" ht="12.75">
      <c r="A36" s="11" t="s">
        <v>31</v>
      </c>
      <c r="B36" s="12"/>
      <c r="E36" s="13"/>
      <c r="F36" s="14"/>
      <c r="O36" s="15">
        <f>COUNTIF(C8:C12,"&lt;&gt;0")</f>
        <v>0</v>
      </c>
    </row>
    <row r="37" spans="1:15" ht="12.75">
      <c r="A37" s="16"/>
      <c r="B37" s="16"/>
      <c r="E37" s="13"/>
      <c r="F37" s="14"/>
      <c r="O37" s="15">
        <f>COUNTIF(C13:C17,"&lt;&gt;0")</f>
        <v>0</v>
      </c>
    </row>
    <row r="38" ht="12.75">
      <c r="O38" s="15">
        <f>COUNTIF(C18:C22,"&lt;&gt;0")</f>
        <v>0</v>
      </c>
    </row>
    <row r="39" spans="1:15" ht="12.75">
      <c r="A39" s="16"/>
      <c r="B39" s="16" t="s">
        <v>23</v>
      </c>
      <c r="E39" s="13"/>
      <c r="F39" s="14"/>
      <c r="I39" s="17" t="s">
        <v>24</v>
      </c>
      <c r="O39" s="15">
        <f>COUNTIF(C23:C27,"&lt;&gt;0")</f>
        <v>0</v>
      </c>
    </row>
    <row r="40" spans="1:15" ht="12.75">
      <c r="A40" s="16" t="s">
        <v>21</v>
      </c>
      <c r="B40" s="16"/>
      <c r="E40" s="13"/>
      <c r="F40" s="14"/>
      <c r="I40" s="18" t="s">
        <v>22</v>
      </c>
      <c r="O40" s="15">
        <f>COUNTIF(C28:C32,"&lt;&gt;0")</f>
        <v>0</v>
      </c>
    </row>
    <row r="41" spans="1:15" ht="12.75">
      <c r="A41" s="18" t="s">
        <v>26</v>
      </c>
      <c r="I41" s="18" t="s">
        <v>26</v>
      </c>
      <c r="O41" s="15">
        <f>COUNTIF(O36:O40,"&lt;&gt;0")</f>
        <v>0</v>
      </c>
    </row>
  </sheetData>
  <sheetProtection/>
  <mergeCells count="40">
    <mergeCell ref="E5:N7"/>
    <mergeCell ref="E8:N8"/>
    <mergeCell ref="E9:N9"/>
    <mergeCell ref="E10:N10"/>
    <mergeCell ref="E11:N11"/>
    <mergeCell ref="E12:N12"/>
    <mergeCell ref="E22:N22"/>
    <mergeCell ref="E23:N23"/>
    <mergeCell ref="E14:N14"/>
    <mergeCell ref="E15:N15"/>
    <mergeCell ref="E16:N16"/>
    <mergeCell ref="E17:N17"/>
    <mergeCell ref="E27:N27"/>
    <mergeCell ref="E28:N28"/>
    <mergeCell ref="D28:D32"/>
    <mergeCell ref="E29:N29"/>
    <mergeCell ref="E19:N19"/>
    <mergeCell ref="E24:N24"/>
    <mergeCell ref="E25:N25"/>
    <mergeCell ref="E26:N26"/>
    <mergeCell ref="E20:N20"/>
    <mergeCell ref="E21:N21"/>
    <mergeCell ref="A28:A32"/>
    <mergeCell ref="E30:N30"/>
    <mergeCell ref="E31:N31"/>
    <mergeCell ref="A13:A17"/>
    <mergeCell ref="A18:A22"/>
    <mergeCell ref="E13:N13"/>
    <mergeCell ref="E18:N18"/>
    <mergeCell ref="E32:N32"/>
    <mergeCell ref="D13:D17"/>
    <mergeCell ref="D18:D22"/>
    <mergeCell ref="A8:A12"/>
    <mergeCell ref="A5:A7"/>
    <mergeCell ref="B5:B7"/>
    <mergeCell ref="C5:C7"/>
    <mergeCell ref="D5:D7"/>
    <mergeCell ref="A23:A27"/>
    <mergeCell ref="D8:D12"/>
    <mergeCell ref="D23:D27"/>
  </mergeCells>
  <dataValidations count="1">
    <dataValidation type="date" operator="greaterThanOrEqual" allowBlank="1" showInputMessage="1" showErrorMessage="1" sqref="E8:E43">
      <formula1>41426</formula1>
    </dataValidation>
  </dataValidations>
  <printOptions/>
  <pageMargins left="1.3779527559055118" right="0.4330708661417323" top="1.0236220472440944" bottom="0.7480314960629921" header="0.31496062992125984" footer="0.31496062992125984"/>
  <pageSetup horizontalDpi="600" verticalDpi="600" orientation="landscape" paperSize="5" scale="90" r:id="rId4"/>
  <headerFooter>
    <oddHeader>&amp;L&amp;G&amp;C&amp;"Arial,Negrita"&amp;14
PLAN DE MEJORAMIENTO ARCHIVÍSTICO
&amp;RVersion: 05
2013/26/07
&amp;P de &amp;N&amp;16
</oddHeader>
    <oddFooter>&amp;L&amp;"Arial,Normal"&amp;10Proceso: Inspección, control y vigilancia&amp;RCódigo: ICF-F-03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PMORENO</dc:creator>
  <cp:keywords/>
  <dc:description/>
  <cp:lastModifiedBy>Lynda Rosa Ramos Valencia</cp:lastModifiedBy>
  <cp:lastPrinted>2013-07-29T14:26:00Z</cp:lastPrinted>
  <dcterms:created xsi:type="dcterms:W3CDTF">2009-05-18T14:16:31Z</dcterms:created>
  <dcterms:modified xsi:type="dcterms:W3CDTF">2016-04-21T21:53:08Z</dcterms:modified>
  <cp:category/>
  <cp:version/>
  <cp:contentType/>
  <cp:contentStatus/>
</cp:coreProperties>
</file>