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dsvctxfs01\data01$\jriveros\Downloads\"/>
    </mc:Choice>
  </mc:AlternateContent>
  <xr:revisionPtr revIDLastSave="0" documentId="13_ncr:1_{49689BDE-B0F5-4C01-A7B9-975D741AF525}" xr6:coauthVersionLast="45" xr6:coauthVersionMax="45" xr10:uidLastSave="{00000000-0000-0000-0000-000000000000}"/>
  <bookViews>
    <workbookView xWindow="-120" yWindow="-120" windowWidth="21315" windowHeight="11400" xr2:uid="{00000000-000D-0000-FFFF-FFFF00000000}"/>
  </bookViews>
  <sheets>
    <sheet name="JULIO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K7" i="1" s="1"/>
  <c r="P7" i="1"/>
  <c r="J8" i="1"/>
  <c r="K8" i="1"/>
  <c r="P8" i="1"/>
  <c r="J9" i="1"/>
  <c r="K9" i="1"/>
  <c r="P9" i="1"/>
  <c r="J10" i="1"/>
  <c r="K10" i="1"/>
  <c r="P10" i="1"/>
  <c r="J11" i="1"/>
  <c r="K11" i="1"/>
  <c r="P11" i="1"/>
  <c r="J12" i="1"/>
  <c r="K12" i="1" s="1"/>
  <c r="P12" i="1"/>
  <c r="J13" i="1"/>
  <c r="K13" i="1"/>
  <c r="P13" i="1"/>
  <c r="J14" i="1"/>
  <c r="K14" i="1"/>
  <c r="P14" i="1"/>
  <c r="J15" i="1"/>
  <c r="K15" i="1" s="1"/>
  <c r="J16" i="1"/>
  <c r="K16" i="1"/>
  <c r="P16" i="1"/>
  <c r="J17" i="1"/>
  <c r="K17" i="1"/>
  <c r="P17" i="1"/>
  <c r="J18" i="1"/>
  <c r="K18" i="1" s="1"/>
  <c r="P18" i="1"/>
  <c r="J19" i="1"/>
  <c r="K19" i="1"/>
  <c r="P19" i="1"/>
  <c r="J20" i="1"/>
  <c r="K20" i="1"/>
  <c r="P20" i="1"/>
  <c r="J21" i="1"/>
  <c r="K21" i="1" s="1"/>
  <c r="P21" i="1"/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U11" i="2" l="1"/>
  <c r="N13" i="2"/>
  <c r="W11" i="2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2" i="1"/>
  <c r="Q7" i="1" l="1"/>
  <c r="F22" i="1"/>
  <c r="G22" i="1"/>
  <c r="H22" i="1"/>
  <c r="I22" i="1"/>
  <c r="L22" i="1"/>
  <c r="N22" i="1"/>
  <c r="O22" i="1"/>
  <c r="M12" i="2" l="1"/>
  <c r="R7" i="1"/>
  <c r="J22" i="1"/>
  <c r="Q22" i="1"/>
  <c r="P22" i="1"/>
  <c r="R22" i="1" l="1"/>
  <c r="M11" i="2"/>
  <c r="M13" i="2" s="1"/>
  <c r="O12" i="2"/>
  <c r="K22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<sst xmlns="http://schemas.openxmlformats.org/spreadsheetml/2006/main" count="151" uniqueCount="84">
  <si>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</si>
  <si>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</si>
  <si>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</si>
  <si>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</si>
  <si>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</si>
  <si>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</si>
  <si>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</si>
  <si>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</si>
  <si>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</si>
  <si>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</si>
  <si>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</si>
  <si>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</si>
  <si>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</si>
  <si>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</si>
  <si>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</si>
  <si>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</si>
  <si>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</si>
  <si>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</si>
  <si>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</si>
  <si>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</si>
  <si>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</si>
  <si>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</si>
  <si>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</si>
  <si>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</si>
  <si>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</si>
  <si>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</si>
  <si>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</si>
  <si>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</si>
  <si>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</si>
  <si>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</si>
  <si>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</si>
  <si>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</si>
  <si>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</si>
  <si>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</si>
  <si>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</si>
  <si>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</si>
  <si>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</si>
  <si>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</si>
  <si>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</si>
  <si>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</si>
  <si>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</si>
  <si>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</si>
  <si>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</si>
  <si>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</si>
  <si>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</si>
  <si>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</si>
  <si>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</si>
  <si>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</si>
  <si>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</si>
  <si>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</si>
  <si>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</si>
  <si>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</si>
  <si>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</si>
  <si>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</si>
  <si>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</si>
  <si>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</si>
  <si>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</si>
  <si>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</si>
  <si>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</si>
  <si>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</si>
  <si>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</si>
  <si>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</si>
  <si>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</si>
  <si>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</si>
  <si>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</si>
  <si>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</si>
  <si>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</si>
  <si>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</si>
  <si>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C-1305-1000-1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</si>
  <si>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</si>
  <si>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</si>
  <si>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</si>
  <si>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</si>
  <si>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</si>
  <si>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</si>
  <si>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</si>
  <si>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</si>
  <si>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</si>
  <si>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</si>
  <si>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OPTIMIZACIÓN DEL REGISTRO UNICO DE APORTANTES RUA  BOGOTÁ</t>
  </si>
  <si>
    <t>MEJORAMIENTO DEL SOPORTE DE LAS TECNOLOGÍAS DE INFORMACIÓN EN LA UGPP  BOGOTÁ</t>
  </si>
  <si>
    <t>A-03-03-01-999</t>
  </si>
  <si>
    <t>OTRAS TRANSFERENCIAS - DISTRIBUCIÓN PREVIO CONCEPTO DGPPN</t>
  </si>
  <si>
    <t>PERÍODO: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</si>
</sst>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200064"/>
        <c:axId val="166201600"/>
        <c:axId val="0"/>
      </c:bar3DChart>
      <c:catAx>
        <c:axId val="166200064"/>
        <c:scaling>
          <c:orientation val="minMax"/>
        </c:scaling>
        <c:delete val="0"/>
        <c:axPos val="l"/>
        <c:majorTickMark val="out"/>
        <c:minorTickMark val="none"/>
        <c:tickLblPos val="nextTo"/>
        <c:crossAx val="166201600"/>
        <c:crosses val="autoZero"/>
        <c:auto val="1"/>
        <c:lblAlgn val="ctr"/>
        <c:lblOffset val="100"/>
        <c:noMultiLvlLbl val="0"/>
      </c:catAx>
      <c:valAx>
        <c:axId val="166201600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662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Normal="100" workbookViewId="0">
      <selection activeCell="R11" sqref="R1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3.5" thickBot="1" x14ac:dyDescent="0.3">
      <c r="A4" s="49" t="s">
        <v>83</v>
      </c>
      <c r="B4" s="50"/>
      <c r="C4" s="50"/>
      <c r="D4" s="50"/>
      <c r="E4" s="5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17" t="s">
        <v>31</v>
      </c>
      <c r="G5" s="17" t="s">
        <v>30</v>
      </c>
      <c r="H5" s="17" t="s">
        <v>29</v>
      </c>
      <c r="I5" s="17" t="s">
        <v>28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2"/>
      <c r="B6" s="54"/>
      <c r="C6" s="54"/>
      <c r="D6" s="56"/>
      <c r="E6" s="54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56</v>
      </c>
      <c r="B7" s="12" t="s">
        <v>2</v>
      </c>
      <c r="C7" s="12" t="s">
        <v>3</v>
      </c>
      <c r="D7" s="11" t="s">
        <v>1</v>
      </c>
      <c r="E7" s="10" t="s">
        <v>70</v>
      </c>
      <c r="F7" s="19">
        <v>50762000000</v>
      </c>
      <c r="G7" s="4">
        <v>500000000</v>
      </c>
      <c r="H7" s="4">
        <v>0</v>
      </c>
      <c r="I7" s="41">
        <v>0</v>
      </c>
      <c r="J7" s="9">
        <f t="shared" ref="J7:J21" si="0">+F7+G7-H7-I7</f>
        <v>51262000000</v>
      </c>
      <c r="K7" s="9">
        <f>+J7-L7</f>
        <v>19507069515</v>
      </c>
      <c r="L7" s="9">
        <v>31754930485</v>
      </c>
      <c r="M7" s="9">
        <v>31754930485</v>
      </c>
      <c r="N7" s="9">
        <v>31754930485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2" si="2">+L7/J7</f>
        <v>0.61946335462916002</v>
      </c>
    </row>
    <row r="8" spans="1:18" ht="23.25" customHeight="1" x14ac:dyDescent="0.25">
      <c r="A8" s="13" t="s">
        <v>57</v>
      </c>
      <c r="B8" s="12" t="s">
        <v>2</v>
      </c>
      <c r="C8" s="12" t="s">
        <v>3</v>
      </c>
      <c r="D8" s="11" t="s">
        <v>1</v>
      </c>
      <c r="E8" s="10" t="s">
        <v>71</v>
      </c>
      <c r="F8" s="19">
        <v>18595000000</v>
      </c>
      <c r="G8" s="4">
        <v>0</v>
      </c>
      <c r="H8" s="4">
        <v>0</v>
      </c>
      <c r="I8" s="41">
        <v>0</v>
      </c>
      <c r="J8" s="9">
        <f t="shared" si="0"/>
        <v>18595000000</v>
      </c>
      <c r="K8" s="9">
        <f t="shared" ref="K8:K21" si="3">+J8-L8</f>
        <v>7487707638</v>
      </c>
      <c r="L8" s="9">
        <v>11107292362</v>
      </c>
      <c r="M8" s="9">
        <v>11107292362</v>
      </c>
      <c r="N8" s="9">
        <v>11107292362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0.59732682774939505</v>
      </c>
    </row>
    <row r="9" spans="1:18" ht="23.25" customHeight="1" x14ac:dyDescent="0.25">
      <c r="A9" s="13" t="s">
        <v>58</v>
      </c>
      <c r="B9" s="12" t="s">
        <v>2</v>
      </c>
      <c r="C9" s="12" t="s">
        <v>3</v>
      </c>
      <c r="D9" s="11" t="s">
        <v>1</v>
      </c>
      <c r="E9" s="10" t="s">
        <v>72</v>
      </c>
      <c r="F9" s="19">
        <v>4725000000</v>
      </c>
      <c r="G9" s="4">
        <v>0</v>
      </c>
      <c r="H9" s="4">
        <v>0</v>
      </c>
      <c r="I9" s="41">
        <v>0</v>
      </c>
      <c r="J9" s="9">
        <f t="shared" si="0"/>
        <v>4725000000</v>
      </c>
      <c r="K9" s="9">
        <f t="shared" si="3"/>
        <v>2473098594</v>
      </c>
      <c r="L9" s="9">
        <v>2251901406</v>
      </c>
      <c r="M9" s="9">
        <v>2251901406</v>
      </c>
      <c r="N9" s="9">
        <v>2251901406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0.47659289015873013</v>
      </c>
    </row>
    <row r="10" spans="1:18" ht="23.25" customHeight="1" x14ac:dyDescent="0.25">
      <c r="A10" s="13" t="s">
        <v>59</v>
      </c>
      <c r="B10" s="12" t="s">
        <v>2</v>
      </c>
      <c r="C10" s="12" t="s">
        <v>3</v>
      </c>
      <c r="D10" s="11" t="s">
        <v>1</v>
      </c>
      <c r="E10" s="10" t="s">
        <v>70</v>
      </c>
      <c r="F10" s="19">
        <v>15000000000</v>
      </c>
      <c r="G10" s="4">
        <v>0</v>
      </c>
      <c r="H10" s="4">
        <v>1300000000</v>
      </c>
      <c r="I10" s="41">
        <v>0</v>
      </c>
      <c r="J10" s="9">
        <f t="shared" si="0"/>
        <v>13700000000</v>
      </c>
      <c r="K10" s="9">
        <f t="shared" si="3"/>
        <v>5282381952</v>
      </c>
      <c r="L10" s="9">
        <v>8417618048</v>
      </c>
      <c r="M10" s="9">
        <v>8417618048</v>
      </c>
      <c r="N10" s="9">
        <v>8417618048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0.61442467503649634</v>
      </c>
    </row>
    <row r="11" spans="1:18" ht="23.25" customHeight="1" x14ac:dyDescent="0.25">
      <c r="A11" s="13" t="s">
        <v>60</v>
      </c>
      <c r="B11" s="12" t="s">
        <v>2</v>
      </c>
      <c r="C11" s="12" t="s">
        <v>3</v>
      </c>
      <c r="D11" s="11" t="s">
        <v>1</v>
      </c>
      <c r="E11" s="10" t="s">
        <v>73</v>
      </c>
      <c r="F11" s="19">
        <v>5177000000</v>
      </c>
      <c r="G11" s="4">
        <v>0</v>
      </c>
      <c r="H11" s="4">
        <v>0</v>
      </c>
      <c r="I11" s="41">
        <v>0</v>
      </c>
      <c r="J11" s="9">
        <f t="shared" si="0"/>
        <v>5177000000</v>
      </c>
      <c r="K11" s="9">
        <f t="shared" si="3"/>
        <v>2128005286</v>
      </c>
      <c r="L11" s="9">
        <v>3048994714</v>
      </c>
      <c r="M11" s="9">
        <v>3048994714</v>
      </c>
      <c r="N11" s="9">
        <v>3048994714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0.58895010894340349</v>
      </c>
    </row>
    <row r="12" spans="1:18" ht="23.25" customHeight="1" x14ac:dyDescent="0.25">
      <c r="A12" s="13" t="s">
        <v>61</v>
      </c>
      <c r="B12" s="12" t="s">
        <v>2</v>
      </c>
      <c r="C12" s="12" t="s">
        <v>3</v>
      </c>
      <c r="D12" s="11" t="s">
        <v>1</v>
      </c>
      <c r="E12" s="10" t="s">
        <v>72</v>
      </c>
      <c r="F12" s="19">
        <v>138000000</v>
      </c>
      <c r="G12" s="4">
        <v>800000000</v>
      </c>
      <c r="H12" s="4">
        <v>0</v>
      </c>
      <c r="I12" s="41">
        <v>0</v>
      </c>
      <c r="J12" s="9">
        <f t="shared" si="0"/>
        <v>938000000</v>
      </c>
      <c r="K12" s="9">
        <f t="shared" si="3"/>
        <v>469232276</v>
      </c>
      <c r="L12" s="9">
        <v>468767724</v>
      </c>
      <c r="M12" s="9">
        <v>468767724</v>
      </c>
      <c r="N12" s="9">
        <v>468767724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0.49975237100213221</v>
      </c>
    </row>
    <row r="13" spans="1:18" ht="23.25" customHeight="1" x14ac:dyDescent="0.25">
      <c r="A13" s="6" t="s">
        <v>62</v>
      </c>
      <c r="B13" s="12" t="s">
        <v>2</v>
      </c>
      <c r="C13" s="12" t="s">
        <v>3</v>
      </c>
      <c r="D13" s="11" t="s">
        <v>1</v>
      </c>
      <c r="E13" s="5" t="s">
        <v>74</v>
      </c>
      <c r="F13" s="20">
        <v>83380000000</v>
      </c>
      <c r="G13" s="4">
        <v>0</v>
      </c>
      <c r="H13" s="4">
        <v>1000000</v>
      </c>
      <c r="I13" s="41">
        <v>0</v>
      </c>
      <c r="J13" s="9">
        <f t="shared" si="0"/>
        <v>83379000000</v>
      </c>
      <c r="K13" s="9">
        <f t="shared" si="3"/>
        <v>3399660417.1399994</v>
      </c>
      <c r="L13" s="9">
        <v>79979339582.860001</v>
      </c>
      <c r="M13" s="9">
        <v>44421740143.040001</v>
      </c>
      <c r="N13" s="9">
        <v>44072000000</v>
      </c>
      <c r="O13" s="9">
        <v>0</v>
      </c>
      <c r="P13" s="9">
        <f t="shared" si="4"/>
        <v>35557599439.82</v>
      </c>
      <c r="Q13" s="9">
        <f t="shared" si="1"/>
        <v>349740143.04000092</v>
      </c>
      <c r="R13" s="8">
        <f t="shared" si="2"/>
        <v>0.95922641891675364</v>
      </c>
    </row>
    <row r="14" spans="1:18" ht="23.25" customHeight="1" x14ac:dyDescent="0.25">
      <c r="A14" s="6" t="s">
        <v>63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16500000</v>
      </c>
      <c r="G14" s="4">
        <v>1000000</v>
      </c>
      <c r="H14" s="4">
        <v>0</v>
      </c>
      <c r="I14" s="41">
        <v>0</v>
      </c>
      <c r="J14" s="9">
        <f t="shared" si="0"/>
        <v>17500000</v>
      </c>
      <c r="K14" s="9">
        <f t="shared" si="3"/>
        <v>17500000</v>
      </c>
      <c r="L14" s="9">
        <v>0</v>
      </c>
      <c r="M14" s="9">
        <v>0</v>
      </c>
      <c r="N14" s="9">
        <v>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</v>
      </c>
    </row>
    <row r="15" spans="1:18" ht="23.25" customHeight="1" x14ac:dyDescent="0.25">
      <c r="A15" s="6" t="s">
        <v>81</v>
      </c>
      <c r="B15" s="12" t="s">
        <v>2</v>
      </c>
      <c r="C15" s="12" t="s">
        <v>3</v>
      </c>
      <c r="D15" s="11" t="s">
        <v>1</v>
      </c>
      <c r="E15" s="5" t="s">
        <v>82</v>
      </c>
      <c r="F15" s="20">
        <v>6770000000</v>
      </c>
      <c r="G15" s="4">
        <v>0</v>
      </c>
      <c r="H15" s="4">
        <v>0</v>
      </c>
      <c r="I15" s="41">
        <v>6770000000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64</v>
      </c>
      <c r="B16" s="12" t="s">
        <v>2</v>
      </c>
      <c r="C16" s="12" t="s">
        <v>3</v>
      </c>
      <c r="D16" s="11" t="s">
        <v>1</v>
      </c>
      <c r="E16" s="5" t="s">
        <v>75</v>
      </c>
      <c r="F16" s="20">
        <v>412000000</v>
      </c>
      <c r="G16" s="4">
        <v>0</v>
      </c>
      <c r="H16" s="4">
        <v>0</v>
      </c>
      <c r="I16" s="41">
        <v>0</v>
      </c>
      <c r="J16" s="9">
        <f t="shared" si="0"/>
        <v>412000000</v>
      </c>
      <c r="K16" s="9">
        <f t="shared" si="3"/>
        <v>121575932</v>
      </c>
      <c r="L16" s="9">
        <v>290424068</v>
      </c>
      <c r="M16" s="9">
        <v>273511282</v>
      </c>
      <c r="N16" s="9">
        <v>273511282</v>
      </c>
      <c r="O16" s="9">
        <v>0</v>
      </c>
      <c r="P16" s="9">
        <f t="shared" si="4"/>
        <v>16912786</v>
      </c>
      <c r="Q16" s="9">
        <f t="shared" si="1"/>
        <v>0</v>
      </c>
      <c r="R16" s="8">
        <f t="shared" si="2"/>
        <v>0.704912786407767</v>
      </c>
    </row>
    <row r="17" spans="1:18" ht="23.25" customHeight="1" x14ac:dyDescent="0.25">
      <c r="A17" s="6" t="s">
        <v>65</v>
      </c>
      <c r="B17" s="12" t="s">
        <v>2</v>
      </c>
      <c r="C17" s="12" t="s">
        <v>3</v>
      </c>
      <c r="D17" s="11" t="s">
        <v>1</v>
      </c>
      <c r="E17" s="5" t="s">
        <v>76</v>
      </c>
      <c r="F17" s="20">
        <v>8483000000</v>
      </c>
      <c r="G17" s="4">
        <v>0</v>
      </c>
      <c r="H17" s="4">
        <v>0</v>
      </c>
      <c r="I17" s="41">
        <v>0</v>
      </c>
      <c r="J17" s="9">
        <f t="shared" si="0"/>
        <v>8483000000</v>
      </c>
      <c r="K17" s="9">
        <f t="shared" si="3"/>
        <v>7161973732.5500002</v>
      </c>
      <c r="L17" s="9">
        <v>1321026267.45</v>
      </c>
      <c r="M17" s="9">
        <v>1159466074.79</v>
      </c>
      <c r="N17" s="9">
        <v>1147681422.1800001</v>
      </c>
      <c r="O17" s="9">
        <v>0</v>
      </c>
      <c r="P17" s="9">
        <f t="shared" si="4"/>
        <v>161560192.66000009</v>
      </c>
      <c r="Q17" s="9">
        <f t="shared" si="1"/>
        <v>11784652.609999895</v>
      </c>
      <c r="R17" s="8">
        <f t="shared" si="2"/>
        <v>0.15572630760933631</v>
      </c>
    </row>
    <row r="18" spans="1:18" ht="23.25" customHeight="1" x14ac:dyDescent="0.25">
      <c r="A18" s="6" t="s">
        <v>66</v>
      </c>
      <c r="B18" s="12" t="s">
        <v>2</v>
      </c>
      <c r="C18" s="12" t="s">
        <v>3</v>
      </c>
      <c r="D18" s="11" t="s">
        <v>1</v>
      </c>
      <c r="E18" s="5" t="s">
        <v>77</v>
      </c>
      <c r="F18" s="20">
        <v>767000000</v>
      </c>
      <c r="G18" s="4">
        <v>0</v>
      </c>
      <c r="H18" s="4">
        <v>0</v>
      </c>
      <c r="I18" s="41">
        <v>0</v>
      </c>
      <c r="J18" s="9">
        <f t="shared" si="0"/>
        <v>767000000</v>
      </c>
      <c r="K18" s="9">
        <f t="shared" si="3"/>
        <v>51543969.429999948</v>
      </c>
      <c r="L18" s="9">
        <v>715456030.57000005</v>
      </c>
      <c r="M18" s="9">
        <v>715456030.57000005</v>
      </c>
      <c r="N18" s="9">
        <v>715456030.57000005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0.93279795380704045</v>
      </c>
    </row>
    <row r="19" spans="1:18" ht="23.25" customHeight="1" x14ac:dyDescent="0.25">
      <c r="A19" s="6" t="s">
        <v>67</v>
      </c>
      <c r="B19" s="12" t="s">
        <v>2</v>
      </c>
      <c r="C19" s="12" t="s">
        <v>3</v>
      </c>
      <c r="D19" s="11" t="s">
        <v>1</v>
      </c>
      <c r="E19" s="5" t="s">
        <v>78</v>
      </c>
      <c r="F19" s="20">
        <v>9000000</v>
      </c>
      <c r="G19" s="4">
        <v>0</v>
      </c>
      <c r="H19" s="4">
        <v>0</v>
      </c>
      <c r="I19" s="41">
        <v>0</v>
      </c>
      <c r="J19" s="9">
        <f t="shared" si="0"/>
        <v>9000000</v>
      </c>
      <c r="K19" s="9">
        <f t="shared" si="3"/>
        <v>993371</v>
      </c>
      <c r="L19" s="9">
        <v>8006629</v>
      </c>
      <c r="M19" s="9">
        <v>8006629</v>
      </c>
      <c r="N19" s="9">
        <v>8006629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0.88962544444444447</v>
      </c>
    </row>
    <row r="20" spans="1:18" ht="23.25" customHeight="1" x14ac:dyDescent="0.25">
      <c r="A20" s="6" t="s">
        <v>68</v>
      </c>
      <c r="B20" s="12" t="s">
        <v>2</v>
      </c>
      <c r="C20" s="12" t="s">
        <v>3</v>
      </c>
      <c r="D20" s="11" t="s">
        <v>1</v>
      </c>
      <c r="E20" s="5" t="s">
        <v>79</v>
      </c>
      <c r="F20" s="20">
        <v>741200676</v>
      </c>
      <c r="G20" s="4">
        <v>0</v>
      </c>
      <c r="H20" s="4">
        <v>0</v>
      </c>
      <c r="I20" s="41">
        <v>0</v>
      </c>
      <c r="J20" s="9">
        <f t="shared" si="0"/>
        <v>741200676</v>
      </c>
      <c r="K20" s="9">
        <f t="shared" si="3"/>
        <v>201083282</v>
      </c>
      <c r="L20" s="9">
        <v>540117394</v>
      </c>
      <c r="M20" s="9">
        <v>291167167.5</v>
      </c>
      <c r="N20" s="9">
        <v>291167167.5</v>
      </c>
      <c r="O20" s="9">
        <v>0</v>
      </c>
      <c r="P20" s="9">
        <f t="shared" si="4"/>
        <v>248950226.5</v>
      </c>
      <c r="Q20" s="9">
        <f t="shared" si="1"/>
        <v>0</v>
      </c>
      <c r="R20" s="8">
        <v>0</v>
      </c>
    </row>
    <row r="21" spans="1:18" ht="23.25" customHeight="1" thickBot="1" x14ac:dyDescent="0.3">
      <c r="A21" s="6" t="s">
        <v>69</v>
      </c>
      <c r="B21" s="12" t="s">
        <v>2</v>
      </c>
      <c r="C21" s="12">
        <v>11</v>
      </c>
      <c r="D21" s="11" t="s">
        <v>1</v>
      </c>
      <c r="E21" s="5" t="s">
        <v>80</v>
      </c>
      <c r="F21" s="20">
        <v>6147454698</v>
      </c>
      <c r="G21" s="4">
        <v>0</v>
      </c>
      <c r="H21" s="4">
        <v>0</v>
      </c>
      <c r="I21" s="41">
        <v>0</v>
      </c>
      <c r="J21" s="9">
        <f t="shared" si="0"/>
        <v>6147454698</v>
      </c>
      <c r="K21" s="9">
        <f t="shared" si="3"/>
        <v>1093762896.7799997</v>
      </c>
      <c r="L21" s="9">
        <v>5053691801.2200003</v>
      </c>
      <c r="M21" s="9">
        <v>2012587577.3699999</v>
      </c>
      <c r="N21" s="9">
        <v>2012587577.3699999</v>
      </c>
      <c r="O21" s="9">
        <v>0</v>
      </c>
      <c r="P21" s="9">
        <f t="shared" si="4"/>
        <v>3041104223.8500004</v>
      </c>
      <c r="Q21" s="9">
        <f t="shared" si="1"/>
        <v>0</v>
      </c>
      <c r="R21" s="8">
        <f t="shared" si="2"/>
        <v>0.82207873819129695</v>
      </c>
    </row>
    <row r="22" spans="1:18" ht="15" customHeight="1" thickBot="1" x14ac:dyDescent="0.3">
      <c r="A22" s="42" t="s">
        <v>0</v>
      </c>
      <c r="B22" s="43"/>
      <c r="C22" s="43"/>
      <c r="D22" s="43"/>
      <c r="E22" s="44"/>
      <c r="F22" s="3">
        <f t="shared" ref="F22:Q22" si="5">SUM(F7:F21)</f>
        <v>201123155374</v>
      </c>
      <c r="G22" s="3">
        <f t="shared" si="5"/>
        <v>1301000000</v>
      </c>
      <c r="H22" s="3">
        <f t="shared" si="5"/>
        <v>1301000000</v>
      </c>
      <c r="I22" s="3">
        <f t="shared" si="5"/>
        <v>6770000000</v>
      </c>
      <c r="J22" s="3">
        <f t="shared" si="5"/>
        <v>194353155374</v>
      </c>
      <c r="K22" s="3">
        <f t="shared" si="5"/>
        <v>49395588861.900002</v>
      </c>
      <c r="L22" s="3">
        <f t="shared" si="5"/>
        <v>144957566512.10001</v>
      </c>
      <c r="M22" s="3">
        <f t="shared" si="5"/>
        <v>105931439643.27</v>
      </c>
      <c r="N22" s="3">
        <f t="shared" si="5"/>
        <v>105569914847.62</v>
      </c>
      <c r="O22" s="3">
        <f t="shared" si="5"/>
        <v>0</v>
      </c>
      <c r="P22" s="3">
        <f t="shared" si="5"/>
        <v>39026126868.830002</v>
      </c>
      <c r="Q22" s="3">
        <f t="shared" si="5"/>
        <v>361524795.65000081</v>
      </c>
      <c r="R22" s="2">
        <f t="shared" si="2"/>
        <v>0.74584622119025301</v>
      </c>
    </row>
    <row r="23" spans="1:18" x14ac:dyDescent="0.25">
      <c r="L23" s="7"/>
      <c r="N23" s="7"/>
    </row>
    <row r="26" spans="1:18" x14ac:dyDescent="0.25">
      <c r="F26" s="40"/>
      <c r="G26" s="40"/>
      <c r="H26" s="7"/>
    </row>
    <row r="27" spans="1:18" x14ac:dyDescent="0.25">
      <c r="F27" s="40"/>
    </row>
    <row r="31" spans="1:18" x14ac:dyDescent="0.25">
      <c r="F31" s="7"/>
    </row>
    <row r="32" spans="1:18" x14ac:dyDescent="0.25">
      <c r="F32" s="39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B7:D8 B20:D21 C9:D14 C16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36</v>
      </c>
      <c r="M5" s="21" t="s">
        <v>40</v>
      </c>
      <c r="N5" s="21" t="s">
        <v>41</v>
      </c>
      <c r="O5" s="21" t="s">
        <v>42</v>
      </c>
      <c r="P5" s="21" t="s">
        <v>43</v>
      </c>
      <c r="R5" s="21" t="s">
        <v>36</v>
      </c>
      <c r="S5" s="21" t="s">
        <v>40</v>
      </c>
      <c r="T5" s="21" t="s">
        <v>50</v>
      </c>
      <c r="U5" s="21" t="s">
        <v>52</v>
      </c>
      <c r="V5" s="21" t="s">
        <v>51</v>
      </c>
      <c r="W5" s="21" t="s">
        <v>52</v>
      </c>
      <c r="Y5" s="21" t="s">
        <v>36</v>
      </c>
      <c r="Z5" s="21" t="s">
        <v>53</v>
      </c>
      <c r="AA5" s="21" t="s">
        <v>54</v>
      </c>
      <c r="AB5" s="21" t="s">
        <v>52</v>
      </c>
      <c r="AC5" s="21" t="s">
        <v>55</v>
      </c>
      <c r="AD5" s="21" t="s">
        <v>52</v>
      </c>
    </row>
    <row r="6" spans="12:30" hidden="1" x14ac:dyDescent="0.25">
      <c r="L6" s="22" t="s">
        <v>44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44</v>
      </c>
      <c r="S6" s="27">
        <f>SUM(S7:S10)</f>
        <v>175707.75</v>
      </c>
      <c r="T6" s="27">
        <f>SUM(T7:T10)</f>
        <v>140526.02626745001</v>
      </c>
      <c r="U6" s="36">
        <f>+T6/S6</f>
        <v>0.79977136049747388</v>
      </c>
      <c r="V6" s="27">
        <f>SUM(V7:V10)</f>
        <v>136032.46607478999</v>
      </c>
      <c r="W6" s="33">
        <f>+V6/T6</f>
        <v>0.96802328855362463</v>
      </c>
      <c r="Y6" s="22" t="s">
        <v>44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45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45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45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+JULIO!L17/1000000</f>
        <v>1321.02626745</v>
      </c>
      <c r="U8" s="37">
        <f t="shared" si="1"/>
        <v>3.6325896135301239E-2</v>
      </c>
      <c r="V8" s="29">
        <f>+JULIO!M17/1000000</f>
        <v>1159.46607479</v>
      </c>
      <c r="W8" s="34">
        <f t="shared" si="2"/>
        <v>0.87770099910892574</v>
      </c>
      <c r="Y8" s="23" t="s">
        <v>5</v>
      </c>
      <c r="Z8" s="29">
        <v>36365.964999999997</v>
      </c>
      <c r="AA8" s="29" t="e">
        <f>+JULIO!#REF!/1000000</f>
        <v>#REF!</v>
      </c>
      <c r="AB8" s="37" t="e">
        <f t="shared" si="3"/>
        <v>#REF!</v>
      </c>
      <c r="AC8" s="29" t="e">
        <f>+JULIO!#REF!/1000000</f>
        <v>#REF!</v>
      </c>
      <c r="AD8" s="34" t="e">
        <f t="shared" si="4"/>
        <v>#REF!</v>
      </c>
    </row>
    <row r="9" spans="12:30" hidden="1" x14ac:dyDescent="0.25">
      <c r="L9" s="23" t="s">
        <v>46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46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46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47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47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47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48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48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48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49</v>
      </c>
      <c r="M12" s="29" t="e">
        <f>+JULIO!#REF!/1000000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49</v>
      </c>
      <c r="S12" s="29">
        <v>6634.0410739999998</v>
      </c>
      <c r="T12" s="29" t="e">
        <f>+JULIO!#REF!/1000000</f>
        <v>#REF!</v>
      </c>
      <c r="U12" s="37" t="e">
        <f t="shared" si="1"/>
        <v>#REF!</v>
      </c>
      <c r="V12" s="29" t="e">
        <f>+JULIO!#REF!/1000000</f>
        <v>#REF!</v>
      </c>
      <c r="W12" s="34" t="e">
        <f t="shared" si="2"/>
        <v>#REF!</v>
      </c>
      <c r="Y12" s="25" t="s">
        <v>49</v>
      </c>
      <c r="Z12" s="29">
        <v>6634.0410739999998</v>
      </c>
      <c r="AA12" s="29" t="e">
        <f>+JULIO!#REF!/1000000</f>
        <v>#REF!</v>
      </c>
      <c r="AB12" s="37" t="e">
        <f t="shared" si="3"/>
        <v>#REF!</v>
      </c>
      <c r="AC12" s="29" t="e">
        <f>+JULIO!#REF!/1000000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JUAN DAVID RIVEROS VALDERRAMA</cp:lastModifiedBy>
  <cp:lastPrinted>2018-05-03T14:43:44Z</cp:lastPrinted>
  <dcterms:created xsi:type="dcterms:W3CDTF">2018-01-23T20:49:19Z</dcterms:created>
  <dcterms:modified xsi:type="dcterms:W3CDTF">2020-09-02T00:27:41Z</dcterms:modified>
</cp:coreProperties>
</file>