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EJECUCION GASTOS\PRESUPUESTO 2020\INFORMES\1. Enero\"/>
    </mc:Choice>
  </mc:AlternateContent>
  <xr:revisionPtr revIDLastSave="0" documentId="13_ncr:1_{B38135F3-DA7F-4964-B973-B53542E4AD8C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DICIEMBRE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J20" i="1"/>
  <c r="J19" i="1"/>
  <c r="J18" i="1"/>
  <c r="J17" i="1"/>
  <c r="J16" i="1"/>
  <c r="J15" i="1"/>
  <c r="J14" i="1"/>
  <c r="J13" i="1"/>
  <c r="J12" i="1"/>
  <c r="J11" i="1"/>
  <c r="Q21" i="1" l="1"/>
  <c r="Q20" i="1"/>
  <c r="Q19" i="1"/>
  <c r="Q18" i="1"/>
  <c r="Q17" i="1"/>
  <c r="Q16" i="1"/>
  <c r="Q14" i="1"/>
  <c r="Q13" i="1"/>
  <c r="Q12" i="1"/>
  <c r="Q11" i="1"/>
  <c r="Q10" i="1"/>
  <c r="Q9" i="1"/>
  <c r="Q8" i="1"/>
  <c r="P21" i="1"/>
  <c r="P20" i="1"/>
  <c r="P19" i="1"/>
  <c r="P18" i="1"/>
  <c r="P17" i="1"/>
  <c r="P16" i="1"/>
  <c r="P14" i="1"/>
  <c r="P13" i="1"/>
  <c r="P12" i="1"/>
  <c r="P11" i="1"/>
  <c r="P10" i="1"/>
  <c r="P9" i="1"/>
  <c r="P8" i="1"/>
  <c r="J21" i="1"/>
  <c r="R21" i="1" s="1"/>
  <c r="K20" i="1"/>
  <c r="R19" i="1"/>
  <c r="R18" i="1"/>
  <c r="R17" i="1"/>
  <c r="K16" i="1"/>
  <c r="R14" i="1"/>
  <c r="R13" i="1"/>
  <c r="R12" i="1"/>
  <c r="K11" i="1"/>
  <c r="J10" i="1"/>
  <c r="R10" i="1" s="1"/>
  <c r="J9" i="1"/>
  <c r="R9" i="1" s="1"/>
  <c r="J8" i="1"/>
  <c r="R8" i="1" s="1"/>
  <c r="K8" i="1" l="1"/>
  <c r="K17" i="1"/>
  <c r="K19" i="1"/>
  <c r="K10" i="1"/>
  <c r="K12" i="1"/>
  <c r="K21" i="1"/>
  <c r="K14" i="1"/>
  <c r="R11" i="1"/>
  <c r="R16" i="1"/>
  <c r="K9" i="1"/>
  <c r="K13" i="1"/>
  <c r="K18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2" i="1"/>
  <c r="P7" i="1" l="1"/>
  <c r="J7" i="1" l="1"/>
  <c r="K7" i="1" s="1"/>
  <c r="Q7" i="1"/>
  <c r="F22" i="1"/>
  <c r="G22" i="1"/>
  <c r="H22" i="1"/>
  <c r="I22" i="1"/>
  <c r="L22" i="1"/>
  <c r="N22" i="1"/>
  <c r="O22" i="1"/>
  <c r="M12" i="2" l="1"/>
  <c r="R7" i="1"/>
  <c r="J22" i="1"/>
  <c r="Q22" i="1"/>
  <c r="P22" i="1"/>
  <c r="R22" i="1" l="1"/>
  <c r="M11" i="2"/>
  <c r="M13" i="2" s="1"/>
  <c r="O12" i="2"/>
  <c r="K22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<sst xmlns="http://schemas.openxmlformats.org/spreadsheetml/2006/main" count="151" uniqueCount="84">
  <si>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</si>
  <si>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</si>
  <si>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</si>
  <si>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</si>
  <si>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</si>
  <si>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</si>
  <si>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</si>
  <si>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</si>
  <si>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</si>
  <si>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</si>
  <si>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</si>
  <si>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</si>
  <si>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</si>
  <si>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</si>
  <si>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</si>
  <si>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</si>
  <si>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</si>
  <si>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</si>
  <si>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</si>
  <si>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</si>
  <si>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</si>
  <si>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</si>
  <si>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</si>
  <si>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</si>
  <si>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</si>
  <si>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</si>
  <si>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</si>
  <si>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</si>
  <si>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</si>
  <si>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</si>
  <si>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</si>
  <si>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</si>
  <si>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</si>
  <si>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</si>
  <si>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</si>
  <si>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</si>
  <si>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</si>
  <si>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</si>
  <si>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</si>
  <si>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</si>
  <si>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</si>
  <si>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</si>
  <si>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</si>
  <si>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</si>
  <si>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</si>
  <si>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</si>
  <si>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</si>
  <si>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</si>
  <si>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</si>
  <si>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</si>
  <si>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</si>
  <si>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</si>
  <si>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</si>
  <si>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</si>
  <si>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</si>
  <si>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</si>
  <si>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</si>
  <si>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</si>
  <si>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</si>
  <si>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</si>
  <si>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</si>
  <si>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</si>
  <si>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</si>
  <si>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</si>
  <si>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</si>
  <si>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</si>
  <si>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</si>
  <si>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</si>
  <si>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C-1305-1000-1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</si>
  <si>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</si>
  <si>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</si>
  <si>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</si>
  <si>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</si>
  <si>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</si>
  <si>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</si>
  <si>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</si>
  <si>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</si>
  <si>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</si>
  <si>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</si>
  <si>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OPTIMIZACIÓN DEL REGISTRO UNICO DE APORTANTES RUA  BOGOTÁ</t>
  </si>
  <si>
    <t>MEJORAMIENTO DEL SOPORTE DE LAS TECNOLOGÍAS DE INFORMACIÓN EN LA UGPP  BOGOTÁ</t>
  </si>
  <si>
    <t>PERÍODO: ENERO DE 2020</t>
  </si>
  <si>
    <t>A-03-03-01-999</t>
  </si>
  <si>
    <t>OTRAS TRANSFERENCIAS - DISTRIBUCIÓN PREVIO CONCEPTO DGPPN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</si>
</sst>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8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166" fontId="8" fillId="3" borderId="2" xfId="8" applyNumberFormat="1" applyFont="1" applyFill="1" applyBorder="1"/>
    <xf numFmtId="9" fontId="8" fillId="3" borderId="2" xfId="2" applyFont="1" applyFill="1" applyBorder="1"/>
    <xf numFmtId="166" fontId="8" fillId="0" borderId="2" xfId="8" applyNumberFormat="1" applyFont="1" applyBorder="1"/>
    <xf numFmtId="9" fontId="8" fillId="0" borderId="2" xfId="2" applyFont="1" applyBorder="1"/>
    <xf numFmtId="166" fontId="7" fillId="3" borderId="2" xfId="8" applyNumberFormat="1" applyFont="1" applyFill="1" applyBorder="1"/>
    <xf numFmtId="9" fontId="7" fillId="3" borderId="2" xfId="2" applyFont="1" applyFill="1" applyBorder="1"/>
    <xf numFmtId="10" fontId="8" fillId="3" borderId="2" xfId="2" applyNumberFormat="1" applyFont="1" applyFill="1" applyBorder="1"/>
    <xf numFmtId="10" fontId="8" fillId="0" borderId="2" xfId="2" applyNumberFormat="1" applyFont="1" applyBorder="1"/>
    <xf numFmtId="10" fontId="7" fillId="3" borderId="2" xfId="2" applyNumberFormat="1" applyFont="1" applyFill="1" applyBorder="1"/>
    <xf numFmtId="10" fontId="8" fillId="3" borderId="2" xfId="2" applyNumberFormat="1" applyFont="1" applyFill="1" applyBorder="1" applyAlignment="1">
      <alignment horizontal="center"/>
    </xf>
    <xf numFmtId="10" fontId="8" fillId="0" borderId="2" xfId="2" applyNumberFormat="1" applyFont="1" applyBorder="1" applyAlignment="1">
      <alignment horizontal="center"/>
    </xf>
    <xf numFmtId="10" fontId="7" fillId="3" borderId="2" xfId="2" applyNumberFormat="1" applyFont="1" applyFill="1" applyBorder="1" applyAlignment="1">
      <alignment horizontal="center"/>
    </xf>
    <xf numFmtId="167" fontId="2" fillId="0" borderId="0" xfId="0" applyNumberFormat="1" applyFont="1"/>
    <xf numFmtId="3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0-4E60-927E-B2DDCBDED3A7}"/>
            </c:ext>
          </c:extLst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0-4E60-927E-B2DDCBDED3A7}"/>
            </c:ext>
          </c:extLst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  <c:extLst>
            <c:ext xmlns:c16="http://schemas.microsoft.com/office/drawing/2014/chart" uri="{C3380CC4-5D6E-409C-BE32-E72D297353CC}">
              <c16:uniqueId val="{00000002-94F0-4E60-927E-B2DDCBDED3A7}"/>
            </c:ext>
          </c:extLst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0-4E60-927E-B2DDCBDE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298176"/>
        <c:axId val="60063744"/>
        <c:axId val="0"/>
      </c:bar3DChart>
      <c:catAx>
        <c:axId val="101298176"/>
        <c:scaling>
          <c:orientation val="minMax"/>
        </c:scaling>
        <c:delete val="0"/>
        <c:axPos val="l"/>
        <c:majorTickMark val="out"/>
        <c:minorTickMark val="none"/>
        <c:tickLblPos val="nextTo"/>
        <c:crossAx val="60063744"/>
        <c:crosses val="autoZero"/>
        <c:auto val="1"/>
        <c:lblAlgn val="ctr"/>
        <c:lblOffset val="100"/>
        <c:noMultiLvlLbl val="0"/>
      </c:catAx>
      <c:valAx>
        <c:axId val="60063744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0129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A3" zoomScaleNormal="100" workbookViewId="0">
      <selection activeCell="A7" sqref="A7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4" t="s">
        <v>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x14ac:dyDescent="0.25">
      <c r="A2" s="46" t="s">
        <v>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25">
      <c r="A3" s="46" t="s">
        <v>37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3.5" thickBot="1" x14ac:dyDescent="0.3">
      <c r="A4" s="48" t="s">
        <v>81</v>
      </c>
      <c r="B4" s="49"/>
      <c r="C4" s="49"/>
      <c r="D4" s="49"/>
      <c r="E4" s="49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50" t="s">
        <v>36</v>
      </c>
      <c r="B5" s="52" t="s">
        <v>35</v>
      </c>
      <c r="C5" s="52" t="s">
        <v>34</v>
      </c>
      <c r="D5" s="54" t="s">
        <v>33</v>
      </c>
      <c r="E5" s="52" t="s">
        <v>32</v>
      </c>
      <c r="F5" s="17" t="s">
        <v>31</v>
      </c>
      <c r="G5" s="17" t="s">
        <v>30</v>
      </c>
      <c r="H5" s="17" t="s">
        <v>29</v>
      </c>
      <c r="I5" s="17" t="s">
        <v>28</v>
      </c>
      <c r="J5" s="17" t="s">
        <v>27</v>
      </c>
      <c r="K5" s="17" t="s">
        <v>26</v>
      </c>
      <c r="L5" s="17" t="s">
        <v>25</v>
      </c>
      <c r="M5" s="17" t="s">
        <v>24</v>
      </c>
      <c r="N5" s="17" t="s">
        <v>23</v>
      </c>
      <c r="O5" s="17" t="s">
        <v>22</v>
      </c>
      <c r="P5" s="17" t="s">
        <v>21</v>
      </c>
      <c r="Q5" s="17" t="s">
        <v>20</v>
      </c>
      <c r="R5" s="16" t="s">
        <v>19</v>
      </c>
    </row>
    <row r="6" spans="1:18" ht="15.75" customHeight="1" thickBot="1" x14ac:dyDescent="0.3">
      <c r="A6" s="51"/>
      <c r="B6" s="53"/>
      <c r="C6" s="53"/>
      <c r="D6" s="55"/>
      <c r="E6" s="53"/>
      <c r="F6" s="15" t="s">
        <v>18</v>
      </c>
      <c r="G6" s="15" t="s">
        <v>17</v>
      </c>
      <c r="H6" s="15" t="s">
        <v>16</v>
      </c>
      <c r="I6" s="15" t="s">
        <v>15</v>
      </c>
      <c r="J6" s="15" t="s">
        <v>14</v>
      </c>
      <c r="K6" s="15" t="s">
        <v>13</v>
      </c>
      <c r="L6" s="15" t="s">
        <v>12</v>
      </c>
      <c r="M6" s="15" t="s">
        <v>11</v>
      </c>
      <c r="N6" s="15" t="s">
        <v>10</v>
      </c>
      <c r="O6" s="15" t="s">
        <v>9</v>
      </c>
      <c r="P6" s="15" t="s">
        <v>8</v>
      </c>
      <c r="Q6" s="15" t="s">
        <v>7</v>
      </c>
      <c r="R6" s="14" t="s">
        <v>6</v>
      </c>
    </row>
    <row r="7" spans="1:18" ht="23.25" customHeight="1" x14ac:dyDescent="0.25">
      <c r="A7" s="13" t="s">
        <v>56</v>
      </c>
      <c r="B7" s="12" t="s">
        <v>2</v>
      </c>
      <c r="C7" s="12" t="s">
        <v>3</v>
      </c>
      <c r="D7" s="11" t="s">
        <v>1</v>
      </c>
      <c r="E7" s="10" t="s">
        <v>70</v>
      </c>
      <c r="F7" s="19">
        <v>50762000000</v>
      </c>
      <c r="G7" s="4">
        <v>0</v>
      </c>
      <c r="H7" s="4">
        <v>0</v>
      </c>
      <c r="I7" s="4">
        <v>0</v>
      </c>
      <c r="J7" s="9">
        <f t="shared" ref="J7:J21" si="0">+F7+G7-H7-I7</f>
        <v>50762000000</v>
      </c>
      <c r="K7" s="9">
        <f>+J7-L7</f>
        <v>47513119920</v>
      </c>
      <c r="L7" s="9">
        <v>3248880080</v>
      </c>
      <c r="M7" s="9">
        <v>3248880080</v>
      </c>
      <c r="N7" s="9">
        <v>3248880080</v>
      </c>
      <c r="O7" s="9">
        <v>0</v>
      </c>
      <c r="P7" s="9">
        <f>+L7-M7</f>
        <v>0</v>
      </c>
      <c r="Q7" s="9">
        <f t="shared" ref="Q7:Q21" si="1">+M7-N7</f>
        <v>0</v>
      </c>
      <c r="R7" s="8">
        <f t="shared" ref="R7:R22" si="2">+L7/J7</f>
        <v>6.4002207950829365E-2</v>
      </c>
    </row>
    <row r="8" spans="1:18" ht="23.25" customHeight="1" x14ac:dyDescent="0.25">
      <c r="A8" s="13" t="s">
        <v>57</v>
      </c>
      <c r="B8" s="12" t="s">
        <v>2</v>
      </c>
      <c r="C8" s="12" t="s">
        <v>3</v>
      </c>
      <c r="D8" s="11" t="s">
        <v>1</v>
      </c>
      <c r="E8" s="10" t="s">
        <v>71</v>
      </c>
      <c r="F8" s="19">
        <v>18595000000</v>
      </c>
      <c r="G8" s="4">
        <v>0</v>
      </c>
      <c r="H8" s="4">
        <v>0</v>
      </c>
      <c r="I8" s="4">
        <v>0</v>
      </c>
      <c r="J8" s="9">
        <f t="shared" si="0"/>
        <v>18595000000</v>
      </c>
      <c r="K8" s="9">
        <f t="shared" ref="K8:K21" si="3">+J8-L8</f>
        <v>17172077712</v>
      </c>
      <c r="L8" s="9">
        <v>1422922288</v>
      </c>
      <c r="M8" s="9">
        <v>1422922288</v>
      </c>
      <c r="N8" s="9">
        <v>1422922288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7.6521768647485888E-2</v>
      </c>
    </row>
    <row r="9" spans="1:18" ht="23.25" customHeight="1" x14ac:dyDescent="0.25">
      <c r="A9" s="13" t="s">
        <v>58</v>
      </c>
      <c r="B9" s="12" t="s">
        <v>2</v>
      </c>
      <c r="C9" s="12" t="s">
        <v>3</v>
      </c>
      <c r="D9" s="11" t="s">
        <v>1</v>
      </c>
      <c r="E9" s="10" t="s">
        <v>72</v>
      </c>
      <c r="F9" s="19">
        <v>4725000000</v>
      </c>
      <c r="G9" s="4">
        <v>0</v>
      </c>
      <c r="H9" s="4">
        <v>0</v>
      </c>
      <c r="I9" s="4">
        <v>0</v>
      </c>
      <c r="J9" s="9">
        <f t="shared" si="0"/>
        <v>4725000000</v>
      </c>
      <c r="K9" s="9">
        <f t="shared" si="3"/>
        <v>4570219260</v>
      </c>
      <c r="L9" s="9">
        <v>154780740</v>
      </c>
      <c r="M9" s="9">
        <v>154780740</v>
      </c>
      <c r="N9" s="9">
        <v>154780740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3.2757828571428574E-2</v>
      </c>
    </row>
    <row r="10" spans="1:18" ht="23.25" customHeight="1" x14ac:dyDescent="0.25">
      <c r="A10" s="13" t="s">
        <v>59</v>
      </c>
      <c r="B10" s="12" t="s">
        <v>2</v>
      </c>
      <c r="C10" s="12" t="s">
        <v>3</v>
      </c>
      <c r="D10" s="11" t="s">
        <v>1</v>
      </c>
      <c r="E10" s="10" t="s">
        <v>70</v>
      </c>
      <c r="F10" s="19">
        <v>15000000000</v>
      </c>
      <c r="G10" s="4">
        <v>0</v>
      </c>
      <c r="H10" s="4">
        <v>0</v>
      </c>
      <c r="I10" s="4">
        <v>0</v>
      </c>
      <c r="J10" s="9">
        <f t="shared" si="0"/>
        <v>15000000000</v>
      </c>
      <c r="K10" s="9">
        <f t="shared" si="3"/>
        <v>14074602867</v>
      </c>
      <c r="L10" s="9">
        <v>925397133</v>
      </c>
      <c r="M10" s="9">
        <v>925397133</v>
      </c>
      <c r="N10" s="9">
        <v>925397133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6.1693142200000002E-2</v>
      </c>
    </row>
    <row r="11" spans="1:18" ht="23.25" customHeight="1" x14ac:dyDescent="0.25">
      <c r="A11" s="13" t="s">
        <v>60</v>
      </c>
      <c r="B11" s="12" t="s">
        <v>2</v>
      </c>
      <c r="C11" s="12" t="s">
        <v>3</v>
      </c>
      <c r="D11" s="11" t="s">
        <v>1</v>
      </c>
      <c r="E11" s="10" t="s">
        <v>73</v>
      </c>
      <c r="F11" s="19">
        <v>5177000000</v>
      </c>
      <c r="G11" s="4">
        <v>0</v>
      </c>
      <c r="H11" s="4">
        <v>0</v>
      </c>
      <c r="I11" s="4">
        <v>0</v>
      </c>
      <c r="J11" s="9">
        <f t="shared" si="0"/>
        <v>5177000000</v>
      </c>
      <c r="K11" s="9">
        <f t="shared" si="3"/>
        <v>4776406861</v>
      </c>
      <c r="L11" s="9">
        <v>400593139</v>
      </c>
      <c r="M11" s="9">
        <v>400593139</v>
      </c>
      <c r="N11" s="9">
        <v>400593139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7.737939714120147E-2</v>
      </c>
    </row>
    <row r="12" spans="1:18" ht="23.25" customHeight="1" x14ac:dyDescent="0.25">
      <c r="A12" s="13" t="s">
        <v>61</v>
      </c>
      <c r="B12" s="12" t="s">
        <v>2</v>
      </c>
      <c r="C12" s="12" t="s">
        <v>3</v>
      </c>
      <c r="D12" s="11" t="s">
        <v>1</v>
      </c>
      <c r="E12" s="10" t="s">
        <v>72</v>
      </c>
      <c r="F12" s="19">
        <v>138000000</v>
      </c>
      <c r="G12" s="4">
        <v>0</v>
      </c>
      <c r="H12" s="4">
        <v>0</v>
      </c>
      <c r="I12" s="4">
        <v>0</v>
      </c>
      <c r="J12" s="9">
        <f t="shared" si="0"/>
        <v>138000000</v>
      </c>
      <c r="K12" s="9">
        <f t="shared" si="3"/>
        <v>106980580</v>
      </c>
      <c r="L12" s="9">
        <v>31019420</v>
      </c>
      <c r="M12" s="9">
        <v>31019420</v>
      </c>
      <c r="N12" s="9">
        <v>31019420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0.22477840579710145</v>
      </c>
    </row>
    <row r="13" spans="1:18" ht="23.25" customHeight="1" x14ac:dyDescent="0.25">
      <c r="A13" s="6" t="s">
        <v>62</v>
      </c>
      <c r="B13" s="12" t="s">
        <v>2</v>
      </c>
      <c r="C13" s="12" t="s">
        <v>3</v>
      </c>
      <c r="D13" s="11" t="s">
        <v>1</v>
      </c>
      <c r="E13" s="5" t="s">
        <v>74</v>
      </c>
      <c r="F13" s="20">
        <v>83380000000</v>
      </c>
      <c r="G13" s="4">
        <v>0</v>
      </c>
      <c r="H13" s="4">
        <v>0</v>
      </c>
      <c r="I13" s="4">
        <v>0</v>
      </c>
      <c r="J13" s="9">
        <f t="shared" si="0"/>
        <v>83380000000</v>
      </c>
      <c r="K13" s="9">
        <f t="shared" si="3"/>
        <v>13934846422.789993</v>
      </c>
      <c r="L13" s="4">
        <v>69445153577.210007</v>
      </c>
      <c r="M13" s="4">
        <v>1134283704.6500001</v>
      </c>
      <c r="N13" s="4">
        <v>1130410704.6500001</v>
      </c>
      <c r="O13" s="9">
        <v>0</v>
      </c>
      <c r="P13" s="9">
        <f t="shared" si="4"/>
        <v>68310869872.560005</v>
      </c>
      <c r="Q13" s="9">
        <f t="shared" si="1"/>
        <v>3873000</v>
      </c>
      <c r="R13" s="8">
        <f t="shared" si="2"/>
        <v>0.83287543268421693</v>
      </c>
    </row>
    <row r="14" spans="1:18" ht="23.25" customHeight="1" x14ac:dyDescent="0.25">
      <c r="A14" s="6" t="s">
        <v>63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16500000</v>
      </c>
      <c r="G14" s="4">
        <v>0</v>
      </c>
      <c r="H14" s="4">
        <v>0</v>
      </c>
      <c r="I14" s="4">
        <v>0</v>
      </c>
      <c r="J14" s="9">
        <f t="shared" si="0"/>
        <v>16500000</v>
      </c>
      <c r="K14" s="9">
        <f t="shared" si="3"/>
        <v>16500000</v>
      </c>
      <c r="L14" s="4">
        <v>0</v>
      </c>
      <c r="M14" s="4">
        <v>0</v>
      </c>
      <c r="N14" s="4">
        <v>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</v>
      </c>
    </row>
    <row r="15" spans="1:18" ht="23.25" customHeight="1" x14ac:dyDescent="0.25">
      <c r="A15" s="6" t="s">
        <v>82</v>
      </c>
      <c r="B15" s="12" t="s">
        <v>2</v>
      </c>
      <c r="C15" s="12" t="s">
        <v>3</v>
      </c>
      <c r="D15" s="11" t="s">
        <v>1</v>
      </c>
      <c r="E15" s="5" t="s">
        <v>83</v>
      </c>
      <c r="F15" s="20">
        <v>6770000000</v>
      </c>
      <c r="G15" s="4">
        <v>0</v>
      </c>
      <c r="H15" s="4">
        <v>0</v>
      </c>
      <c r="I15" s="4">
        <v>0</v>
      </c>
      <c r="J15" s="9">
        <f t="shared" si="0"/>
        <v>6770000000</v>
      </c>
      <c r="K15" s="9">
        <f t="shared" si="3"/>
        <v>6770000000</v>
      </c>
      <c r="L15" s="4">
        <v>0</v>
      </c>
      <c r="M15" s="4">
        <v>0</v>
      </c>
      <c r="N15" s="4">
        <v>0</v>
      </c>
      <c r="O15" s="9"/>
      <c r="P15" s="9"/>
      <c r="Q15" s="9"/>
      <c r="R15" s="8"/>
    </row>
    <row r="16" spans="1:18" ht="23.25" customHeight="1" x14ac:dyDescent="0.25">
      <c r="A16" s="6" t="s">
        <v>64</v>
      </c>
      <c r="B16" s="12" t="s">
        <v>2</v>
      </c>
      <c r="C16" s="12" t="s">
        <v>3</v>
      </c>
      <c r="D16" s="11" t="s">
        <v>1</v>
      </c>
      <c r="E16" s="5" t="s">
        <v>75</v>
      </c>
      <c r="F16" s="20">
        <v>412000000</v>
      </c>
      <c r="G16" s="4">
        <v>0</v>
      </c>
      <c r="H16" s="4">
        <v>0</v>
      </c>
      <c r="I16" s="4">
        <v>0</v>
      </c>
      <c r="J16" s="9">
        <f t="shared" si="0"/>
        <v>412000000</v>
      </c>
      <c r="K16" s="9">
        <f t="shared" si="3"/>
        <v>335249721</v>
      </c>
      <c r="L16" s="4">
        <v>76750279</v>
      </c>
      <c r="M16" s="4">
        <v>76750279</v>
      </c>
      <c r="N16" s="4">
        <v>76750279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0.18628708495145632</v>
      </c>
    </row>
    <row r="17" spans="1:18" ht="23.25" customHeight="1" x14ac:dyDescent="0.25">
      <c r="A17" s="6" t="s">
        <v>65</v>
      </c>
      <c r="B17" s="12" t="s">
        <v>2</v>
      </c>
      <c r="C17" s="12" t="s">
        <v>3</v>
      </c>
      <c r="D17" s="11" t="s">
        <v>1</v>
      </c>
      <c r="E17" s="5" t="s">
        <v>76</v>
      </c>
      <c r="F17" s="20">
        <v>8483000000</v>
      </c>
      <c r="G17" s="4">
        <v>0</v>
      </c>
      <c r="H17" s="4">
        <v>0</v>
      </c>
      <c r="I17" s="4">
        <v>0</v>
      </c>
      <c r="J17" s="9">
        <f t="shared" si="0"/>
        <v>8483000000</v>
      </c>
      <c r="K17" s="9">
        <f t="shared" si="3"/>
        <v>8476479701.3900003</v>
      </c>
      <c r="L17" s="4">
        <v>6520298.6100000003</v>
      </c>
      <c r="M17" s="4">
        <v>0</v>
      </c>
      <c r="N17" s="4">
        <v>0</v>
      </c>
      <c r="O17" s="9">
        <v>0</v>
      </c>
      <c r="P17" s="9">
        <f t="shared" si="4"/>
        <v>6520298.6100000003</v>
      </c>
      <c r="Q17" s="9">
        <f t="shared" si="1"/>
        <v>0</v>
      </c>
      <c r="R17" s="8">
        <f t="shared" si="2"/>
        <v>7.6863121655074856E-4</v>
      </c>
    </row>
    <row r="18" spans="1:18" ht="23.25" customHeight="1" x14ac:dyDescent="0.25">
      <c r="A18" s="6" t="s">
        <v>66</v>
      </c>
      <c r="B18" s="12" t="s">
        <v>2</v>
      </c>
      <c r="C18" s="12" t="s">
        <v>3</v>
      </c>
      <c r="D18" s="11" t="s">
        <v>1</v>
      </c>
      <c r="E18" s="5" t="s">
        <v>77</v>
      </c>
      <c r="F18" s="20">
        <v>767000000</v>
      </c>
      <c r="G18" s="4">
        <v>0</v>
      </c>
      <c r="H18" s="4">
        <v>0</v>
      </c>
      <c r="I18" s="4">
        <v>0</v>
      </c>
      <c r="J18" s="9">
        <f t="shared" si="0"/>
        <v>767000000</v>
      </c>
      <c r="K18" s="9">
        <f t="shared" si="3"/>
        <v>767000000</v>
      </c>
      <c r="L18" s="4">
        <v>0</v>
      </c>
      <c r="M18" s="4">
        <v>0</v>
      </c>
      <c r="N18" s="4">
        <v>0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</v>
      </c>
    </row>
    <row r="19" spans="1:18" ht="23.25" customHeight="1" x14ac:dyDescent="0.25">
      <c r="A19" s="6" t="s">
        <v>67</v>
      </c>
      <c r="B19" s="12" t="s">
        <v>2</v>
      </c>
      <c r="C19" s="12" t="s">
        <v>3</v>
      </c>
      <c r="D19" s="11" t="s">
        <v>1</v>
      </c>
      <c r="E19" s="5" t="s">
        <v>78</v>
      </c>
      <c r="F19" s="20">
        <v>9000000</v>
      </c>
      <c r="G19" s="4">
        <v>0</v>
      </c>
      <c r="H19" s="4">
        <v>0</v>
      </c>
      <c r="I19" s="4">
        <v>0</v>
      </c>
      <c r="J19" s="9">
        <f t="shared" si="0"/>
        <v>9000000</v>
      </c>
      <c r="K19" s="9">
        <f t="shared" si="3"/>
        <v>9000000</v>
      </c>
      <c r="L19" s="4">
        <v>0</v>
      </c>
      <c r="M19" s="4">
        <v>0</v>
      </c>
      <c r="N19" s="4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x14ac:dyDescent="0.25">
      <c r="A20" s="6" t="s">
        <v>68</v>
      </c>
      <c r="B20" s="12" t="s">
        <v>2</v>
      </c>
      <c r="C20" s="12" t="s">
        <v>3</v>
      </c>
      <c r="D20" s="11" t="s">
        <v>1</v>
      </c>
      <c r="E20" s="5" t="s">
        <v>79</v>
      </c>
      <c r="F20" s="20">
        <v>741200676</v>
      </c>
      <c r="G20" s="4">
        <v>0</v>
      </c>
      <c r="H20" s="4">
        <v>0</v>
      </c>
      <c r="I20" s="4">
        <v>0</v>
      </c>
      <c r="J20" s="9">
        <f t="shared" si="0"/>
        <v>741200676</v>
      </c>
      <c r="K20" s="9">
        <f t="shared" si="3"/>
        <v>405587342</v>
      </c>
      <c r="L20" s="4">
        <v>335613334</v>
      </c>
      <c r="M20" s="4">
        <v>0</v>
      </c>
      <c r="N20" s="4">
        <v>0</v>
      </c>
      <c r="O20" s="9">
        <v>0</v>
      </c>
      <c r="P20" s="9">
        <f t="shared" si="4"/>
        <v>335613334</v>
      </c>
      <c r="Q20" s="9">
        <f t="shared" si="1"/>
        <v>0</v>
      </c>
      <c r="R20" s="8">
        <v>0</v>
      </c>
    </row>
    <row r="21" spans="1:18" ht="23.25" customHeight="1" thickBot="1" x14ac:dyDescent="0.3">
      <c r="A21" s="6" t="s">
        <v>69</v>
      </c>
      <c r="B21" s="12" t="s">
        <v>2</v>
      </c>
      <c r="C21" s="12">
        <v>11</v>
      </c>
      <c r="D21" s="11" t="s">
        <v>1</v>
      </c>
      <c r="E21" s="5" t="s">
        <v>80</v>
      </c>
      <c r="F21" s="20">
        <v>6147454698</v>
      </c>
      <c r="G21" s="4">
        <v>0</v>
      </c>
      <c r="H21" s="4">
        <v>0</v>
      </c>
      <c r="I21" s="4">
        <v>0</v>
      </c>
      <c r="J21" s="9">
        <f t="shared" si="0"/>
        <v>6147454698</v>
      </c>
      <c r="K21" s="9">
        <f t="shared" si="3"/>
        <v>3799122363</v>
      </c>
      <c r="L21" s="4">
        <v>2348332335</v>
      </c>
      <c r="M21" s="4">
        <v>0</v>
      </c>
      <c r="N21" s="4">
        <v>0</v>
      </c>
      <c r="O21" s="9">
        <v>0</v>
      </c>
      <c r="P21" s="9">
        <f t="shared" si="4"/>
        <v>2348332335</v>
      </c>
      <c r="Q21" s="9">
        <f t="shared" si="1"/>
        <v>0</v>
      </c>
      <c r="R21" s="8">
        <f t="shared" si="2"/>
        <v>0.38200075484313883</v>
      </c>
    </row>
    <row r="22" spans="1:18" ht="15" customHeight="1" thickBot="1" x14ac:dyDescent="0.3">
      <c r="A22" s="41" t="s">
        <v>0</v>
      </c>
      <c r="B22" s="42"/>
      <c r="C22" s="42"/>
      <c r="D22" s="42"/>
      <c r="E22" s="43"/>
      <c r="F22" s="3">
        <f>SUM(F7:F21)</f>
        <v>201123155374</v>
      </c>
      <c r="G22" s="3">
        <f>SUM(G7:G21)</f>
        <v>0</v>
      </c>
      <c r="H22" s="3">
        <f>SUM(H7:H21)</f>
        <v>0</v>
      </c>
      <c r="I22" s="3">
        <f>SUM(I7:I21)</f>
        <v>0</v>
      </c>
      <c r="J22" s="3">
        <f>SUM(J7:J21)</f>
        <v>201123155374</v>
      </c>
      <c r="K22" s="3">
        <f>SUM(K7:K21)</f>
        <v>122727192750.17999</v>
      </c>
      <c r="L22" s="3">
        <f>SUM(L7:L21)</f>
        <v>78395962623.820007</v>
      </c>
      <c r="M22" s="3">
        <f>SUM(M7:M21)</f>
        <v>7394626783.6499996</v>
      </c>
      <c r="N22" s="3">
        <f>SUM(N7:N21)</f>
        <v>7390753783.6499996</v>
      </c>
      <c r="O22" s="3">
        <f>SUM(O7:O21)</f>
        <v>0</v>
      </c>
      <c r="P22" s="3">
        <f>SUM(P7:P21)</f>
        <v>71001335840.170013</v>
      </c>
      <c r="Q22" s="3">
        <f>SUM(Q7:Q21)</f>
        <v>3873000</v>
      </c>
      <c r="R22" s="2">
        <f t="shared" si="2"/>
        <v>0.38979083476508825</v>
      </c>
    </row>
    <row r="23" spans="1:18" x14ac:dyDescent="0.25">
      <c r="L23" s="7"/>
      <c r="N23" s="7"/>
    </row>
    <row r="26" spans="1:18" x14ac:dyDescent="0.25">
      <c r="F26" s="40"/>
      <c r="G26" s="40"/>
      <c r="H26" s="7"/>
    </row>
    <row r="27" spans="1:18" x14ac:dyDescent="0.25">
      <c r="F27" s="40"/>
    </row>
    <row r="31" spans="1:18" x14ac:dyDescent="0.25">
      <c r="F31" s="7"/>
    </row>
    <row r="32" spans="1:18" x14ac:dyDescent="0.25">
      <c r="F32" s="39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B7:D8 B20:D21 C9:D14 C16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1" t="s">
        <v>36</v>
      </c>
      <c r="M5" s="21" t="s">
        <v>40</v>
      </c>
      <c r="N5" s="21" t="s">
        <v>41</v>
      </c>
      <c r="O5" s="21" t="s">
        <v>42</v>
      </c>
      <c r="P5" s="21" t="s">
        <v>43</v>
      </c>
      <c r="R5" s="21" t="s">
        <v>36</v>
      </c>
      <c r="S5" s="21" t="s">
        <v>40</v>
      </c>
      <c r="T5" s="21" t="s">
        <v>50</v>
      </c>
      <c r="U5" s="21" t="s">
        <v>52</v>
      </c>
      <c r="V5" s="21" t="s">
        <v>51</v>
      </c>
      <c r="W5" s="21" t="s">
        <v>52</v>
      </c>
      <c r="Y5" s="21" t="s">
        <v>36</v>
      </c>
      <c r="Z5" s="21" t="s">
        <v>53</v>
      </c>
      <c r="AA5" s="21" t="s">
        <v>54</v>
      </c>
      <c r="AB5" s="21" t="s">
        <v>52</v>
      </c>
      <c r="AC5" s="21" t="s">
        <v>55</v>
      </c>
      <c r="AD5" s="21" t="s">
        <v>52</v>
      </c>
    </row>
    <row r="6" spans="12:30" hidden="1" x14ac:dyDescent="0.25">
      <c r="L6" s="22" t="s">
        <v>44</v>
      </c>
      <c r="M6" s="27">
        <f>SUM(M7:M10)</f>
        <v>175707.75</v>
      </c>
      <c r="N6" s="27">
        <f>SUM(N7:N10)</f>
        <v>187735</v>
      </c>
      <c r="O6" s="27">
        <f>SUM(O7:O10)</f>
        <v>-12027.250000000007</v>
      </c>
      <c r="P6" s="28">
        <f>+O6/N6</f>
        <v>-6.4065038485098716E-2</v>
      </c>
      <c r="R6" s="22" t="s">
        <v>44</v>
      </c>
      <c r="S6" s="27">
        <f>SUM(S7:S10)</f>
        <v>175707.75</v>
      </c>
      <c r="T6" s="27">
        <f>SUM(T7:T10)</f>
        <v>139211.52029861</v>
      </c>
      <c r="U6" s="36">
        <f>+T6/S6</f>
        <v>0.79229015395513291</v>
      </c>
      <c r="V6" s="27">
        <f>SUM(V7:V10)</f>
        <v>134873</v>
      </c>
      <c r="W6" s="33">
        <f>+V6/T6</f>
        <v>0.96883504835444767</v>
      </c>
      <c r="Y6" s="22" t="s">
        <v>44</v>
      </c>
      <c r="Z6" s="27">
        <f>SUM(Z7:Z10)</f>
        <v>175707.75</v>
      </c>
      <c r="AA6" s="27" t="e">
        <f>SUM(AA7:AA10)</f>
        <v>#REF!</v>
      </c>
      <c r="AB6" s="36" t="e">
        <f>+AA6/Z6</f>
        <v>#REF!</v>
      </c>
      <c r="AC6" s="27" t="e">
        <f>SUM(AC7:AC10)</f>
        <v>#REF!</v>
      </c>
      <c r="AD6" s="33" t="e">
        <f>+AC6/AA6</f>
        <v>#REF!</v>
      </c>
    </row>
    <row r="7" spans="12:30" hidden="1" x14ac:dyDescent="0.25">
      <c r="L7" s="23" t="s">
        <v>45</v>
      </c>
      <c r="M7" s="29">
        <v>86006.751999999993</v>
      </c>
      <c r="N7" s="29">
        <v>80789</v>
      </c>
      <c r="O7" s="29">
        <f>+M7-N7</f>
        <v>5217.7519999999931</v>
      </c>
      <c r="P7" s="30">
        <f t="shared" ref="P7:P13" si="0">+O7/N7</f>
        <v>6.4584931116859881E-2</v>
      </c>
      <c r="R7" s="23" t="s">
        <v>45</v>
      </c>
      <c r="S7" s="29">
        <v>86006.751999999993</v>
      </c>
      <c r="T7" s="29">
        <v>85953.5</v>
      </c>
      <c r="U7" s="37">
        <f t="shared" ref="U7:U13" si="1">+T7/S7</f>
        <v>0.99938083930898824</v>
      </c>
      <c r="V7" s="29">
        <v>85934</v>
      </c>
      <c r="W7" s="34">
        <f t="shared" ref="W7:W13" si="2">+V7/T7</f>
        <v>0.99977313314757399</v>
      </c>
      <c r="Y7" s="23" t="s">
        <v>45</v>
      </c>
      <c r="Z7" s="29">
        <v>86006.751999999993</v>
      </c>
      <c r="AA7" s="29">
        <v>85953.5</v>
      </c>
      <c r="AB7" s="37">
        <f t="shared" ref="AB7:AB13" si="3">+AA7/Z7</f>
        <v>0.99938083930898824</v>
      </c>
      <c r="AC7" s="29">
        <v>85934</v>
      </c>
      <c r="AD7" s="34">
        <f t="shared" ref="AD7:AD13" si="4">+AC7/AA7</f>
        <v>0.99977313314757399</v>
      </c>
    </row>
    <row r="8" spans="12:30" hidden="1" x14ac:dyDescent="0.25">
      <c r="L8" s="23" t="s">
        <v>5</v>
      </c>
      <c r="M8" s="29">
        <v>36365.964999999997</v>
      </c>
      <c r="N8" s="29">
        <v>35755</v>
      </c>
      <c r="O8" s="29">
        <f t="shared" ref="O8:O12" si="5">+M8-N8</f>
        <v>610.96499999999651</v>
      </c>
      <c r="P8" s="30">
        <f t="shared" si="0"/>
        <v>1.708754020416715E-2</v>
      </c>
      <c r="R8" s="23" t="s">
        <v>5</v>
      </c>
      <c r="S8" s="29">
        <v>36365.964999999997</v>
      </c>
      <c r="T8" s="29">
        <f>+DICIEMBRE!L17/1000000</f>
        <v>6.5202986100000002</v>
      </c>
      <c r="U8" s="37">
        <f t="shared" si="1"/>
        <v>1.7929673006064877E-4</v>
      </c>
      <c r="V8" s="29">
        <f>+DICIEMBRE!M17/1000000</f>
        <v>0</v>
      </c>
      <c r="W8" s="34">
        <f t="shared" si="2"/>
        <v>0</v>
      </c>
      <c r="Y8" s="23" t="s">
        <v>5</v>
      </c>
      <c r="Z8" s="29">
        <v>36365.964999999997</v>
      </c>
      <c r="AA8" s="29" t="e">
        <f>+DICIEMBRE!#REF!/1000000</f>
        <v>#REF!</v>
      </c>
      <c r="AB8" s="37" t="e">
        <f t="shared" si="3"/>
        <v>#REF!</v>
      </c>
      <c r="AC8" s="29" t="e">
        <f>+DICIEMBRE!#REF!/1000000</f>
        <v>#REF!</v>
      </c>
      <c r="AD8" s="34" t="e">
        <f t="shared" si="4"/>
        <v>#REF!</v>
      </c>
    </row>
    <row r="9" spans="12:30" hidden="1" x14ac:dyDescent="0.25">
      <c r="L9" s="23" t="s">
        <v>46</v>
      </c>
      <c r="M9" s="29">
        <v>45771.62</v>
      </c>
      <c r="N9" s="29">
        <v>48384</v>
      </c>
      <c r="O9" s="29">
        <f t="shared" si="5"/>
        <v>-2612.3799999999974</v>
      </c>
      <c r="P9" s="30">
        <f t="shared" si="0"/>
        <v>-5.3992642195767139E-2</v>
      </c>
      <c r="R9" s="23" t="s">
        <v>46</v>
      </c>
      <c r="S9" s="29">
        <v>45771.62</v>
      </c>
      <c r="T9" s="29">
        <v>45689.5</v>
      </c>
      <c r="U9" s="37">
        <f t="shared" si="1"/>
        <v>0.99820587516893655</v>
      </c>
      <c r="V9" s="29">
        <v>41377</v>
      </c>
      <c r="W9" s="34">
        <f t="shared" si="2"/>
        <v>0.90561288698716336</v>
      </c>
      <c r="Y9" s="23" t="s">
        <v>46</v>
      </c>
      <c r="Z9" s="29">
        <v>45771.62</v>
      </c>
      <c r="AA9" s="29">
        <v>45689.5</v>
      </c>
      <c r="AB9" s="37">
        <f t="shared" si="3"/>
        <v>0.99820587516893655</v>
      </c>
      <c r="AC9" s="29">
        <v>41377</v>
      </c>
      <c r="AD9" s="34">
        <f t="shared" si="4"/>
        <v>0.90561288698716336</v>
      </c>
    </row>
    <row r="10" spans="12:30" hidden="1" x14ac:dyDescent="0.25">
      <c r="L10" s="23" t="s">
        <v>47</v>
      </c>
      <c r="M10" s="29">
        <v>7563.4129999999996</v>
      </c>
      <c r="N10" s="29">
        <v>22807</v>
      </c>
      <c r="O10" s="29">
        <f t="shared" si="5"/>
        <v>-15243.587</v>
      </c>
      <c r="P10" s="30">
        <f t="shared" si="0"/>
        <v>-0.66837317490244219</v>
      </c>
      <c r="R10" s="23" t="s">
        <v>47</v>
      </c>
      <c r="S10" s="29">
        <v>7563.4129999999996</v>
      </c>
      <c r="T10" s="29">
        <v>7562</v>
      </c>
      <c r="U10" s="37">
        <f t="shared" si="1"/>
        <v>0.99981317957911331</v>
      </c>
      <c r="V10" s="29">
        <v>7562</v>
      </c>
      <c r="W10" s="34">
        <f t="shared" si="2"/>
        <v>1</v>
      </c>
      <c r="Y10" s="23" t="s">
        <v>47</v>
      </c>
      <c r="Z10" s="29">
        <v>7563.4129999999996</v>
      </c>
      <c r="AA10" s="29">
        <v>7562</v>
      </c>
      <c r="AB10" s="37">
        <f t="shared" si="3"/>
        <v>0.99981317957911331</v>
      </c>
      <c r="AC10" s="29">
        <v>7562</v>
      </c>
      <c r="AD10" s="34">
        <f t="shared" si="4"/>
        <v>1</v>
      </c>
    </row>
    <row r="11" spans="12:30" hidden="1" x14ac:dyDescent="0.25">
      <c r="L11" s="24" t="s">
        <v>48</v>
      </c>
      <c r="M11" s="27" t="e">
        <f>+M12</f>
        <v>#REF!</v>
      </c>
      <c r="N11" s="27">
        <f>+N12</f>
        <v>7893</v>
      </c>
      <c r="O11" s="27" t="e">
        <f>+O12</f>
        <v>#REF!</v>
      </c>
      <c r="P11" s="28" t="e">
        <f t="shared" si="0"/>
        <v>#REF!</v>
      </c>
      <c r="R11" s="24" t="s">
        <v>48</v>
      </c>
      <c r="S11" s="27">
        <f>+S12</f>
        <v>6634.0410739999998</v>
      </c>
      <c r="T11" s="27" t="e">
        <f>+T12</f>
        <v>#REF!</v>
      </c>
      <c r="U11" s="36" t="e">
        <f t="shared" si="1"/>
        <v>#REF!</v>
      </c>
      <c r="V11" s="27" t="e">
        <f>+V12</f>
        <v>#REF!</v>
      </c>
      <c r="W11" s="33" t="e">
        <f t="shared" si="2"/>
        <v>#REF!</v>
      </c>
      <c r="Y11" s="24" t="s">
        <v>48</v>
      </c>
      <c r="Z11" s="27">
        <f>+Z12</f>
        <v>6634.0410739999998</v>
      </c>
      <c r="AA11" s="27" t="e">
        <f>+AA12</f>
        <v>#REF!</v>
      </c>
      <c r="AB11" s="36" t="e">
        <f t="shared" si="3"/>
        <v>#REF!</v>
      </c>
      <c r="AC11" s="27" t="e">
        <f>+AC12</f>
        <v>#REF!</v>
      </c>
      <c r="AD11" s="33" t="e">
        <f t="shared" si="4"/>
        <v>#REF!</v>
      </c>
    </row>
    <row r="12" spans="12:30" ht="72" hidden="1" x14ac:dyDescent="0.25">
      <c r="L12" s="25" t="s">
        <v>49</v>
      </c>
      <c r="M12" s="29" t="e">
        <f>+DICIEMBRE!#REF!/1000000</f>
        <v>#REF!</v>
      </c>
      <c r="N12" s="29">
        <v>7893</v>
      </c>
      <c r="O12" s="29" t="e">
        <f t="shared" si="5"/>
        <v>#REF!</v>
      </c>
      <c r="P12" s="30" t="e">
        <f t="shared" si="0"/>
        <v>#REF!</v>
      </c>
      <c r="R12" s="25" t="s">
        <v>49</v>
      </c>
      <c r="S12" s="29">
        <v>6634.0410739999998</v>
      </c>
      <c r="T12" s="29" t="e">
        <f>+DICIEMBRE!#REF!/1000000</f>
        <v>#REF!</v>
      </c>
      <c r="U12" s="37" t="e">
        <f t="shared" si="1"/>
        <v>#REF!</v>
      </c>
      <c r="V12" s="29" t="e">
        <f>+DICIEMBRE!#REF!/1000000</f>
        <v>#REF!</v>
      </c>
      <c r="W12" s="34" t="e">
        <f t="shared" si="2"/>
        <v>#REF!</v>
      </c>
      <c r="Y12" s="25" t="s">
        <v>49</v>
      </c>
      <c r="Z12" s="29">
        <v>6634.0410739999998</v>
      </c>
      <c r="AA12" s="29" t="e">
        <f>+DICIEMBRE!#REF!/1000000</f>
        <v>#REF!</v>
      </c>
      <c r="AB12" s="37" t="e">
        <f t="shared" si="3"/>
        <v>#REF!</v>
      </c>
      <c r="AC12" s="29" t="e">
        <f>+DICIEMBRE!#REF!/1000000</f>
        <v>#REF!</v>
      </c>
      <c r="AD12" s="34" t="e">
        <f t="shared" si="4"/>
        <v>#REF!</v>
      </c>
    </row>
    <row r="13" spans="12:30" x14ac:dyDescent="0.25">
      <c r="L13" s="26" t="s">
        <v>0</v>
      </c>
      <c r="M13" s="31" t="e">
        <f>+M6+M11</f>
        <v>#REF!</v>
      </c>
      <c r="N13" s="31">
        <f>+N6+N11</f>
        <v>195628</v>
      </c>
      <c r="O13" s="31" t="e">
        <f>+O6+O11</f>
        <v>#REF!</v>
      </c>
      <c r="P13" s="32" t="e">
        <f t="shared" si="0"/>
        <v>#REF!</v>
      </c>
      <c r="R13" s="26" t="s">
        <v>0</v>
      </c>
      <c r="S13" s="31">
        <f>+S6+S11</f>
        <v>182341.79107400001</v>
      </c>
      <c r="T13" s="31" t="e">
        <f>+T6+T11</f>
        <v>#REF!</v>
      </c>
      <c r="U13" s="38" t="e">
        <f t="shared" si="1"/>
        <v>#REF!</v>
      </c>
      <c r="V13" s="31" t="e">
        <f>+V6+V11</f>
        <v>#REF!</v>
      </c>
      <c r="W13" s="35" t="e">
        <f t="shared" si="2"/>
        <v>#REF!</v>
      </c>
      <c r="Y13" s="26" t="s">
        <v>0</v>
      </c>
      <c r="Z13" s="31">
        <f>+Z6+Z11</f>
        <v>182341.79107400001</v>
      </c>
      <c r="AA13" s="31" t="e">
        <f>+AA6+AA11</f>
        <v>#REF!</v>
      </c>
      <c r="AB13" s="38" t="e">
        <f t="shared" si="3"/>
        <v>#REF!</v>
      </c>
      <c r="AC13" s="31" t="e">
        <f>+AC6+AC11</f>
        <v>#REF!</v>
      </c>
      <c r="AD13" s="35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DICIEMBRE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2020-03-30T19:52:24Z</dcterms:modified>
</cp:coreProperties>
</file>