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EJECUCION GASTOS\PRESUPUESTO 2020\INFORMES\3. Marzo\"/>
    </mc:Choice>
  </mc:AlternateContent>
  <xr:revisionPtr revIDLastSave="0" documentId="13_ncr:1_{19610638-C32B-44DB-AA6D-E848C6781EFE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MARZO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K15" i="1" s="1"/>
  <c r="J14" i="1"/>
  <c r="J13" i="1"/>
  <c r="J12" i="1"/>
  <c r="J1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  <c r="J21" i="1"/>
  <c r="R21" i="1" s="1"/>
  <c r="K20" i="1"/>
  <c r="R19" i="1"/>
  <c r="R18" i="1"/>
  <c r="R17" i="1"/>
  <c r="K16" i="1"/>
  <c r="R14" i="1"/>
  <c r="R13" i="1"/>
  <c r="R12" i="1"/>
  <c r="K11" i="1"/>
  <c r="J10" i="1"/>
  <c r="R10" i="1" s="1"/>
  <c r="J9" i="1"/>
  <c r="R9" i="1" s="1"/>
  <c r="J8" i="1"/>
  <c r="R8" i="1" s="1"/>
  <c r="K8" i="1" l="1"/>
  <c r="K17" i="1"/>
  <c r="K19" i="1"/>
  <c r="K10" i="1"/>
  <c r="K12" i="1"/>
  <c r="K21" i="1"/>
  <c r="K14" i="1"/>
  <c r="R11" i="1"/>
  <c r="R16" i="1"/>
  <c r="K9" i="1"/>
  <c r="K13" i="1"/>
  <c r="K18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P7" i="1" l="1"/>
  <c r="J7" i="1" l="1"/>
  <c r="K7" i="1" s="1"/>
  <c r="Q7" i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<sst xmlns="http://schemas.openxmlformats.org/spreadsheetml/2006/main" count="151" uniqueCount="84">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</sst>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298176"/>
        <c:axId val="60063744"/>
        <c:axId val="0"/>
      </c:bar3DChart>
      <c:catAx>
        <c:axId val="101298176"/>
        <c:scaling>
          <c:orientation val="minMax"/>
        </c:scaling>
        <c:delete val="0"/>
        <c:axPos val="l"/>
        <c:majorTickMark val="out"/>
        <c:minorTickMark val="none"/>
        <c:tickLblPos val="nextTo"/>
        <c:crossAx val="60063744"/>
        <c:crosses val="autoZero"/>
        <c:auto val="1"/>
        <c:lblAlgn val="ctr"/>
        <c:lblOffset val="100"/>
        <c:noMultiLvlLbl val="0"/>
      </c:catAx>
      <c:valAx>
        <c:axId val="60063744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0129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K9" zoomScaleNormal="100" workbookViewId="0">
      <selection activeCell="R22" sqref="R22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0</v>
      </c>
      <c r="H7" s="4">
        <v>0</v>
      </c>
      <c r="I7" s="41">
        <v>0</v>
      </c>
      <c r="J7" s="9">
        <f t="shared" ref="J7:J21" si="0">+F7+G7-H7-I7</f>
        <v>50762000000</v>
      </c>
      <c r="K7" s="9">
        <f>+J7-L7</f>
        <v>39730714941</v>
      </c>
      <c r="L7" s="9">
        <v>11031285059</v>
      </c>
      <c r="M7" s="9">
        <v>11025429357</v>
      </c>
      <c r="N7" s="9">
        <v>11025429357</v>
      </c>
      <c r="O7" s="9">
        <v>0</v>
      </c>
      <c r="P7" s="9">
        <f>+L7-M7</f>
        <v>5855702</v>
      </c>
      <c r="Q7" s="9">
        <f t="shared" ref="Q7:Q21" si="1">+M7-N7</f>
        <v>0</v>
      </c>
      <c r="R7" s="8">
        <f t="shared" ref="R7:R22" si="2">+L7/J7</f>
        <v>0.21731383828454356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14347366867</v>
      </c>
      <c r="L8" s="9">
        <v>4247633133</v>
      </c>
      <c r="M8" s="9">
        <v>4247633133</v>
      </c>
      <c r="N8" s="9">
        <v>4247633133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0.22842877832750738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4019210364</v>
      </c>
      <c r="L9" s="9">
        <v>705789636</v>
      </c>
      <c r="M9" s="9">
        <v>705059540</v>
      </c>
      <c r="N9" s="9">
        <v>705059540</v>
      </c>
      <c r="O9" s="9">
        <v>0</v>
      </c>
      <c r="P9" s="9">
        <f t="shared" si="4"/>
        <v>730096</v>
      </c>
      <c r="Q9" s="9">
        <f t="shared" si="1"/>
        <v>0</v>
      </c>
      <c r="R9" s="8">
        <f t="shared" si="2"/>
        <v>0.14937346793650794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0</v>
      </c>
      <c r="I10" s="41">
        <v>0</v>
      </c>
      <c r="J10" s="9">
        <f t="shared" si="0"/>
        <v>15000000000</v>
      </c>
      <c r="K10" s="9">
        <f t="shared" si="3"/>
        <v>12108639082</v>
      </c>
      <c r="L10" s="9">
        <v>2891360918</v>
      </c>
      <c r="M10" s="9">
        <v>2888507090</v>
      </c>
      <c r="N10" s="9">
        <v>2888507090</v>
      </c>
      <c r="O10" s="9">
        <v>0</v>
      </c>
      <c r="P10" s="9">
        <f t="shared" si="4"/>
        <v>2853828</v>
      </c>
      <c r="Q10" s="9">
        <f t="shared" si="1"/>
        <v>0</v>
      </c>
      <c r="R10" s="8">
        <f t="shared" si="2"/>
        <v>0.19275739453333332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4006111031</v>
      </c>
      <c r="L11" s="9">
        <v>1170888969</v>
      </c>
      <c r="M11" s="9">
        <v>1170888969</v>
      </c>
      <c r="N11" s="9">
        <v>1170888969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0.22617132876183119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0</v>
      </c>
      <c r="H12" s="4">
        <v>0</v>
      </c>
      <c r="I12" s="41">
        <v>0</v>
      </c>
      <c r="J12" s="9">
        <f t="shared" si="0"/>
        <v>138000000</v>
      </c>
      <c r="K12" s="9">
        <f t="shared" si="3"/>
        <v>1417987</v>
      </c>
      <c r="L12" s="9">
        <v>136582013</v>
      </c>
      <c r="M12" s="9">
        <v>136226382</v>
      </c>
      <c r="N12" s="9">
        <v>136226382</v>
      </c>
      <c r="O12" s="9">
        <v>0</v>
      </c>
      <c r="P12" s="9">
        <f t="shared" si="4"/>
        <v>355631</v>
      </c>
      <c r="Q12" s="9">
        <f t="shared" si="1"/>
        <v>0</v>
      </c>
      <c r="R12" s="8">
        <f t="shared" si="2"/>
        <v>0.98972473188405796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1000000</v>
      </c>
      <c r="I13" s="41">
        <v>1634000000</v>
      </c>
      <c r="J13" s="9">
        <f t="shared" si="0"/>
        <v>81745000000</v>
      </c>
      <c r="K13" s="9">
        <f t="shared" si="3"/>
        <v>10456605425.020004</v>
      </c>
      <c r="L13" s="4">
        <v>71288394574.979996</v>
      </c>
      <c r="M13" s="4">
        <v>11159858098.879999</v>
      </c>
      <c r="N13" s="4">
        <v>11124862138.879999</v>
      </c>
      <c r="O13" s="9">
        <v>0</v>
      </c>
      <c r="P13" s="9">
        <f t="shared" si="4"/>
        <v>60128536476.099998</v>
      </c>
      <c r="Q13" s="9">
        <f t="shared" si="1"/>
        <v>34995960</v>
      </c>
      <c r="R13" s="8">
        <f t="shared" si="2"/>
        <v>0.87208262982420937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1000000</v>
      </c>
      <c r="H14" s="4">
        <v>0</v>
      </c>
      <c r="I14" s="41">
        <v>0</v>
      </c>
      <c r="J14" s="9">
        <f t="shared" si="0"/>
        <v>17500000</v>
      </c>
      <c r="K14" s="9">
        <f t="shared" si="3"/>
        <v>17500000</v>
      </c>
      <c r="L14" s="4">
        <v>0</v>
      </c>
      <c r="M14" s="4">
        <v>0</v>
      </c>
      <c r="N14" s="4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41">
        <v>6770000000</v>
      </c>
      <c r="J15" s="9">
        <f t="shared" si="0"/>
        <v>0</v>
      </c>
      <c r="K15" s="9">
        <f t="shared" si="3"/>
        <v>0</v>
      </c>
      <c r="L15" s="4">
        <v>0</v>
      </c>
      <c r="M15" s="4">
        <v>0</v>
      </c>
      <c r="N15" s="4">
        <v>0</v>
      </c>
      <c r="O15" s="9"/>
      <c r="P15" s="9"/>
      <c r="Q15" s="9"/>
      <c r="R15" s="8"/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213674421</v>
      </c>
      <c r="L16" s="4">
        <v>198325579</v>
      </c>
      <c r="M16" s="4">
        <v>198325579</v>
      </c>
      <c r="N16" s="4">
        <v>198325579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0.48137276456310679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1">
        <v>0</v>
      </c>
      <c r="J17" s="9">
        <f t="shared" si="0"/>
        <v>8483000000</v>
      </c>
      <c r="K17" s="9">
        <f t="shared" si="3"/>
        <v>8402208395.3900003</v>
      </c>
      <c r="L17" s="4">
        <v>80791604.609999999</v>
      </c>
      <c r="M17" s="4">
        <v>62401604.609999999</v>
      </c>
      <c r="N17" s="4">
        <v>62401604.609999999</v>
      </c>
      <c r="O17" s="9">
        <v>0</v>
      </c>
      <c r="P17" s="9">
        <f t="shared" si="4"/>
        <v>18390000</v>
      </c>
      <c r="Q17" s="9">
        <f t="shared" si="1"/>
        <v>0</v>
      </c>
      <c r="R17" s="8">
        <f t="shared" si="2"/>
        <v>9.5239425450901801E-3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55952669.429999948</v>
      </c>
      <c r="L18" s="4">
        <v>711047330.57000005</v>
      </c>
      <c r="M18" s="4">
        <v>238587652.97999999</v>
      </c>
      <c r="N18" s="4">
        <v>214885938.25</v>
      </c>
      <c r="O18" s="9">
        <v>0</v>
      </c>
      <c r="P18" s="9">
        <f t="shared" si="4"/>
        <v>472459677.59000003</v>
      </c>
      <c r="Q18" s="9">
        <f t="shared" si="1"/>
        <v>23701714.729999989</v>
      </c>
      <c r="R18" s="8">
        <f t="shared" si="2"/>
        <v>0.92704997466753591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1375222</v>
      </c>
      <c r="L19" s="4">
        <v>7624778</v>
      </c>
      <c r="M19" s="4">
        <v>7624778</v>
      </c>
      <c r="N19" s="4">
        <v>7531000</v>
      </c>
      <c r="O19" s="9">
        <v>0</v>
      </c>
      <c r="P19" s="9">
        <f t="shared" si="4"/>
        <v>0</v>
      </c>
      <c r="Q19" s="9">
        <f t="shared" si="1"/>
        <v>93778</v>
      </c>
      <c r="R19" s="8">
        <f t="shared" si="2"/>
        <v>0.84719755555555554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405587342</v>
      </c>
      <c r="L20" s="4">
        <v>335613334</v>
      </c>
      <c r="M20" s="4">
        <v>41427333</v>
      </c>
      <c r="N20" s="4">
        <v>41427333</v>
      </c>
      <c r="O20" s="9">
        <v>0</v>
      </c>
      <c r="P20" s="9">
        <f t="shared" si="4"/>
        <v>294186001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1200000000</v>
      </c>
      <c r="J21" s="9">
        <f t="shared" si="0"/>
        <v>4947454698</v>
      </c>
      <c r="K21" s="9">
        <f t="shared" si="3"/>
        <v>2492002363</v>
      </c>
      <c r="L21" s="4">
        <v>2455452335</v>
      </c>
      <c r="M21" s="4">
        <v>109810920</v>
      </c>
      <c r="N21" s="4">
        <v>109810920</v>
      </c>
      <c r="O21" s="9">
        <v>0</v>
      </c>
      <c r="P21" s="9">
        <f t="shared" si="4"/>
        <v>2345641415</v>
      </c>
      <c r="Q21" s="9">
        <f t="shared" si="1"/>
        <v>0</v>
      </c>
      <c r="R21" s="8">
        <f t="shared" si="2"/>
        <v>0.49630617860788345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1000000</v>
      </c>
      <c r="H22" s="3">
        <f t="shared" si="5"/>
        <v>1000000</v>
      </c>
      <c r="I22" s="3">
        <f t="shared" si="5"/>
        <v>9604000000</v>
      </c>
      <c r="J22" s="3">
        <f t="shared" si="5"/>
        <v>191519155374</v>
      </c>
      <c r="K22" s="3">
        <f t="shared" si="5"/>
        <v>96258366109.839996</v>
      </c>
      <c r="L22" s="3">
        <f t="shared" si="5"/>
        <v>95260789264.160004</v>
      </c>
      <c r="M22" s="3">
        <f t="shared" si="5"/>
        <v>31991780437.469997</v>
      </c>
      <c r="N22" s="3">
        <f t="shared" si="5"/>
        <v>31932988984.739998</v>
      </c>
      <c r="O22" s="3">
        <f t="shared" si="5"/>
        <v>0</v>
      </c>
      <c r="P22" s="3">
        <f t="shared" si="5"/>
        <v>63269008826.689995</v>
      </c>
      <c r="Q22" s="3">
        <f t="shared" si="5"/>
        <v>58791452.729999989</v>
      </c>
      <c r="R22" s="2">
        <f t="shared" si="2"/>
        <v>0.49739562122720332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139285.79160460999</v>
      </c>
      <c r="U6" s="36">
        <f>+T6/S6</f>
        <v>0.79271285190670293</v>
      </c>
      <c r="V6" s="27">
        <f>SUM(V7:V10)</f>
        <v>134935.40160461</v>
      </c>
      <c r="W6" s="33">
        <f>+V6/T6</f>
        <v>0.96876644810728851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+MARZO!L17/1000000</f>
        <v>80.791604609999993</v>
      </c>
      <c r="U8" s="37">
        <f t="shared" si="1"/>
        <v>2.2216268593449949E-3</v>
      </c>
      <c r="V8" s="29">
        <f>+MARZO!M17/1000000</f>
        <v>62.40160461</v>
      </c>
      <c r="W8" s="34">
        <f t="shared" si="2"/>
        <v>0.77237733934394748</v>
      </c>
      <c r="Y8" s="23" t="s">
        <v>5</v>
      </c>
      <c r="Z8" s="29">
        <v>36365.964999999997</v>
      </c>
      <c r="AA8" s="29" t="e">
        <f>+MARZO!#REF!/1000000</f>
        <v>#REF!</v>
      </c>
      <c r="AB8" s="37" t="e">
        <f t="shared" si="3"/>
        <v>#REF!</v>
      </c>
      <c r="AC8" s="29" t="e">
        <f>+MARZO!#REF!/1000000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+MARZO!#REF!/1000000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+MARZO!#REF!/1000000</f>
        <v>#REF!</v>
      </c>
      <c r="U12" s="37" t="e">
        <f t="shared" si="1"/>
        <v>#REF!</v>
      </c>
      <c r="V12" s="29" t="e">
        <f>+MARZO!#REF!/1000000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+MARZO!#REF!/1000000</f>
        <v>#REF!</v>
      </c>
      <c r="AB12" s="37" t="e">
        <f t="shared" si="3"/>
        <v>#REF!</v>
      </c>
      <c r="AC12" s="29" t="e">
        <f>+MARZO!#REF!/1000000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2020-04-13T20:27:46Z</dcterms:modified>
</cp:coreProperties>
</file>