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EJECUCION GASTOS\PRESUPUESTO 2020\INFORMES\10. Octubre\"/>
    </mc:Choice>
  </mc:AlternateContent>
  <xr:revisionPtr revIDLastSave="0" documentId="13_ncr:1_{7BF9AAD4-E52C-4BFE-BAC4-66A64E54EE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TUBRE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P7" i="1"/>
  <c r="J8" i="1"/>
  <c r="K8" i="1"/>
  <c r="P8" i="1"/>
  <c r="J9" i="1"/>
  <c r="K9" i="1" s="1"/>
  <c r="P9" i="1"/>
  <c r="J10" i="1"/>
  <c r="K10" i="1" s="1"/>
  <c r="P10" i="1"/>
  <c r="J11" i="1"/>
  <c r="K11" i="1"/>
  <c r="P11" i="1"/>
  <c r="J12" i="1"/>
  <c r="K12" i="1" s="1"/>
  <c r="P12" i="1"/>
  <c r="J13" i="1"/>
  <c r="K13" i="1" s="1"/>
  <c r="P13" i="1"/>
  <c r="J14" i="1"/>
  <c r="K14" i="1"/>
  <c r="P14" i="1"/>
  <c r="J15" i="1"/>
  <c r="K15" i="1" s="1"/>
  <c r="J16" i="1"/>
  <c r="K16" i="1"/>
  <c r="P16" i="1"/>
  <c r="J17" i="1"/>
  <c r="K17" i="1" s="1"/>
  <c r="P17" i="1"/>
  <c r="J18" i="1"/>
  <c r="K18" i="1" s="1"/>
  <c r="P18" i="1"/>
  <c r="J19" i="1"/>
  <c r="K19" i="1"/>
  <c r="P19" i="1"/>
  <c r="J20" i="1"/>
  <c r="K20" i="1" s="1"/>
  <c r="P20" i="1"/>
  <c r="J21" i="1"/>
  <c r="K21" i="1" s="1"/>
  <c r="P2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U11" i="2" l="1"/>
  <c r="N13" i="2"/>
  <c r="W11" i="2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Q7" i="1" l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<sst xmlns="http://schemas.openxmlformats.org/spreadsheetml/2006/main" count="151" uniqueCount="84">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</sst>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00064"/>
        <c:axId val="166201600"/>
        <c:axId val="0"/>
      </c:bar3DChart>
      <c:catAx>
        <c:axId val="166200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6201600"/>
        <c:crosses val="autoZero"/>
        <c:auto val="1"/>
        <c:lblAlgn val="ctr"/>
        <c:lblOffset val="100"/>
        <c:noMultiLvlLbl val="0"/>
      </c:catAx>
      <c:valAx>
        <c:axId val="16620160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662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E13" sqref="E13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500000000</v>
      </c>
      <c r="H7" s="4">
        <v>0</v>
      </c>
      <c r="I7" s="41">
        <v>0</v>
      </c>
      <c r="J7" s="9">
        <f t="shared" ref="J7:J21" si="0">+F7+G7-H7-I7</f>
        <v>51262000000</v>
      </c>
      <c r="K7" s="9">
        <f>+J7-L7</f>
        <v>12100418098</v>
      </c>
      <c r="L7" s="9">
        <v>39161581902</v>
      </c>
      <c r="M7" s="9">
        <v>39161581902</v>
      </c>
      <c r="N7" s="9">
        <v>39161581902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2" si="2">+L7/J7</f>
        <v>0.76394955136358311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4544337720</v>
      </c>
      <c r="L8" s="9">
        <v>14050662280</v>
      </c>
      <c r="M8" s="9">
        <v>14050662280</v>
      </c>
      <c r="N8" s="9">
        <v>14050662280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0.75561507286905083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1863384615</v>
      </c>
      <c r="L9" s="9">
        <v>2861615385</v>
      </c>
      <c r="M9" s="9">
        <v>2860331807</v>
      </c>
      <c r="N9" s="9">
        <v>2860331807</v>
      </c>
      <c r="O9" s="9">
        <v>0</v>
      </c>
      <c r="P9" s="9">
        <f t="shared" si="4"/>
        <v>1283578</v>
      </c>
      <c r="Q9" s="9">
        <f t="shared" si="1"/>
        <v>0</v>
      </c>
      <c r="R9" s="8">
        <f t="shared" si="2"/>
        <v>0.60563288571428575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1300000000</v>
      </c>
      <c r="I10" s="41">
        <v>0</v>
      </c>
      <c r="J10" s="9">
        <f t="shared" si="0"/>
        <v>13700000000</v>
      </c>
      <c r="K10" s="9">
        <f t="shared" si="3"/>
        <v>3273537292</v>
      </c>
      <c r="L10" s="9">
        <v>10426462708</v>
      </c>
      <c r="M10" s="9">
        <v>10425804357</v>
      </c>
      <c r="N10" s="9">
        <v>10425804357</v>
      </c>
      <c r="O10" s="9">
        <v>0</v>
      </c>
      <c r="P10" s="9">
        <f t="shared" si="4"/>
        <v>658351</v>
      </c>
      <c r="Q10" s="9">
        <f t="shared" si="1"/>
        <v>0</v>
      </c>
      <c r="R10" s="8">
        <f t="shared" si="2"/>
        <v>0.76105567211678837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1318664311</v>
      </c>
      <c r="L11" s="9">
        <v>3858335689</v>
      </c>
      <c r="M11" s="9">
        <v>3858335689</v>
      </c>
      <c r="N11" s="9">
        <v>3858335689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0.74528408132122848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800000000</v>
      </c>
      <c r="H12" s="4">
        <v>0</v>
      </c>
      <c r="I12" s="41">
        <v>0</v>
      </c>
      <c r="J12" s="9">
        <f t="shared" si="0"/>
        <v>938000000</v>
      </c>
      <c r="K12" s="9">
        <f t="shared" si="3"/>
        <v>368046819</v>
      </c>
      <c r="L12" s="9">
        <v>569953181</v>
      </c>
      <c r="M12" s="9">
        <v>569771322</v>
      </c>
      <c r="N12" s="9">
        <v>569771322</v>
      </c>
      <c r="O12" s="9">
        <v>0</v>
      </c>
      <c r="P12" s="9">
        <f t="shared" si="4"/>
        <v>181859</v>
      </c>
      <c r="Q12" s="9">
        <f t="shared" si="1"/>
        <v>0</v>
      </c>
      <c r="R12" s="8">
        <f t="shared" si="2"/>
        <v>0.60762599253731342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3000000</v>
      </c>
      <c r="I13" s="41">
        <v>0</v>
      </c>
      <c r="J13" s="9">
        <f t="shared" si="0"/>
        <v>83377000000</v>
      </c>
      <c r="K13" s="9">
        <f t="shared" si="3"/>
        <v>2986650262.6000061</v>
      </c>
      <c r="L13" s="9">
        <v>80390349737.399994</v>
      </c>
      <c r="M13" s="9">
        <v>59942366832.129997</v>
      </c>
      <c r="N13" s="9">
        <v>59942366832.129997</v>
      </c>
      <c r="O13" s="9">
        <v>0</v>
      </c>
      <c r="P13" s="9">
        <f t="shared" si="4"/>
        <v>20447982905.269997</v>
      </c>
      <c r="Q13" s="9">
        <f t="shared" si="1"/>
        <v>0</v>
      </c>
      <c r="R13" s="8">
        <f t="shared" si="2"/>
        <v>0.96417896707005524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3000000</v>
      </c>
      <c r="H14" s="4">
        <v>0</v>
      </c>
      <c r="I14" s="41">
        <v>0</v>
      </c>
      <c r="J14" s="9">
        <f t="shared" si="0"/>
        <v>19500000</v>
      </c>
      <c r="K14" s="9">
        <f t="shared" si="3"/>
        <v>0</v>
      </c>
      <c r="L14" s="9">
        <v>19500000</v>
      </c>
      <c r="M14" s="9">
        <v>19188950</v>
      </c>
      <c r="N14" s="9">
        <v>19188950</v>
      </c>
      <c r="O14" s="9">
        <v>0</v>
      </c>
      <c r="P14" s="9">
        <f t="shared" si="4"/>
        <v>311050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4770000000</v>
      </c>
      <c r="I15" s="41">
        <v>0</v>
      </c>
      <c r="J15" s="9">
        <f t="shared" si="0"/>
        <v>2000000000</v>
      </c>
      <c r="K15" s="9">
        <f t="shared" si="3"/>
        <v>2000000000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48697281</v>
      </c>
      <c r="L16" s="9">
        <v>363302719</v>
      </c>
      <c r="M16" s="9">
        <v>317755157</v>
      </c>
      <c r="N16" s="9">
        <v>317755157</v>
      </c>
      <c r="O16" s="9">
        <v>0</v>
      </c>
      <c r="P16" s="9">
        <f t="shared" si="4"/>
        <v>45547562</v>
      </c>
      <c r="Q16" s="9">
        <f t="shared" si="1"/>
        <v>0</v>
      </c>
      <c r="R16" s="8">
        <f t="shared" si="2"/>
        <v>0.88180271601941751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4770000000</v>
      </c>
      <c r="H17" s="4">
        <v>0</v>
      </c>
      <c r="I17" s="41">
        <v>0</v>
      </c>
      <c r="J17" s="9">
        <f t="shared" si="0"/>
        <v>13253000000</v>
      </c>
      <c r="K17" s="9">
        <f t="shared" si="3"/>
        <v>7714322317.5</v>
      </c>
      <c r="L17" s="9">
        <v>5538677682.5</v>
      </c>
      <c r="M17" s="9">
        <v>5181274274.1300001</v>
      </c>
      <c r="N17" s="9">
        <v>4995785898.96</v>
      </c>
      <c r="O17" s="9">
        <v>0</v>
      </c>
      <c r="P17" s="9">
        <f t="shared" si="4"/>
        <v>357403408.36999989</v>
      </c>
      <c r="Q17" s="9">
        <f t="shared" si="1"/>
        <v>185488375.17000008</v>
      </c>
      <c r="R17" s="8">
        <f t="shared" si="2"/>
        <v>0.41791878687844264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39275275.840000033</v>
      </c>
      <c r="L18" s="9">
        <v>727724724.15999997</v>
      </c>
      <c r="M18" s="9">
        <v>727724724.15999997</v>
      </c>
      <c r="N18" s="9">
        <v>727724724.15999997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0.94879364297262059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993371</v>
      </c>
      <c r="L19" s="9">
        <v>8006629</v>
      </c>
      <c r="M19" s="9">
        <v>8006629</v>
      </c>
      <c r="N19" s="9">
        <v>8006629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0.88962544444444447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9833507</v>
      </c>
      <c r="L20" s="9">
        <v>731367169</v>
      </c>
      <c r="M20" s="9">
        <v>383835893.30000001</v>
      </c>
      <c r="N20" s="9">
        <v>383835893.30000001</v>
      </c>
      <c r="O20" s="9">
        <v>0</v>
      </c>
      <c r="P20" s="9">
        <f t="shared" si="4"/>
        <v>347531275.69999999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0</v>
      </c>
      <c r="J21" s="9">
        <f t="shared" si="0"/>
        <v>6147454698</v>
      </c>
      <c r="K21" s="9">
        <f t="shared" si="3"/>
        <v>271141883.03999996</v>
      </c>
      <c r="L21" s="9">
        <v>5876312814.96</v>
      </c>
      <c r="M21" s="9">
        <v>4146642832.4200001</v>
      </c>
      <c r="N21" s="9">
        <v>4146642832.4200001</v>
      </c>
      <c r="O21" s="9">
        <v>0</v>
      </c>
      <c r="P21" s="9">
        <f t="shared" si="4"/>
        <v>1729669982.54</v>
      </c>
      <c r="Q21" s="9">
        <f t="shared" si="1"/>
        <v>0</v>
      </c>
      <c r="R21" s="8">
        <f t="shared" si="2"/>
        <v>0.9558936346243897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6073000000</v>
      </c>
      <c r="H22" s="3">
        <f t="shared" si="5"/>
        <v>6073000000</v>
      </c>
      <c r="I22" s="3">
        <f t="shared" si="5"/>
        <v>0</v>
      </c>
      <c r="J22" s="3">
        <f t="shared" si="5"/>
        <v>201123155374</v>
      </c>
      <c r="K22" s="3">
        <f t="shared" si="5"/>
        <v>36539302752.980003</v>
      </c>
      <c r="L22" s="3">
        <f t="shared" si="5"/>
        <v>164583852621.01999</v>
      </c>
      <c r="M22" s="3">
        <f t="shared" si="5"/>
        <v>141653282649.14001</v>
      </c>
      <c r="N22" s="3">
        <f t="shared" si="5"/>
        <v>141467794273.97003</v>
      </c>
      <c r="O22" s="3">
        <f t="shared" si="5"/>
        <v>0</v>
      </c>
      <c r="P22" s="3">
        <f t="shared" si="5"/>
        <v>22930569971.879997</v>
      </c>
      <c r="Q22" s="3">
        <f t="shared" si="5"/>
        <v>185488375.17000008</v>
      </c>
      <c r="R22" s="2">
        <f t="shared" si="2"/>
        <v>0.81832373957621596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144743.67768249998</v>
      </c>
      <c r="U6" s="36">
        <f>+T6/S6</f>
        <v>0.82377514755325243</v>
      </c>
      <c r="V6" s="27">
        <f>SUM(V7:V10)</f>
        <v>140054.27427413</v>
      </c>
      <c r="W6" s="33">
        <f>+V6/T6</f>
        <v>0.96760201562201331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+OCTUBRE!L17/1000000</f>
        <v>5538.6776824999997</v>
      </c>
      <c r="U8" s="37">
        <f t="shared" si="1"/>
        <v>0.15230388310883541</v>
      </c>
      <c r="V8" s="29">
        <f>+OCTUBRE!M17/1000000</f>
        <v>5181.2742741299999</v>
      </c>
      <c r="W8" s="34">
        <f t="shared" si="2"/>
        <v>0.93547134733995241</v>
      </c>
      <c r="Y8" s="23" t="s">
        <v>5</v>
      </c>
      <c r="Z8" s="29">
        <v>36365.964999999997</v>
      </c>
      <c r="AA8" s="29" t="e">
        <f>+OCTUBRE!#REF!/1000000</f>
        <v>#REF!</v>
      </c>
      <c r="AB8" s="37" t="e">
        <f t="shared" si="3"/>
        <v>#REF!</v>
      </c>
      <c r="AC8" s="29" t="e">
        <f>+OCTUBRE!#REF!/1000000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+OCTUBRE!#REF!/1000000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+OCTUBRE!#REF!/1000000</f>
        <v>#REF!</v>
      </c>
      <c r="U12" s="37" t="e">
        <f t="shared" si="1"/>
        <v>#REF!</v>
      </c>
      <c r="V12" s="29" t="e">
        <f>+OCTUBRE!#REF!/1000000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+OCTUBRE!#REF!/1000000</f>
        <v>#REF!</v>
      </c>
      <c r="AB12" s="37" t="e">
        <f t="shared" si="3"/>
        <v>#REF!</v>
      </c>
      <c r="AC12" s="29" t="e">
        <f>+OCTUBRE!#REF!/1000000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2020-11-09T15:42:46Z</dcterms:modified>
</cp:coreProperties>
</file>