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9015"/>
  </bookViews>
  <sheets>
    <sheet name="DICIEMBRE" sheetId="1" r:id="rId1"/>
  </sheets>
  <calcPr calcId="145621"/>
</workbook>
</file>

<file path=xl/calcChain.xml><?xml version="1.0" encoding="utf-8"?>
<calcChain xmlns="http://schemas.openxmlformats.org/spreadsheetml/2006/main">
  <c r="M19" i="1" l="1"/>
  <c r="L19" i="1"/>
  <c r="H14" i="1"/>
  <c r="M18" i="1" l="1"/>
  <c r="P8" i="1" l="1"/>
  <c r="P7" i="1"/>
  <c r="J7" i="1" l="1"/>
  <c r="K7" i="1" s="1"/>
  <c r="Q7" i="1"/>
  <c r="J8" i="1"/>
  <c r="Q8" i="1"/>
  <c r="J9" i="1"/>
  <c r="K9" i="1" s="1"/>
  <c r="P9" i="1"/>
  <c r="Q9" i="1"/>
  <c r="J10" i="1"/>
  <c r="K10" i="1" s="1"/>
  <c r="P10" i="1"/>
  <c r="Q10" i="1"/>
  <c r="J11" i="1"/>
  <c r="K11" i="1" s="1"/>
  <c r="P11" i="1"/>
  <c r="Q11" i="1"/>
  <c r="J12" i="1"/>
  <c r="K12" i="1" s="1"/>
  <c r="P12" i="1"/>
  <c r="Q12" i="1"/>
  <c r="J13" i="1"/>
  <c r="K13" i="1" s="1"/>
  <c r="P13" i="1"/>
  <c r="Q13" i="1"/>
  <c r="J14" i="1"/>
  <c r="P14" i="1"/>
  <c r="Q14" i="1"/>
  <c r="J15" i="1"/>
  <c r="K15" i="1" s="1"/>
  <c r="P15" i="1"/>
  <c r="Q15" i="1"/>
  <c r="J16" i="1"/>
  <c r="K16" i="1" s="1"/>
  <c r="P16" i="1"/>
  <c r="Q16" i="1"/>
  <c r="J17" i="1"/>
  <c r="K17" i="1" s="1"/>
  <c r="P17" i="1"/>
  <c r="Q17" i="1"/>
  <c r="F18" i="1"/>
  <c r="G18" i="1"/>
  <c r="H18" i="1"/>
  <c r="I18" i="1"/>
  <c r="L18" i="1"/>
  <c r="N18" i="1"/>
  <c r="O18" i="1"/>
  <c r="K14" i="1" l="1"/>
  <c r="R15" i="1"/>
  <c r="R10" i="1"/>
  <c r="R9" i="1"/>
  <c r="R7" i="1"/>
  <c r="R14" i="1"/>
  <c r="R11" i="1"/>
  <c r="R17" i="1"/>
  <c r="R16" i="1"/>
  <c r="J18" i="1"/>
  <c r="R18" i="1" s="1"/>
  <c r="R13" i="1"/>
  <c r="Q18" i="1"/>
  <c r="P18" i="1"/>
  <c r="R12" i="1"/>
  <c r="R8" i="1"/>
  <c r="K8" i="1"/>
  <c r="K18" i="1" l="1"/>
</calcChain>
</file>

<file path=xl/sharedStrings.xml><?xml version="1.0" encoding="utf-8"?>
<sst xmlns="http://schemas.openxmlformats.org/spreadsheetml/2006/main" count="90" uniqueCount="61">
  <si>
    <t>TOTALES</t>
  </si>
  <si>
    <t>DOTACION DE LA INFRAESTRUCTURA TECNOLOGICA EN INFORMATICA Y COMUNICACIONES DE ULTIMA GENERACION</t>
  </si>
  <si>
    <t>CSF</t>
  </si>
  <si>
    <t>Nación</t>
  </si>
  <si>
    <t>SENTENCIAS Y CONCILIACIONES</t>
  </si>
  <si>
    <t>10</t>
  </si>
  <si>
    <t>A-3-6-1-1</t>
  </si>
  <si>
    <t>ORGANIZACION IBEROAMERICANA DE SEGURIDAD SOCIAL OISS (LEY 65 / 1981).</t>
  </si>
  <si>
    <t>A-3-4-1-82</t>
  </si>
  <si>
    <t>ADQUISICION DE BIENES Y SERVICIOS</t>
  </si>
  <si>
    <t>A-2-0-4</t>
  </si>
  <si>
    <t>IMPUESTOS Y MULTAS</t>
  </si>
  <si>
    <t>A-2-0-3</t>
  </si>
  <si>
    <t>CONTRIBUCIONES INHERENTES A LA NOMINA SECTOR PRIVADO Y PUBLICO</t>
  </si>
  <si>
    <t>A-1-0-5</t>
  </si>
  <si>
    <t>SERVICIOS PERSONALES INDIRECTOS</t>
  </si>
  <si>
    <t>A-1-0-2</t>
  </si>
  <si>
    <t>HORAS EXTRAS, DIAS FESTIVOS E INDEMNIZACION POR VACACIONES</t>
  </si>
  <si>
    <t>A-1-0-1-9</t>
  </si>
  <si>
    <t>OTROS</t>
  </si>
  <si>
    <t>A-1-0-1-5</t>
  </si>
  <si>
    <t>PRIMA TECNICA</t>
  </si>
  <si>
    <t>A-1-0-1-4</t>
  </si>
  <si>
    <t>SUELDOS DE PERSONAL DE NOMINA</t>
  </si>
  <si>
    <t>A-1-0-1-1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</si>
  <si>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</si>
  <si>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</si>
  <si>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</si>
  <si>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</si>
  <si>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</si>
  <si>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</si>
  <si>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</si>
  <si>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</si>
  <si>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</si>
  <si>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</si>
  <si>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</si>
  <si>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</si>
  <si>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</si>
  <si>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</si>
  <si>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</si>
  <si>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</si>
  <si>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</si>
  <si>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</si>
  <si>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</si>
  <si>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</si>
  <si>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</si>
  <si>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</si>
  <si>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</si>
  <si>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</si>
  <si>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</si>
  <si>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</si>
  <si>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</si>
  <si>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</si>
  <si>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</si>
  <si>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</si>
  <si>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</si>
  <si>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</si>
  <si>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</si>
  <si>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</si>
  <si>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C-1399-1000-1</t>
  </si>
  <si>
    <t>PERÍODO: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</si>
</sst>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u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4" fontId="2" fillId="0" borderId="0" xfId="0" applyNumberFormat="1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10" fontId="2" fillId="0" borderId="4" xfId="2" applyNumberFormat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5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10" xfId="2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0" xfId="0" applyNumberFormat="1" applyFont="1"/>
    <xf numFmtId="164" fontId="2" fillId="0" borderId="0" xfId="8" applyNumberFormat="1" applyFont="1"/>
    <xf numFmtId="3" fontId="6" fillId="0" borderId="10" xfId="3" applyNumberFormat="1" applyFont="1" applyFill="1" applyBorder="1" applyAlignment="1">
      <alignment horizontal="right" vertical="center" wrapText="1" readingOrder="1"/>
    </xf>
    <xf numFmtId="3" fontId="6" fillId="0" borderId="5" xfId="3" applyNumberFormat="1" applyFont="1" applyFill="1" applyBorder="1" applyAlignment="1">
      <alignment horizontal="right" vertical="center" wrapText="1" readingOrder="1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0" fontId="7" fillId="0" borderId="0" xfId="2" applyNumberFormat="1" applyFont="1"/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zoomScaleNormal="100" workbookViewId="0">
      <selection activeCell="A20" sqref="A20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34.71093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36" t="s">
        <v>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0" x14ac:dyDescent="0.25">
      <c r="A2" s="38" t="s">
        <v>57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20" x14ac:dyDescent="0.25">
      <c r="A3" s="38" t="s">
        <v>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0" ht="13.5" thickBot="1" x14ac:dyDescent="0.3">
      <c r="A4" s="40" t="s">
        <v>60</v>
      </c>
      <c r="B4" s="41"/>
      <c r="C4" s="41"/>
      <c r="D4" s="41"/>
      <c r="E4" s="4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20" ht="25.5" x14ac:dyDescent="0.25">
      <c r="A5" s="42" t="s">
        <v>55</v>
      </c>
      <c r="B5" s="44" t="s">
        <v>54</v>
      </c>
      <c r="C5" s="44" t="s">
        <v>53</v>
      </c>
      <c r="D5" s="46" t="s">
        <v>52</v>
      </c>
      <c r="E5" s="44" t="s">
        <v>51</v>
      </c>
      <c r="F5" s="30" t="s">
        <v>50</v>
      </c>
      <c r="G5" s="30" t="s">
        <v>49</v>
      </c>
      <c r="H5" s="30" t="s">
        <v>48</v>
      </c>
      <c r="I5" s="30" t="s">
        <v>47</v>
      </c>
      <c r="J5" s="30" t="s">
        <v>46</v>
      </c>
      <c r="K5" s="30" t="s">
        <v>45</v>
      </c>
      <c r="L5" s="30" t="s">
        <v>44</v>
      </c>
      <c r="M5" s="30" t="s">
        <v>43</v>
      </c>
      <c r="N5" s="30" t="s">
        <v>42</v>
      </c>
      <c r="O5" s="30" t="s">
        <v>41</v>
      </c>
      <c r="P5" s="30" t="s">
        <v>40</v>
      </c>
      <c r="Q5" s="30" t="s">
        <v>39</v>
      </c>
      <c r="R5" s="29" t="s">
        <v>38</v>
      </c>
    </row>
    <row r="6" spans="1:20" ht="15.75" customHeight="1" thickBot="1" x14ac:dyDescent="0.3">
      <c r="A6" s="43"/>
      <c r="B6" s="45"/>
      <c r="C6" s="45"/>
      <c r="D6" s="47"/>
      <c r="E6" s="45"/>
      <c r="F6" s="28" t="s">
        <v>37</v>
      </c>
      <c r="G6" s="28" t="s">
        <v>36</v>
      </c>
      <c r="H6" s="28" t="s">
        <v>35</v>
      </c>
      <c r="I6" s="28" t="s">
        <v>34</v>
      </c>
      <c r="J6" s="28" t="s">
        <v>33</v>
      </c>
      <c r="K6" s="28" t="s">
        <v>32</v>
      </c>
      <c r="L6" s="28" t="s">
        <v>31</v>
      </c>
      <c r="M6" s="28" t="s">
        <v>30</v>
      </c>
      <c r="N6" s="28" t="s">
        <v>29</v>
      </c>
      <c r="O6" s="28" t="s">
        <v>28</v>
      </c>
      <c r="P6" s="28" t="s">
        <v>27</v>
      </c>
      <c r="Q6" s="28" t="s">
        <v>26</v>
      </c>
      <c r="R6" s="27" t="s">
        <v>25</v>
      </c>
    </row>
    <row r="7" spans="1:20" ht="14.1" customHeight="1" x14ac:dyDescent="0.25">
      <c r="A7" s="26" t="s">
        <v>24</v>
      </c>
      <c r="B7" s="25" t="s">
        <v>3</v>
      </c>
      <c r="C7" s="25" t="s">
        <v>5</v>
      </c>
      <c r="D7" s="24" t="s">
        <v>2</v>
      </c>
      <c r="E7" s="23" t="s">
        <v>23</v>
      </c>
      <c r="F7" s="34">
        <v>48226566000</v>
      </c>
      <c r="G7" s="10">
        <v>2034000000</v>
      </c>
      <c r="H7" s="10">
        <v>499000000</v>
      </c>
      <c r="I7" s="10">
        <v>0</v>
      </c>
      <c r="J7" s="22">
        <f t="shared" ref="J7:J17" si="0">+F7+G7-H7-I7</f>
        <v>49761566000</v>
      </c>
      <c r="K7" s="22">
        <f>+J7-L7</f>
        <v>31175509</v>
      </c>
      <c r="L7" s="22">
        <v>49730390491</v>
      </c>
      <c r="M7" s="22">
        <v>49718464966</v>
      </c>
      <c r="N7" s="22">
        <v>49714177989</v>
      </c>
      <c r="O7" s="22">
        <v>0</v>
      </c>
      <c r="P7" s="22">
        <f>+L7-M7</f>
        <v>11925525</v>
      </c>
      <c r="Q7" s="22">
        <f t="shared" ref="Q7:Q17" si="1">+M7-N7</f>
        <v>4286977</v>
      </c>
      <c r="R7" s="21">
        <f t="shared" ref="R7:R18" si="2">+L7/J7</f>
        <v>0.99937350225272248</v>
      </c>
    </row>
    <row r="8" spans="1:20" ht="14.1" customHeight="1" x14ac:dyDescent="0.25">
      <c r="A8" s="19" t="s">
        <v>22</v>
      </c>
      <c r="B8" s="18" t="s">
        <v>3</v>
      </c>
      <c r="C8" s="18" t="s">
        <v>5</v>
      </c>
      <c r="D8" s="17" t="s">
        <v>2</v>
      </c>
      <c r="E8" s="16" t="s">
        <v>21</v>
      </c>
      <c r="F8" s="35">
        <v>2092982000</v>
      </c>
      <c r="G8" s="10">
        <v>0</v>
      </c>
      <c r="H8" s="10">
        <v>130000000</v>
      </c>
      <c r="I8" s="10">
        <v>0</v>
      </c>
      <c r="J8" s="10">
        <f t="shared" si="0"/>
        <v>1962982000</v>
      </c>
      <c r="K8" s="10">
        <f t="shared" ref="K8:K17" si="3">+J8-L8</f>
        <v>10310289</v>
      </c>
      <c r="L8" s="10">
        <v>1952671711</v>
      </c>
      <c r="M8" s="10">
        <v>1952671711</v>
      </c>
      <c r="N8" s="10">
        <v>1952671711</v>
      </c>
      <c r="O8" s="10">
        <v>0</v>
      </c>
      <c r="P8" s="10">
        <f>+L8-M8</f>
        <v>0</v>
      </c>
      <c r="Q8" s="10">
        <f t="shared" si="1"/>
        <v>0</v>
      </c>
      <c r="R8" s="15">
        <f t="shared" si="2"/>
        <v>0.99474763956062762</v>
      </c>
    </row>
    <row r="9" spans="1:20" ht="14.1" customHeight="1" x14ac:dyDescent="0.25">
      <c r="A9" s="19" t="s">
        <v>20</v>
      </c>
      <c r="B9" s="18" t="s">
        <v>3</v>
      </c>
      <c r="C9" s="18" t="s">
        <v>5</v>
      </c>
      <c r="D9" s="17" t="s">
        <v>2</v>
      </c>
      <c r="E9" s="16" t="s">
        <v>19</v>
      </c>
      <c r="F9" s="35">
        <v>12049546000</v>
      </c>
      <c r="G9" s="10">
        <v>88000000</v>
      </c>
      <c r="H9" s="10">
        <v>94500000</v>
      </c>
      <c r="I9" s="10">
        <v>0</v>
      </c>
      <c r="J9" s="10">
        <f t="shared" si="0"/>
        <v>12043046000</v>
      </c>
      <c r="K9" s="10">
        <f t="shared" si="3"/>
        <v>7802315</v>
      </c>
      <c r="L9" s="10">
        <v>12035243685</v>
      </c>
      <c r="M9" s="10">
        <v>12027816936</v>
      </c>
      <c r="N9" s="10">
        <v>12027401652</v>
      </c>
      <c r="O9" s="10">
        <v>0</v>
      </c>
      <c r="P9" s="10">
        <f t="shared" ref="P9:P17" si="4">+L9-M9</f>
        <v>7426749</v>
      </c>
      <c r="Q9" s="10">
        <f t="shared" si="1"/>
        <v>415284</v>
      </c>
      <c r="R9" s="15">
        <f t="shared" si="2"/>
        <v>0.99935213109706633</v>
      </c>
    </row>
    <row r="10" spans="1:20" ht="25.5" x14ac:dyDescent="0.25">
      <c r="A10" s="19" t="s">
        <v>18</v>
      </c>
      <c r="B10" s="18" t="s">
        <v>3</v>
      </c>
      <c r="C10" s="18" t="s">
        <v>5</v>
      </c>
      <c r="D10" s="17" t="s">
        <v>2</v>
      </c>
      <c r="E10" s="16" t="s">
        <v>17</v>
      </c>
      <c r="F10" s="35">
        <v>11566000</v>
      </c>
      <c r="G10" s="10">
        <v>213500000</v>
      </c>
      <c r="H10" s="10">
        <v>0</v>
      </c>
      <c r="I10" s="10">
        <v>0</v>
      </c>
      <c r="J10" s="10">
        <f t="shared" si="0"/>
        <v>225066000</v>
      </c>
      <c r="K10" s="10">
        <f t="shared" si="3"/>
        <v>3336637</v>
      </c>
      <c r="L10" s="10">
        <v>221729363</v>
      </c>
      <c r="M10" s="10">
        <v>221729363</v>
      </c>
      <c r="N10" s="10">
        <v>221505038</v>
      </c>
      <c r="O10" s="10">
        <v>0</v>
      </c>
      <c r="P10" s="10">
        <f t="shared" si="4"/>
        <v>0</v>
      </c>
      <c r="Q10" s="10">
        <f t="shared" si="1"/>
        <v>224325</v>
      </c>
      <c r="R10" s="15">
        <f t="shared" si="2"/>
        <v>0.98517485093261536</v>
      </c>
    </row>
    <row r="11" spans="1:20" ht="14.1" customHeight="1" x14ac:dyDescent="0.25">
      <c r="A11" s="19" t="s">
        <v>16</v>
      </c>
      <c r="B11" s="18" t="s">
        <v>3</v>
      </c>
      <c r="C11" s="18" t="s">
        <v>5</v>
      </c>
      <c r="D11" s="17" t="s">
        <v>2</v>
      </c>
      <c r="E11" s="16" t="s">
        <v>15</v>
      </c>
      <c r="F11" s="35">
        <v>35077965000</v>
      </c>
      <c r="G11" s="10">
        <v>1392000000</v>
      </c>
      <c r="H11" s="10">
        <v>104000000</v>
      </c>
      <c r="I11" s="10">
        <v>0</v>
      </c>
      <c r="J11" s="10">
        <f t="shared" si="0"/>
        <v>36365965000</v>
      </c>
      <c r="K11" s="10">
        <f t="shared" si="3"/>
        <v>5861635.2300033569</v>
      </c>
      <c r="L11" s="10">
        <v>36360103364.769997</v>
      </c>
      <c r="M11" s="10">
        <v>34390168362.300003</v>
      </c>
      <c r="N11" s="10">
        <v>34154132789.299999</v>
      </c>
      <c r="O11" s="10">
        <v>0</v>
      </c>
      <c r="P11" s="10">
        <f t="shared" si="4"/>
        <v>1969935002.4699936</v>
      </c>
      <c r="Q11" s="10">
        <f t="shared" si="1"/>
        <v>236035573.00000381</v>
      </c>
      <c r="R11" s="15">
        <f t="shared" si="2"/>
        <v>0.99983881535303676</v>
      </c>
      <c r="T11" s="20"/>
    </row>
    <row r="12" spans="1:20" ht="25.5" x14ac:dyDescent="0.25">
      <c r="A12" s="19" t="s">
        <v>14</v>
      </c>
      <c r="B12" s="18" t="s">
        <v>3</v>
      </c>
      <c r="C12" s="18" t="s">
        <v>5</v>
      </c>
      <c r="D12" s="17" t="s">
        <v>2</v>
      </c>
      <c r="E12" s="16" t="s">
        <v>13</v>
      </c>
      <c r="F12" s="35">
        <v>18507092000</v>
      </c>
      <c r="G12" s="10">
        <v>3507000000</v>
      </c>
      <c r="H12" s="10">
        <v>0</v>
      </c>
      <c r="I12" s="10">
        <v>0</v>
      </c>
      <c r="J12" s="10">
        <f t="shared" si="0"/>
        <v>22014092000</v>
      </c>
      <c r="K12" s="10">
        <f t="shared" si="3"/>
        <v>0</v>
      </c>
      <c r="L12" s="10">
        <v>22014092000</v>
      </c>
      <c r="M12" s="10">
        <v>22013984596</v>
      </c>
      <c r="N12" s="10">
        <v>22013984596</v>
      </c>
      <c r="O12" s="10">
        <v>0</v>
      </c>
      <c r="P12" s="10">
        <f t="shared" si="4"/>
        <v>107404</v>
      </c>
      <c r="Q12" s="10">
        <f t="shared" si="1"/>
        <v>0</v>
      </c>
      <c r="R12" s="15">
        <f t="shared" si="2"/>
        <v>1</v>
      </c>
    </row>
    <row r="13" spans="1:20" ht="14.1" customHeight="1" x14ac:dyDescent="0.25">
      <c r="A13" s="19" t="s">
        <v>12</v>
      </c>
      <c r="B13" s="18" t="s">
        <v>3</v>
      </c>
      <c r="C13" s="18" t="s">
        <v>5</v>
      </c>
      <c r="D13" s="17" t="s">
        <v>2</v>
      </c>
      <c r="E13" s="16" t="s">
        <v>11</v>
      </c>
      <c r="F13" s="35">
        <v>52530000</v>
      </c>
      <c r="G13" s="10">
        <v>0</v>
      </c>
      <c r="H13" s="10">
        <v>39600000</v>
      </c>
      <c r="I13" s="10">
        <v>0</v>
      </c>
      <c r="J13" s="10">
        <f t="shared" si="0"/>
        <v>12930000</v>
      </c>
      <c r="K13" s="10">
        <f t="shared" si="3"/>
        <v>69589</v>
      </c>
      <c r="L13" s="10">
        <v>12860411</v>
      </c>
      <c r="M13" s="10">
        <v>6798241</v>
      </c>
      <c r="N13" s="10">
        <v>6798241</v>
      </c>
      <c r="O13" s="10">
        <v>0</v>
      </c>
      <c r="P13" s="10">
        <f t="shared" si="4"/>
        <v>6062170</v>
      </c>
      <c r="Q13" s="10">
        <f t="shared" si="1"/>
        <v>0</v>
      </c>
      <c r="R13" s="15">
        <f t="shared" si="2"/>
        <v>0.99461802010827538</v>
      </c>
    </row>
    <row r="14" spans="1:20" ht="14.1" customHeight="1" x14ac:dyDescent="0.25">
      <c r="A14" s="19" t="s">
        <v>10</v>
      </c>
      <c r="B14" s="18" t="s">
        <v>3</v>
      </c>
      <c r="C14" s="18" t="s">
        <v>5</v>
      </c>
      <c r="D14" s="17" t="s">
        <v>2</v>
      </c>
      <c r="E14" s="16" t="s">
        <v>9</v>
      </c>
      <c r="F14" s="35">
        <v>50031790000</v>
      </c>
      <c r="G14" s="10">
        <v>35900000</v>
      </c>
      <c r="H14" s="10">
        <f>4309000000-2917000000</f>
        <v>1392000000</v>
      </c>
      <c r="I14" s="10">
        <v>2917000000</v>
      </c>
      <c r="J14" s="10">
        <f t="shared" si="0"/>
        <v>45758690000</v>
      </c>
      <c r="K14" s="10">
        <f t="shared" si="3"/>
        <v>84032599.510002136</v>
      </c>
      <c r="L14" s="10">
        <v>45674657400.489998</v>
      </c>
      <c r="M14" s="10">
        <v>41371010389.849998</v>
      </c>
      <c r="N14" s="10">
        <v>41369345836.849998</v>
      </c>
      <c r="O14" s="10">
        <v>0</v>
      </c>
      <c r="P14" s="10">
        <f t="shared" si="4"/>
        <v>4303647010.6399994</v>
      </c>
      <c r="Q14" s="10">
        <f t="shared" si="1"/>
        <v>1664553</v>
      </c>
      <c r="R14" s="15">
        <f t="shared" si="2"/>
        <v>0.9981635706898514</v>
      </c>
    </row>
    <row r="15" spans="1:20" ht="25.5" customHeight="1" x14ac:dyDescent="0.25">
      <c r="A15" s="19" t="s">
        <v>8</v>
      </c>
      <c r="B15" s="18" t="s">
        <v>3</v>
      </c>
      <c r="C15" s="18" t="s">
        <v>5</v>
      </c>
      <c r="D15" s="17" t="s">
        <v>2</v>
      </c>
      <c r="E15" s="16" t="s">
        <v>7</v>
      </c>
      <c r="F15" s="35">
        <v>11370000</v>
      </c>
      <c r="G15" s="10">
        <v>3700000</v>
      </c>
      <c r="H15" s="10">
        <v>0</v>
      </c>
      <c r="I15" s="10">
        <v>0</v>
      </c>
      <c r="J15" s="10">
        <f t="shared" si="0"/>
        <v>15070000</v>
      </c>
      <c r="K15" s="10">
        <f t="shared" si="3"/>
        <v>949750</v>
      </c>
      <c r="L15" s="10">
        <v>14120250</v>
      </c>
      <c r="M15" s="10">
        <v>14120250</v>
      </c>
      <c r="N15" s="10">
        <v>14120250</v>
      </c>
      <c r="O15" s="10">
        <v>0</v>
      </c>
      <c r="P15" s="10">
        <f t="shared" si="4"/>
        <v>0</v>
      </c>
      <c r="Q15" s="10">
        <f t="shared" si="1"/>
        <v>0</v>
      </c>
      <c r="R15" s="15">
        <f t="shared" si="2"/>
        <v>0.93697743861977434</v>
      </c>
    </row>
    <row r="16" spans="1:20" ht="14.1" customHeight="1" x14ac:dyDescent="0.25">
      <c r="A16" s="19" t="s">
        <v>6</v>
      </c>
      <c r="B16" s="18" t="s">
        <v>3</v>
      </c>
      <c r="C16" s="18" t="s">
        <v>5</v>
      </c>
      <c r="D16" s="17" t="s">
        <v>2</v>
      </c>
      <c r="E16" s="16" t="s">
        <v>4</v>
      </c>
      <c r="F16" s="35">
        <v>7444343000</v>
      </c>
      <c r="G16" s="10">
        <v>104000000</v>
      </c>
      <c r="H16" s="10">
        <v>0</v>
      </c>
      <c r="I16" s="10">
        <v>0</v>
      </c>
      <c r="J16" s="10">
        <f t="shared" si="0"/>
        <v>7548343000</v>
      </c>
      <c r="K16" s="10">
        <f t="shared" si="3"/>
        <v>20207.050000190735</v>
      </c>
      <c r="L16" s="10">
        <v>7548322792.9499998</v>
      </c>
      <c r="M16" s="10">
        <v>7548322792.9499998</v>
      </c>
      <c r="N16" s="10">
        <v>6897315782.9799995</v>
      </c>
      <c r="O16" s="10">
        <v>0</v>
      </c>
      <c r="P16" s="10">
        <f t="shared" si="4"/>
        <v>0</v>
      </c>
      <c r="Q16" s="10">
        <f t="shared" si="1"/>
        <v>651007009.97000027</v>
      </c>
      <c r="R16" s="15">
        <f t="shared" si="2"/>
        <v>0.99999732298201072</v>
      </c>
    </row>
    <row r="17" spans="1:18" ht="39" thickBot="1" x14ac:dyDescent="0.3">
      <c r="A17" s="14" t="s">
        <v>59</v>
      </c>
      <c r="B17" s="13" t="s">
        <v>3</v>
      </c>
      <c r="C17" s="13">
        <v>10</v>
      </c>
      <c r="D17" s="12" t="s">
        <v>2</v>
      </c>
      <c r="E17" s="11" t="s">
        <v>1</v>
      </c>
      <c r="F17" s="35">
        <v>6634041074</v>
      </c>
      <c r="G17" s="10">
        <v>0</v>
      </c>
      <c r="H17" s="10">
        <v>0</v>
      </c>
      <c r="I17" s="10">
        <v>0</v>
      </c>
      <c r="J17" s="10">
        <f t="shared" si="0"/>
        <v>6634041074</v>
      </c>
      <c r="K17" s="10">
        <f t="shared" si="3"/>
        <v>32059798.020000458</v>
      </c>
      <c r="L17" s="10">
        <v>6601981275.9799995</v>
      </c>
      <c r="M17" s="10">
        <v>4668592488</v>
      </c>
      <c r="N17" s="10">
        <v>4668592488</v>
      </c>
      <c r="O17" s="10">
        <v>0</v>
      </c>
      <c r="P17" s="10">
        <f t="shared" si="4"/>
        <v>1933388787.9799995</v>
      </c>
      <c r="Q17" s="10">
        <f t="shared" si="1"/>
        <v>0</v>
      </c>
      <c r="R17" s="9">
        <f t="shared" si="2"/>
        <v>0.9951673802344021</v>
      </c>
    </row>
    <row r="18" spans="1:18" ht="15" customHeight="1" thickBot="1" x14ac:dyDescent="0.3">
      <c r="A18" s="8"/>
      <c r="B18" s="7"/>
      <c r="C18" s="7"/>
      <c r="D18" s="6"/>
      <c r="E18" s="5" t="s">
        <v>0</v>
      </c>
      <c r="F18" s="4">
        <f t="shared" ref="F18:Q18" si="5">SUM(F7:F17)</f>
        <v>180139791074</v>
      </c>
      <c r="G18" s="4">
        <f t="shared" si="5"/>
        <v>7378100000</v>
      </c>
      <c r="H18" s="4">
        <f t="shared" si="5"/>
        <v>2259100000</v>
      </c>
      <c r="I18" s="4">
        <f t="shared" si="5"/>
        <v>2917000000</v>
      </c>
      <c r="J18" s="4">
        <f t="shared" si="5"/>
        <v>182341791074</v>
      </c>
      <c r="K18" s="4">
        <f t="shared" si="5"/>
        <v>175618328.81000614</v>
      </c>
      <c r="L18" s="4">
        <f t="shared" si="5"/>
        <v>182166172745.19</v>
      </c>
      <c r="M18" s="4">
        <f>SUM(M7:M17)</f>
        <v>173933680096.10001</v>
      </c>
      <c r="N18" s="4">
        <f t="shared" si="5"/>
        <v>173040046374.13</v>
      </c>
      <c r="O18" s="4">
        <f t="shared" si="5"/>
        <v>0</v>
      </c>
      <c r="P18" s="4">
        <f t="shared" si="5"/>
        <v>8232492649.0899925</v>
      </c>
      <c r="Q18" s="4">
        <f t="shared" si="5"/>
        <v>893633721.97000408</v>
      </c>
      <c r="R18" s="3">
        <f t="shared" si="2"/>
        <v>0.99903687285412957</v>
      </c>
    </row>
    <row r="19" spans="1:18" x14ac:dyDescent="0.25">
      <c r="G19" s="2"/>
      <c r="J19" s="2"/>
      <c r="L19" s="48">
        <f>+L18/J18</f>
        <v>0.99903687285412957</v>
      </c>
      <c r="M19" s="48">
        <f>+M18/J18</f>
        <v>0.9538881847744507</v>
      </c>
      <c r="N19" s="32"/>
    </row>
    <row r="20" spans="1:18" x14ac:dyDescent="0.25">
      <c r="F20" s="33"/>
      <c r="M20" s="2"/>
      <c r="N20" s="2"/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2019-01-22T13:59:00Z</dcterms:modified>
</cp:coreProperties>
</file>