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440" windowHeight="9015"/>
  </bookViews>
  <sheets>
    <sheet name="SEPTIEMBRE" sheetId="1" r:id="rId1"/>
  </sheets>
  <calcPr calcId="145621"/>
</workbook>
</file>

<file path=xl/calcChain.xml><?xml version="1.0" encoding="utf-8"?>
<calcChain xmlns="http://schemas.openxmlformats.org/spreadsheetml/2006/main">
  <c r="M18" i="1" l="1"/>
  <c r="P8" i="1" l="1"/>
  <c r="P7" i="1"/>
  <c r="J7" i="1" l="1"/>
  <c r="K7" i="1" s="1"/>
  <c r="Q7" i="1"/>
  <c r="J8" i="1"/>
  <c r="Q8" i="1"/>
  <c r="J9" i="1"/>
  <c r="K9" i="1" s="1"/>
  <c r="P9" i="1"/>
  <c r="Q9" i="1"/>
  <c r="J10" i="1"/>
  <c r="K10" i="1" s="1"/>
  <c r="P10" i="1"/>
  <c r="Q10" i="1"/>
  <c r="J11" i="1"/>
  <c r="K11" i="1" s="1"/>
  <c r="P11" i="1"/>
  <c r="Q11" i="1"/>
  <c r="J12" i="1"/>
  <c r="K12" i="1" s="1"/>
  <c r="P12" i="1"/>
  <c r="Q12" i="1"/>
  <c r="J13" i="1"/>
  <c r="K13" i="1" s="1"/>
  <c r="P13" i="1"/>
  <c r="Q13" i="1"/>
  <c r="J14" i="1"/>
  <c r="K14" i="1" s="1"/>
  <c r="P14" i="1"/>
  <c r="Q14" i="1"/>
  <c r="J15" i="1"/>
  <c r="K15" i="1" s="1"/>
  <c r="P15" i="1"/>
  <c r="Q15" i="1"/>
  <c r="J16" i="1"/>
  <c r="K16" i="1" s="1"/>
  <c r="P16" i="1"/>
  <c r="Q16" i="1"/>
  <c r="J17" i="1"/>
  <c r="K17" i="1" s="1"/>
  <c r="P17" i="1"/>
  <c r="Q17" i="1"/>
  <c r="F18" i="1"/>
  <c r="G18" i="1"/>
  <c r="H18" i="1"/>
  <c r="I18" i="1"/>
  <c r="L18" i="1"/>
  <c r="N18" i="1"/>
  <c r="O18" i="1"/>
  <c r="R15" i="1" l="1"/>
  <c r="R10" i="1"/>
  <c r="R9" i="1"/>
  <c r="R7" i="1"/>
  <c r="R14" i="1"/>
  <c r="R11" i="1"/>
  <c r="R17" i="1"/>
  <c r="R16" i="1"/>
  <c r="J18" i="1"/>
  <c r="R18" i="1" s="1"/>
  <c r="R13" i="1"/>
  <c r="Q18" i="1"/>
  <c r="P18" i="1"/>
  <c r="R12" i="1"/>
  <c r="R8" i="1"/>
  <c r="K8" i="1"/>
  <c r="K18" i="1" s="1"/>
</calcChain>
</file>

<file path=xl/sharedStrings.xml><?xml version="1.0" encoding="utf-8"?>
<sst xmlns="http://schemas.openxmlformats.org/spreadsheetml/2006/main" count="90" uniqueCount="61">
  <si>
    <t>TOTALES</t>
  </si>
  <si>
    <t>DOTACION DE LA INFRAESTRUCTURA TECNOLOGICA EN INFORMATICA Y COMUNICACIONES DE ULTIMA GENERACION</t>
  </si>
  <si>
    <t>CSF</t>
  </si>
  <si>
    <t>Nación</t>
  </si>
  <si>
    <t>SENTENCIAS Y CONCILIACIONES</t>
  </si>
  <si>
    <t>10</t>
  </si>
  <si>
    <t>A-3-6-1-1</t>
  </si>
  <si>
    <t>ORGANIZACION IBEROAMERICANA DE SEGURIDAD SOCIAL OISS (LEY 65 / 1981).</t>
  </si>
  <si>
    <t>A-3-4-1-82</t>
  </si>
  <si>
    <t>ADQUISICION DE BIENES Y SERVICIOS</t>
  </si>
  <si>
    <t>A-2-0-4</t>
  </si>
  <si>
    <t>IMPUESTOS Y MULTAS</t>
  </si>
  <si>
    <t>A-2-0-3</t>
  </si>
  <si>
    <t>CONTRIBUCIONES INHERENTES A LA NOMINA SECTOR PRIVADO Y PUBLICO</t>
  </si>
  <si>
    <t>A-1-0-5</t>
  </si>
  <si>
    <t>SERVICIOS PERSONALES INDIRECTOS</t>
  </si>
  <si>
    <t>A-1-0-2</t>
  </si>
  <si>
    <t>HORAS EXTRAS, DIAS FESTIVOS E INDEMNIZACION POR VACACIONES</t>
  </si>
  <si>
    <t>A-1-0-1-9</t>
  </si>
  <si>
    <t>OTROS</t>
  </si>
  <si>
    <t>A-1-0-1-5</t>
  </si>
  <si>
    <t>PRIMA TECNICA</t>
  </si>
  <si>
    <t>A-1-0-1-4</t>
  </si>
  <si>
    <t>SUELDOS DE PERSONAL DE NOMINA</t>
  </si>
  <si>
    <t>A-1-0-1-1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</si>
  <si>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</si>
  <si>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</si>
  <si>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</si>
  <si>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</si>
  <si>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</si>
  <si>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</si>
  <si>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</si>
  <si>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</si>
  <si>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</si>
  <si>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</si>
  <si>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</si>
  <si>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</si>
  <si>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</si>
  <si>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</si>
  <si>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</si>
  <si>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</si>
  <si>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</si>
  <si>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</si>
  <si>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</si>
  <si>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</si>
  <si>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</si>
  <si>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</si>
  <si>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APLAZAMIENTOS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</si>
  <si>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</si>
  <si>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</si>
  <si>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</si>
  <si>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</si>
  <si>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</si>
  <si>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</si>
  <si>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</si>
  <si>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</si>
  <si>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</si>
  <si>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</si>
  <si>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</si>
  <si>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C-1399-1000-1</t>
  </si>
  <si>
    <t>PERÍODO: AGOSTO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</si>
</sst>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8"/>
      <color rgb="FF00000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1" fillId="0" borderId="0"/>
    <xf numFmtId="0" fontId="6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44" fontId="2" fillId="0" borderId="0" xfId="0" applyNumberFormat="1" applyFont="1"/>
    <xf numFmtId="9" fontId="2" fillId="0" borderId="0" xfId="2" applyFont="1"/>
    <xf numFmtId="10" fontId="3" fillId="0" borderId="1" xfId="2" applyNumberFormat="1" applyFont="1" applyBorder="1" applyAlignment="1">
      <alignment horizontal="center"/>
    </xf>
    <xf numFmtId="44" fontId="3" fillId="0" borderId="1" xfId="1" applyFont="1" applyBorder="1"/>
    <xf numFmtId="0" fontId="3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10" fontId="2" fillId="0" borderId="4" xfId="2" applyNumberFormat="1" applyFont="1" applyBorder="1" applyAlignment="1">
      <alignment horizontal="center" vertical="center"/>
    </xf>
    <xf numFmtId="3" fontId="2" fillId="0" borderId="5" xfId="1" applyNumberFormat="1" applyFont="1" applyBorder="1" applyAlignment="1">
      <alignment horizontal="center" vertical="center"/>
    </xf>
    <xf numFmtId="3" fontId="5" fillId="0" borderId="5" xfId="3" applyNumberFormat="1" applyFont="1" applyFill="1" applyBorder="1" applyAlignment="1">
      <alignment horizontal="right" vertical="center" wrapText="1" readingOrder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0" fontId="2" fillId="0" borderId="5" xfId="2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10" xfId="2" applyNumberFormat="1" applyFont="1" applyBorder="1" applyAlignment="1">
      <alignment horizontal="center" vertical="center"/>
    </xf>
    <xf numFmtId="3" fontId="2" fillId="0" borderId="10" xfId="1" applyNumberFormat="1" applyFont="1" applyBorder="1" applyAlignment="1">
      <alignment horizontal="center" vertical="center"/>
    </xf>
    <xf numFmtId="3" fontId="5" fillId="0" borderId="10" xfId="3" applyNumberFormat="1" applyFont="1" applyFill="1" applyBorder="1" applyAlignment="1">
      <alignment horizontal="right" vertical="center" wrapText="1" readingOrder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2" fillId="0" borderId="0" xfId="0" applyFont="1" applyBorder="1"/>
    <xf numFmtId="3" fontId="2" fillId="0" borderId="0" xfId="0" applyNumberFormat="1" applyFont="1"/>
    <xf numFmtId="164" fontId="2" fillId="0" borderId="0" xfId="8" applyNumberFormat="1" applyFont="1"/>
    <xf numFmtId="0" fontId="3" fillId="0" borderId="2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2" borderId="2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</cellXfs>
  <cellStyles count="9">
    <cellStyle name="Millares" xfId="8" builtinId="3"/>
    <cellStyle name="Moneda" xfId="1" builtinId="4"/>
    <cellStyle name="Normal" xfId="0" builtinId="0"/>
    <cellStyle name="Normal 10" xfId="4"/>
    <cellStyle name="Normal 2" xfId="5"/>
    <cellStyle name="Normal 2 2" xfId="3"/>
    <cellStyle name="Normal 2_Enero 2014" xfId="6"/>
    <cellStyle name="Normal 3" xfId="7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topLeftCell="F1" zoomScaleNormal="100" workbookViewId="0">
      <selection activeCell="F29" sqref="F29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34.7109375" style="1" customWidth="1"/>
    <col min="6" max="6" width="16.140625" style="1" customWidth="1"/>
    <col min="7" max="7" width="15.140625" style="1" customWidth="1"/>
    <col min="8" max="8" width="13" style="1" customWidth="1"/>
    <col min="9" max="9" width="15.5703125" style="1" customWidth="1"/>
    <col min="10" max="17" width="16.140625" style="1" customWidth="1"/>
    <col min="18" max="18" width="14.5703125" style="1" customWidth="1"/>
    <col min="19" max="16384" width="11.42578125" style="1"/>
  </cols>
  <sheetData>
    <row r="1" spans="1:20" x14ac:dyDescent="0.25">
      <c r="A1" s="37" t="s">
        <v>58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20" x14ac:dyDescent="0.25">
      <c r="A2" s="39" t="s">
        <v>57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20" x14ac:dyDescent="0.25">
      <c r="A3" s="39" t="s">
        <v>56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20" ht="13.5" thickBot="1" x14ac:dyDescent="0.3">
      <c r="A4" s="41" t="s">
        <v>60</v>
      </c>
      <c r="B4" s="42"/>
      <c r="C4" s="42"/>
      <c r="D4" s="42"/>
      <c r="E4" s="42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1:20" ht="25.5" x14ac:dyDescent="0.25">
      <c r="A5" s="43" t="s">
        <v>55</v>
      </c>
      <c r="B5" s="45" t="s">
        <v>54</v>
      </c>
      <c r="C5" s="45" t="s">
        <v>53</v>
      </c>
      <c r="D5" s="47" t="s">
        <v>52</v>
      </c>
      <c r="E5" s="45" t="s">
        <v>51</v>
      </c>
      <c r="F5" s="33" t="s">
        <v>50</v>
      </c>
      <c r="G5" s="33" t="s">
        <v>49</v>
      </c>
      <c r="H5" s="33" t="s">
        <v>48</v>
      </c>
      <c r="I5" s="33" t="s">
        <v>47</v>
      </c>
      <c r="J5" s="33" t="s">
        <v>46</v>
      </c>
      <c r="K5" s="33" t="s">
        <v>45</v>
      </c>
      <c r="L5" s="33" t="s">
        <v>44</v>
      </c>
      <c r="M5" s="33" t="s">
        <v>43</v>
      </c>
      <c r="N5" s="33" t="s">
        <v>42</v>
      </c>
      <c r="O5" s="33" t="s">
        <v>41</v>
      </c>
      <c r="P5" s="33" t="s">
        <v>40</v>
      </c>
      <c r="Q5" s="33" t="s">
        <v>39</v>
      </c>
      <c r="R5" s="32" t="s">
        <v>38</v>
      </c>
    </row>
    <row r="6" spans="1:20" ht="15.75" customHeight="1" thickBot="1" x14ac:dyDescent="0.3">
      <c r="A6" s="44"/>
      <c r="B6" s="46"/>
      <c r="C6" s="46"/>
      <c r="D6" s="48"/>
      <c r="E6" s="46"/>
      <c r="F6" s="31" t="s">
        <v>37</v>
      </c>
      <c r="G6" s="31" t="s">
        <v>36</v>
      </c>
      <c r="H6" s="31" t="s">
        <v>35</v>
      </c>
      <c r="I6" s="31" t="s">
        <v>34</v>
      </c>
      <c r="J6" s="31" t="s">
        <v>33</v>
      </c>
      <c r="K6" s="31" t="s">
        <v>32</v>
      </c>
      <c r="L6" s="31" t="s">
        <v>31</v>
      </c>
      <c r="M6" s="31" t="s">
        <v>30</v>
      </c>
      <c r="N6" s="31" t="s">
        <v>29</v>
      </c>
      <c r="O6" s="31" t="s">
        <v>28</v>
      </c>
      <c r="P6" s="31" t="s">
        <v>27</v>
      </c>
      <c r="Q6" s="31" t="s">
        <v>26</v>
      </c>
      <c r="R6" s="30" t="s">
        <v>25</v>
      </c>
    </row>
    <row r="7" spans="1:20" ht="14.1" customHeight="1" x14ac:dyDescent="0.25">
      <c r="A7" s="29" t="s">
        <v>24</v>
      </c>
      <c r="B7" s="28" t="s">
        <v>3</v>
      </c>
      <c r="C7" s="28" t="s">
        <v>5</v>
      </c>
      <c r="D7" s="27" t="s">
        <v>2</v>
      </c>
      <c r="E7" s="26" t="s">
        <v>23</v>
      </c>
      <c r="F7" s="25">
        <v>48226566000</v>
      </c>
      <c r="G7" s="11">
        <v>0</v>
      </c>
      <c r="H7" s="11">
        <v>0</v>
      </c>
      <c r="I7" s="11">
        <v>0</v>
      </c>
      <c r="J7" s="24">
        <f t="shared" ref="J7:J17" si="0">+F7+G7-H7-I7</f>
        <v>48226566000</v>
      </c>
      <c r="K7" s="24">
        <f>+J7-L7</f>
        <v>10947018364</v>
      </c>
      <c r="L7" s="24">
        <v>37279547636</v>
      </c>
      <c r="M7" s="24">
        <v>37227106690</v>
      </c>
      <c r="N7" s="24">
        <v>37227106690</v>
      </c>
      <c r="O7" s="24">
        <v>2478189</v>
      </c>
      <c r="P7" s="24">
        <f>+L7-M7</f>
        <v>52440946</v>
      </c>
      <c r="Q7" s="24">
        <f t="shared" ref="Q7:Q17" si="1">+M7-N7</f>
        <v>0</v>
      </c>
      <c r="R7" s="23">
        <f t="shared" ref="R7:R18" si="2">+L7/J7</f>
        <v>0.77300854545604591</v>
      </c>
    </row>
    <row r="8" spans="1:20" ht="14.1" customHeight="1" x14ac:dyDescent="0.25">
      <c r="A8" s="21" t="s">
        <v>22</v>
      </c>
      <c r="B8" s="20" t="s">
        <v>3</v>
      </c>
      <c r="C8" s="20" t="s">
        <v>5</v>
      </c>
      <c r="D8" s="19" t="s">
        <v>2</v>
      </c>
      <c r="E8" s="18" t="s">
        <v>21</v>
      </c>
      <c r="F8" s="12">
        <v>2092982000</v>
      </c>
      <c r="G8" s="11">
        <v>0</v>
      </c>
      <c r="H8" s="11">
        <v>0</v>
      </c>
      <c r="I8" s="11">
        <v>0</v>
      </c>
      <c r="J8" s="11">
        <f t="shared" si="0"/>
        <v>2092982000</v>
      </c>
      <c r="K8" s="11">
        <f t="shared" ref="K8:K17" si="3">+J8-L8</f>
        <v>618688738</v>
      </c>
      <c r="L8" s="11">
        <v>1474293262</v>
      </c>
      <c r="M8" s="11">
        <v>1474293262</v>
      </c>
      <c r="N8" s="11">
        <v>1474293262</v>
      </c>
      <c r="O8" s="11">
        <v>0</v>
      </c>
      <c r="P8" s="11">
        <f>+L8-M8</f>
        <v>0</v>
      </c>
      <c r="Q8" s="11">
        <f t="shared" si="1"/>
        <v>0</v>
      </c>
      <c r="R8" s="17">
        <f t="shared" si="2"/>
        <v>0.70439844298708731</v>
      </c>
    </row>
    <row r="9" spans="1:20" ht="14.1" customHeight="1" x14ac:dyDescent="0.25">
      <c r="A9" s="21" t="s">
        <v>20</v>
      </c>
      <c r="B9" s="20" t="s">
        <v>3</v>
      </c>
      <c r="C9" s="20" t="s">
        <v>5</v>
      </c>
      <c r="D9" s="19" t="s">
        <v>2</v>
      </c>
      <c r="E9" s="18" t="s">
        <v>19</v>
      </c>
      <c r="F9" s="12">
        <v>12049546000</v>
      </c>
      <c r="G9" s="11">
        <v>0</v>
      </c>
      <c r="H9" s="11">
        <v>94500000</v>
      </c>
      <c r="I9" s="11">
        <v>0</v>
      </c>
      <c r="J9" s="11">
        <f t="shared" si="0"/>
        <v>11955046000</v>
      </c>
      <c r="K9" s="11">
        <f t="shared" si="3"/>
        <v>6095499675</v>
      </c>
      <c r="L9" s="11">
        <v>5859546325</v>
      </c>
      <c r="M9" s="11">
        <v>5851748923</v>
      </c>
      <c r="N9" s="11">
        <v>5851748923</v>
      </c>
      <c r="O9" s="11">
        <v>0</v>
      </c>
      <c r="P9" s="11">
        <f t="shared" ref="P9:P17" si="4">+L9-M9</f>
        <v>7797402</v>
      </c>
      <c r="Q9" s="11">
        <f t="shared" si="1"/>
        <v>0</v>
      </c>
      <c r="R9" s="17">
        <f t="shared" si="2"/>
        <v>0.49013164190250713</v>
      </c>
    </row>
    <row r="10" spans="1:20" ht="25.5" x14ac:dyDescent="0.25">
      <c r="A10" s="21" t="s">
        <v>18</v>
      </c>
      <c r="B10" s="20" t="s">
        <v>3</v>
      </c>
      <c r="C10" s="20" t="s">
        <v>5</v>
      </c>
      <c r="D10" s="19" t="s">
        <v>2</v>
      </c>
      <c r="E10" s="18" t="s">
        <v>17</v>
      </c>
      <c r="F10" s="12">
        <v>11566000</v>
      </c>
      <c r="G10" s="11">
        <v>94500000</v>
      </c>
      <c r="H10" s="11">
        <v>0</v>
      </c>
      <c r="I10" s="11">
        <v>0</v>
      </c>
      <c r="J10" s="11">
        <f t="shared" si="0"/>
        <v>106066000</v>
      </c>
      <c r="K10" s="11">
        <f t="shared" si="3"/>
        <v>5917756</v>
      </c>
      <c r="L10" s="11">
        <v>100148244</v>
      </c>
      <c r="M10" s="11">
        <v>100148244</v>
      </c>
      <c r="N10" s="11">
        <v>100148244</v>
      </c>
      <c r="O10" s="11">
        <v>0</v>
      </c>
      <c r="P10" s="11">
        <f t="shared" si="4"/>
        <v>0</v>
      </c>
      <c r="Q10" s="11">
        <f t="shared" si="1"/>
        <v>0</v>
      </c>
      <c r="R10" s="17">
        <f t="shared" si="2"/>
        <v>0.94420685233722401</v>
      </c>
    </row>
    <row r="11" spans="1:20" ht="14.1" customHeight="1" x14ac:dyDescent="0.25">
      <c r="A11" s="21" t="s">
        <v>16</v>
      </c>
      <c r="B11" s="20" t="s">
        <v>3</v>
      </c>
      <c r="C11" s="20" t="s">
        <v>5</v>
      </c>
      <c r="D11" s="19" t="s">
        <v>2</v>
      </c>
      <c r="E11" s="18" t="s">
        <v>15</v>
      </c>
      <c r="F11" s="12">
        <v>35077965000</v>
      </c>
      <c r="G11" s="11">
        <v>1392000000</v>
      </c>
      <c r="H11" s="11">
        <v>0</v>
      </c>
      <c r="I11" s="11">
        <v>0</v>
      </c>
      <c r="J11" s="11">
        <f t="shared" si="0"/>
        <v>36469965000</v>
      </c>
      <c r="K11" s="11">
        <f t="shared" si="3"/>
        <v>457294622.33000183</v>
      </c>
      <c r="L11" s="11">
        <v>36012670377.669998</v>
      </c>
      <c r="M11" s="11">
        <v>22536574324</v>
      </c>
      <c r="N11" s="11">
        <v>22536574324</v>
      </c>
      <c r="O11" s="11">
        <v>0</v>
      </c>
      <c r="P11" s="11">
        <f t="shared" si="4"/>
        <v>13476096053.669998</v>
      </c>
      <c r="Q11" s="11">
        <f t="shared" si="1"/>
        <v>0</v>
      </c>
      <c r="R11" s="17">
        <f t="shared" si="2"/>
        <v>0.98746106221023244</v>
      </c>
      <c r="T11" s="22"/>
    </row>
    <row r="12" spans="1:20" ht="25.5" x14ac:dyDescent="0.25">
      <c r="A12" s="21" t="s">
        <v>14</v>
      </c>
      <c r="B12" s="20" t="s">
        <v>3</v>
      </c>
      <c r="C12" s="20" t="s">
        <v>5</v>
      </c>
      <c r="D12" s="19" t="s">
        <v>2</v>
      </c>
      <c r="E12" s="18" t="s">
        <v>13</v>
      </c>
      <c r="F12" s="12">
        <v>18507092000</v>
      </c>
      <c r="G12" s="11">
        <v>0</v>
      </c>
      <c r="H12" s="11">
        <v>0</v>
      </c>
      <c r="I12" s="11">
        <v>0</v>
      </c>
      <c r="J12" s="11">
        <f t="shared" si="0"/>
        <v>18507092000</v>
      </c>
      <c r="K12" s="11">
        <f t="shared" si="3"/>
        <v>2367459406</v>
      </c>
      <c r="L12" s="11">
        <v>16139632594</v>
      </c>
      <c r="M12" s="11">
        <v>16139525190</v>
      </c>
      <c r="N12" s="11">
        <v>16139525190</v>
      </c>
      <c r="O12" s="11">
        <v>0</v>
      </c>
      <c r="P12" s="11">
        <f t="shared" si="4"/>
        <v>107404</v>
      </c>
      <c r="Q12" s="11">
        <f t="shared" si="1"/>
        <v>0</v>
      </c>
      <c r="R12" s="17">
        <f t="shared" si="2"/>
        <v>0.87207826026909041</v>
      </c>
    </row>
    <row r="13" spans="1:20" ht="14.1" customHeight="1" x14ac:dyDescent="0.25">
      <c r="A13" s="21" t="s">
        <v>12</v>
      </c>
      <c r="B13" s="20" t="s">
        <v>3</v>
      </c>
      <c r="C13" s="20" t="s">
        <v>5</v>
      </c>
      <c r="D13" s="19" t="s">
        <v>2</v>
      </c>
      <c r="E13" s="18" t="s">
        <v>11</v>
      </c>
      <c r="F13" s="12">
        <v>52530000</v>
      </c>
      <c r="G13" s="11">
        <v>0</v>
      </c>
      <c r="H13" s="11">
        <v>3700000</v>
      </c>
      <c r="I13" s="11">
        <v>0</v>
      </c>
      <c r="J13" s="11">
        <f t="shared" si="0"/>
        <v>48830000</v>
      </c>
      <c r="K13" s="11">
        <f t="shared" si="3"/>
        <v>35969589</v>
      </c>
      <c r="L13" s="11">
        <v>12860411</v>
      </c>
      <c r="M13" s="11">
        <v>6798241</v>
      </c>
      <c r="N13" s="11">
        <v>6798241</v>
      </c>
      <c r="O13" s="11">
        <v>0</v>
      </c>
      <c r="P13" s="11">
        <f t="shared" si="4"/>
        <v>6062170</v>
      </c>
      <c r="Q13" s="11">
        <f t="shared" si="1"/>
        <v>0</v>
      </c>
      <c r="R13" s="17">
        <f t="shared" si="2"/>
        <v>0.26337110382961293</v>
      </c>
    </row>
    <row r="14" spans="1:20" ht="14.1" customHeight="1" x14ac:dyDescent="0.25">
      <c r="A14" s="21" t="s">
        <v>10</v>
      </c>
      <c r="B14" s="20" t="s">
        <v>3</v>
      </c>
      <c r="C14" s="20" t="s">
        <v>5</v>
      </c>
      <c r="D14" s="19" t="s">
        <v>2</v>
      </c>
      <c r="E14" s="18" t="s">
        <v>9</v>
      </c>
      <c r="F14" s="12">
        <v>50031790000</v>
      </c>
      <c r="G14" s="11">
        <v>0</v>
      </c>
      <c r="H14" s="11">
        <v>1392000000</v>
      </c>
      <c r="I14" s="11">
        <v>2917000000</v>
      </c>
      <c r="J14" s="11">
        <f t="shared" si="0"/>
        <v>45722790000</v>
      </c>
      <c r="K14" s="11">
        <f t="shared" si="3"/>
        <v>494784969.55000305</v>
      </c>
      <c r="L14" s="11">
        <v>45228005030.449997</v>
      </c>
      <c r="M14" s="11">
        <v>29229079078.830002</v>
      </c>
      <c r="N14" s="11">
        <v>29227678334.830002</v>
      </c>
      <c r="O14" s="11">
        <v>0</v>
      </c>
      <c r="P14" s="11">
        <f t="shared" si="4"/>
        <v>15998925951.619995</v>
      </c>
      <c r="Q14" s="11">
        <f t="shared" si="1"/>
        <v>1400744</v>
      </c>
      <c r="R14" s="17">
        <f t="shared" si="2"/>
        <v>0.98917859191116719</v>
      </c>
    </row>
    <row r="15" spans="1:20" ht="25.5" customHeight="1" x14ac:dyDescent="0.25">
      <c r="A15" s="21" t="s">
        <v>8</v>
      </c>
      <c r="B15" s="20" t="s">
        <v>3</v>
      </c>
      <c r="C15" s="20" t="s">
        <v>5</v>
      </c>
      <c r="D15" s="19" t="s">
        <v>2</v>
      </c>
      <c r="E15" s="18" t="s">
        <v>7</v>
      </c>
      <c r="F15" s="12">
        <v>11370000</v>
      </c>
      <c r="G15" s="11">
        <v>3700000</v>
      </c>
      <c r="H15" s="11">
        <v>0</v>
      </c>
      <c r="I15" s="11">
        <v>0</v>
      </c>
      <c r="J15" s="11">
        <f t="shared" si="0"/>
        <v>15070000</v>
      </c>
      <c r="K15" s="11">
        <f t="shared" si="3"/>
        <v>949750</v>
      </c>
      <c r="L15" s="11">
        <v>14120250</v>
      </c>
      <c r="M15" s="11">
        <v>14120250</v>
      </c>
      <c r="N15" s="11">
        <v>14120250</v>
      </c>
      <c r="O15" s="11">
        <v>0</v>
      </c>
      <c r="P15" s="11">
        <f t="shared" si="4"/>
        <v>0</v>
      </c>
      <c r="Q15" s="11">
        <f t="shared" si="1"/>
        <v>0</v>
      </c>
      <c r="R15" s="17">
        <f t="shared" si="2"/>
        <v>0.93697743861977434</v>
      </c>
    </row>
    <row r="16" spans="1:20" ht="14.1" customHeight="1" x14ac:dyDescent="0.25">
      <c r="A16" s="21" t="s">
        <v>6</v>
      </c>
      <c r="B16" s="20" t="s">
        <v>3</v>
      </c>
      <c r="C16" s="20" t="s">
        <v>5</v>
      </c>
      <c r="D16" s="19" t="s">
        <v>2</v>
      </c>
      <c r="E16" s="18" t="s">
        <v>4</v>
      </c>
      <c r="F16" s="12">
        <v>7444343000</v>
      </c>
      <c r="G16" s="11">
        <v>0</v>
      </c>
      <c r="H16" s="11">
        <v>0</v>
      </c>
      <c r="I16" s="11">
        <v>0</v>
      </c>
      <c r="J16" s="11">
        <f t="shared" si="0"/>
        <v>7444343000</v>
      </c>
      <c r="K16" s="11">
        <f t="shared" si="3"/>
        <v>1186116.970000267</v>
      </c>
      <c r="L16" s="11">
        <v>7443156883.0299997</v>
      </c>
      <c r="M16" s="11">
        <v>5781363819.3699999</v>
      </c>
      <c r="N16" s="11">
        <v>5781363819.3699999</v>
      </c>
      <c r="O16" s="11">
        <v>0</v>
      </c>
      <c r="P16" s="11">
        <f t="shared" si="4"/>
        <v>1661793063.6599998</v>
      </c>
      <c r="Q16" s="11">
        <f t="shared" si="1"/>
        <v>0</v>
      </c>
      <c r="R16" s="17">
        <f t="shared" si="2"/>
        <v>0.99984066868358967</v>
      </c>
    </row>
    <row r="17" spans="1:18" ht="39" thickBot="1" x14ac:dyDescent="0.3">
      <c r="A17" s="16" t="s">
        <v>59</v>
      </c>
      <c r="B17" s="15" t="s">
        <v>3</v>
      </c>
      <c r="C17" s="15">
        <v>10</v>
      </c>
      <c r="D17" s="14" t="s">
        <v>2</v>
      </c>
      <c r="E17" s="13" t="s">
        <v>1</v>
      </c>
      <c r="F17" s="12">
        <v>6634041074</v>
      </c>
      <c r="G17" s="11">
        <v>0</v>
      </c>
      <c r="H17" s="11">
        <v>0</v>
      </c>
      <c r="I17" s="11">
        <v>0</v>
      </c>
      <c r="J17" s="11">
        <f t="shared" si="0"/>
        <v>6634041074</v>
      </c>
      <c r="K17" s="11">
        <f t="shared" si="3"/>
        <v>899381555</v>
      </c>
      <c r="L17" s="11">
        <v>5734659519</v>
      </c>
      <c r="M17" s="11">
        <v>2086660357</v>
      </c>
      <c r="N17" s="11">
        <v>2086660357</v>
      </c>
      <c r="O17" s="11">
        <v>0</v>
      </c>
      <c r="P17" s="11">
        <f t="shared" si="4"/>
        <v>3647999162</v>
      </c>
      <c r="Q17" s="11">
        <f t="shared" si="1"/>
        <v>0</v>
      </c>
      <c r="R17" s="10">
        <f t="shared" si="2"/>
        <v>0.86442930561210451</v>
      </c>
    </row>
    <row r="18" spans="1:18" ht="15" customHeight="1" thickBot="1" x14ac:dyDescent="0.3">
      <c r="A18" s="9"/>
      <c r="B18" s="8"/>
      <c r="C18" s="8"/>
      <c r="D18" s="7"/>
      <c r="E18" s="6" t="s">
        <v>0</v>
      </c>
      <c r="F18" s="5">
        <f t="shared" ref="F18:Q18" si="5">SUM(F7:F17)</f>
        <v>180139791074</v>
      </c>
      <c r="G18" s="5">
        <f t="shared" si="5"/>
        <v>1490200000</v>
      </c>
      <c r="H18" s="5">
        <f t="shared" si="5"/>
        <v>1490200000</v>
      </c>
      <c r="I18" s="5">
        <f t="shared" si="5"/>
        <v>2917000000</v>
      </c>
      <c r="J18" s="5">
        <f t="shared" si="5"/>
        <v>177222791074</v>
      </c>
      <c r="K18" s="5">
        <f t="shared" si="5"/>
        <v>21924150541.850006</v>
      </c>
      <c r="L18" s="5">
        <f t="shared" si="5"/>
        <v>155298640532.14999</v>
      </c>
      <c r="M18" s="5">
        <f>SUM(M7:M17)</f>
        <v>120447418379.2</v>
      </c>
      <c r="N18" s="5">
        <f t="shared" si="5"/>
        <v>120446017635.2</v>
      </c>
      <c r="O18" s="5">
        <f t="shared" si="5"/>
        <v>2478189</v>
      </c>
      <c r="P18" s="5">
        <f t="shared" si="5"/>
        <v>34851222152.949997</v>
      </c>
      <c r="Q18" s="5">
        <f t="shared" si="5"/>
        <v>1400744</v>
      </c>
      <c r="R18" s="4">
        <f t="shared" si="2"/>
        <v>0.87629045672407058</v>
      </c>
    </row>
    <row r="19" spans="1:18" x14ac:dyDescent="0.25">
      <c r="J19" s="2"/>
      <c r="L19" s="3"/>
      <c r="N19" s="35"/>
    </row>
    <row r="20" spans="1:18" x14ac:dyDescent="0.25">
      <c r="F20" s="36"/>
      <c r="M20" s="2"/>
      <c r="N20" s="2"/>
    </row>
    <row r="21" spans="1:18" x14ac:dyDescent="0.25">
      <c r="F21" s="36"/>
    </row>
    <row r="22" spans="1:18" x14ac:dyDescent="0.25">
      <c r="F22" s="36"/>
    </row>
    <row r="23" spans="1:18" x14ac:dyDescent="0.25">
      <c r="F23" s="36"/>
    </row>
  </sheetData>
  <mergeCells count="9"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R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Edson Ernesto Rojas Bayona</cp:lastModifiedBy>
  <cp:lastPrinted>2018-05-03T14:43:44Z</cp:lastPrinted>
  <dcterms:created xsi:type="dcterms:W3CDTF">2018-01-23T20:49:19Z</dcterms:created>
  <dcterms:modified xsi:type="dcterms:W3CDTF">2018-10-17T18:38:22Z</dcterms:modified>
</cp:coreProperties>
</file>